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edecremer\Dropbox (USGBC)\GBCI\Certification\StartUp Programs\TRUE\Customer Resources &amp; Samples\Credit Documentation Samples &amp; Resources\"/>
    </mc:Choice>
  </mc:AlternateContent>
  <xr:revisionPtr revIDLastSave="0" documentId="13_ncr:1_{279D1F5B-197D-4602-B66F-B6DECE0B27E6}" xr6:coauthVersionLast="45" xr6:coauthVersionMax="45" xr10:uidLastSave="{00000000-0000-0000-0000-000000000000}"/>
  <bookViews>
    <workbookView xWindow="1800" yWindow="1260" windowWidth="19170" windowHeight="10170" xr2:uid="{00000000-000D-0000-FFFF-FFFF00000000}"/>
  </bookViews>
  <sheets>
    <sheet name="Precertification" sheetId="10" r:id="rId1"/>
    <sheet name="Certification" sheetId="5" r:id="rId2"/>
    <sheet name="Scorecard" sheetId="4" r:id="rId3"/>
    <sheet name="Diversion Data" sheetId="9" r:id="rId4"/>
  </sheets>
  <definedNames>
    <definedName name="_xlnm.Print_Area" localSheetId="3">'Diversion Data'!$A$2:$T$236</definedName>
    <definedName name="_xlnm.Print_Area" localSheetId="2">Scorecard!$A$1:$K$64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5" i="9" l="1"/>
  <c r="O127" i="9"/>
  <c r="O92" i="9"/>
  <c r="O91" i="9"/>
  <c r="O78" i="9"/>
  <c r="O77" i="9"/>
  <c r="O76" i="9"/>
  <c r="V2220" i="5" l="1"/>
  <c r="W2220" i="5" s="1"/>
  <c r="T2220" i="5" s="1"/>
  <c r="U2220" i="5" s="1"/>
  <c r="V2166" i="5"/>
  <c r="W2166" i="5" s="1"/>
  <c r="T2166" i="5" s="1"/>
  <c r="U2166" i="5" s="1"/>
  <c r="V2077" i="5"/>
  <c r="W2077" i="5" s="1"/>
  <c r="T2077" i="5" s="1"/>
  <c r="U2077" i="5" s="1"/>
  <c r="V1972" i="5"/>
  <c r="W1972" i="5" s="1"/>
  <c r="T1972" i="5" s="1"/>
  <c r="U1972" i="5" s="1"/>
  <c r="V1854" i="5"/>
  <c r="W1854" i="5" s="1"/>
  <c r="T1854" i="5" s="1"/>
  <c r="U1854" i="5" s="1"/>
  <c r="V1738" i="5"/>
  <c r="W1738" i="5" s="1"/>
  <c r="T1738" i="5" s="1"/>
  <c r="U1738" i="5" s="1"/>
  <c r="V1590" i="5"/>
  <c r="W1590" i="5" s="1"/>
  <c r="T1590" i="5" s="1"/>
  <c r="U1590" i="5" s="1"/>
  <c r="V1405" i="5"/>
  <c r="W1405" i="5" s="1"/>
  <c r="T1405" i="5" s="1"/>
  <c r="U1405" i="5" s="1"/>
  <c r="V1240" i="5"/>
  <c r="W1240" i="5" s="1"/>
  <c r="T1240" i="5" s="1"/>
  <c r="U1240" i="5" s="1"/>
  <c r="V1030" i="5"/>
  <c r="W1030" i="5" s="1"/>
  <c r="T1030" i="5" s="1"/>
  <c r="U1030" i="5" s="1"/>
  <c r="V963" i="5"/>
  <c r="W963" i="5" s="1"/>
  <c r="T963" i="5" s="1"/>
  <c r="U963" i="5" s="1"/>
  <c r="V742" i="5"/>
  <c r="W742" i="5" s="1"/>
  <c r="T742" i="5" s="1"/>
  <c r="U742" i="5" s="1"/>
  <c r="V591" i="5"/>
  <c r="W591" i="5" s="1"/>
  <c r="T591" i="5" s="1"/>
  <c r="U591" i="5" s="1"/>
  <c r="V418" i="5"/>
  <c r="W418" i="5" s="1"/>
  <c r="T418" i="5" s="1"/>
  <c r="U418" i="5" s="1"/>
  <c r="O81" i="9" l="1"/>
  <c r="N222" i="9"/>
  <c r="M222" i="9"/>
  <c r="L222" i="9"/>
  <c r="K222" i="9"/>
  <c r="J222" i="9"/>
  <c r="I222" i="9"/>
  <c r="H222" i="9"/>
  <c r="G222" i="9"/>
  <c r="F222" i="9"/>
  <c r="E222" i="9"/>
  <c r="D222" i="9"/>
  <c r="C222" i="9"/>
  <c r="O221" i="9"/>
  <c r="O220" i="9"/>
  <c r="O219" i="9"/>
  <c r="O218" i="9"/>
  <c r="O217" i="9"/>
  <c r="N216" i="9"/>
  <c r="M216" i="9"/>
  <c r="L216" i="9"/>
  <c r="K216" i="9"/>
  <c r="J216" i="9"/>
  <c r="I216" i="9"/>
  <c r="H216" i="9"/>
  <c r="G216" i="9"/>
  <c r="F216" i="9"/>
  <c r="E216" i="9"/>
  <c r="D216" i="9"/>
  <c r="C216" i="9"/>
  <c r="N214" i="9"/>
  <c r="M214" i="9"/>
  <c r="L214" i="9"/>
  <c r="K214" i="9"/>
  <c r="J214" i="9"/>
  <c r="I214" i="9"/>
  <c r="H214" i="9"/>
  <c r="G214" i="9"/>
  <c r="F214" i="9"/>
  <c r="E214" i="9"/>
  <c r="D214" i="9"/>
  <c r="C214" i="9"/>
  <c r="O213" i="9"/>
  <c r="O212" i="9"/>
  <c r="O211" i="9"/>
  <c r="O210" i="9"/>
  <c r="O209" i="9"/>
  <c r="N208" i="9"/>
  <c r="M208" i="9"/>
  <c r="L208" i="9"/>
  <c r="K208" i="9"/>
  <c r="J208" i="9"/>
  <c r="I208" i="9"/>
  <c r="H208" i="9"/>
  <c r="G208" i="9"/>
  <c r="F208" i="9"/>
  <c r="E208" i="9"/>
  <c r="D208" i="9"/>
  <c r="C208" i="9"/>
  <c r="N206" i="9"/>
  <c r="M206" i="9"/>
  <c r="L206" i="9"/>
  <c r="K206" i="9"/>
  <c r="J206" i="9"/>
  <c r="I206" i="9"/>
  <c r="H206" i="9"/>
  <c r="G206" i="9"/>
  <c r="F206" i="9"/>
  <c r="E206" i="9"/>
  <c r="D206" i="9"/>
  <c r="C206" i="9"/>
  <c r="O205" i="9"/>
  <c r="O204" i="9"/>
  <c r="O203" i="9"/>
  <c r="O202" i="9"/>
  <c r="O201" i="9"/>
  <c r="O200" i="9"/>
  <c r="O199" i="9"/>
  <c r="O198" i="9"/>
  <c r="O197" i="9"/>
  <c r="N196" i="9"/>
  <c r="M196" i="9"/>
  <c r="L196" i="9"/>
  <c r="K196" i="9"/>
  <c r="J196" i="9"/>
  <c r="I196" i="9"/>
  <c r="H196" i="9"/>
  <c r="G196" i="9"/>
  <c r="F196" i="9"/>
  <c r="E196" i="9"/>
  <c r="D196" i="9"/>
  <c r="C196" i="9"/>
  <c r="N194" i="9"/>
  <c r="M194" i="9"/>
  <c r="L194" i="9"/>
  <c r="K194" i="9"/>
  <c r="J194" i="9"/>
  <c r="I194" i="9"/>
  <c r="H194" i="9"/>
  <c r="G194" i="9"/>
  <c r="F194" i="9"/>
  <c r="E194" i="9"/>
  <c r="D194" i="9"/>
  <c r="C194" i="9"/>
  <c r="O194" i="9" s="1"/>
  <c r="O193" i="9"/>
  <c r="O192" i="9"/>
  <c r="O191" i="9"/>
  <c r="O190" i="9"/>
  <c r="O189" i="9"/>
  <c r="O188" i="9"/>
  <c r="O187" i="9"/>
  <c r="O186" i="9"/>
  <c r="O185" i="9"/>
  <c r="N184" i="9"/>
  <c r="M184" i="9"/>
  <c r="L184" i="9"/>
  <c r="K184" i="9"/>
  <c r="J184" i="9"/>
  <c r="I184" i="9"/>
  <c r="H184" i="9"/>
  <c r="G184" i="9"/>
  <c r="F184" i="9"/>
  <c r="E184" i="9"/>
  <c r="D184" i="9"/>
  <c r="C184" i="9"/>
  <c r="N182" i="9"/>
  <c r="M182" i="9"/>
  <c r="L182" i="9"/>
  <c r="K182" i="9"/>
  <c r="J182" i="9"/>
  <c r="I182" i="9"/>
  <c r="H182" i="9"/>
  <c r="G182" i="9"/>
  <c r="F182" i="9"/>
  <c r="E182" i="9"/>
  <c r="D182" i="9"/>
  <c r="C182" i="9"/>
  <c r="O181" i="9"/>
  <c r="O180" i="9"/>
  <c r="O179" i="9"/>
  <c r="O178" i="9"/>
  <c r="O177" i="9"/>
  <c r="O176" i="9"/>
  <c r="O175" i="9"/>
  <c r="O174" i="9"/>
  <c r="O173" i="9"/>
  <c r="N172" i="9"/>
  <c r="M172" i="9"/>
  <c r="L172" i="9"/>
  <c r="K172" i="9"/>
  <c r="J172" i="9"/>
  <c r="I172" i="9"/>
  <c r="H172" i="9"/>
  <c r="G172" i="9"/>
  <c r="F172" i="9"/>
  <c r="E172" i="9"/>
  <c r="D172" i="9"/>
  <c r="C172" i="9"/>
  <c r="N170" i="9"/>
  <c r="M170" i="9"/>
  <c r="L170" i="9"/>
  <c r="K170" i="9"/>
  <c r="J170" i="9"/>
  <c r="I170" i="9"/>
  <c r="H170" i="9"/>
  <c r="G170" i="9"/>
  <c r="F170" i="9"/>
  <c r="E170" i="9"/>
  <c r="D170" i="9"/>
  <c r="C170" i="9"/>
  <c r="O169" i="9"/>
  <c r="O168" i="9"/>
  <c r="O167" i="9"/>
  <c r="O166" i="9"/>
  <c r="O165" i="9"/>
  <c r="O164" i="9"/>
  <c r="O163" i="9"/>
  <c r="O162" i="9"/>
  <c r="O161" i="9"/>
  <c r="O160" i="9"/>
  <c r="O159" i="9"/>
  <c r="O158" i="9"/>
  <c r="O206" i="9" l="1"/>
  <c r="O214" i="9"/>
  <c r="O182" i="9"/>
  <c r="O222" i="9"/>
  <c r="O226" i="9" s="1"/>
  <c r="O170" i="9"/>
  <c r="D134" i="9"/>
  <c r="E134" i="9"/>
  <c r="F134" i="9"/>
  <c r="G134" i="9"/>
  <c r="H134" i="9"/>
  <c r="I134" i="9"/>
  <c r="J134" i="9"/>
  <c r="K134" i="9"/>
  <c r="L134" i="9"/>
  <c r="M134" i="9"/>
  <c r="N134" i="9"/>
  <c r="D126" i="9"/>
  <c r="E126" i="9"/>
  <c r="F126" i="9"/>
  <c r="G126" i="9"/>
  <c r="H126" i="9"/>
  <c r="I126" i="9"/>
  <c r="J126" i="9"/>
  <c r="K126" i="9"/>
  <c r="L126" i="9"/>
  <c r="M126" i="9"/>
  <c r="N126" i="9"/>
  <c r="D114" i="9"/>
  <c r="E114" i="9"/>
  <c r="F114" i="9"/>
  <c r="G114" i="9"/>
  <c r="H114" i="9"/>
  <c r="I114" i="9"/>
  <c r="J114" i="9"/>
  <c r="K114" i="9"/>
  <c r="L114" i="9"/>
  <c r="M114" i="9"/>
  <c r="N114" i="9"/>
  <c r="D102" i="9"/>
  <c r="E102" i="9"/>
  <c r="F102" i="9"/>
  <c r="G102" i="9"/>
  <c r="H102" i="9"/>
  <c r="I102" i="9"/>
  <c r="J102" i="9"/>
  <c r="K102" i="9"/>
  <c r="L102" i="9"/>
  <c r="M102" i="9"/>
  <c r="N102" i="9"/>
  <c r="C134" i="9"/>
  <c r="C126" i="9"/>
  <c r="C114" i="9"/>
  <c r="C102" i="9"/>
  <c r="D90" i="9"/>
  <c r="E90" i="9"/>
  <c r="F90" i="9"/>
  <c r="G90" i="9"/>
  <c r="H90" i="9"/>
  <c r="I90" i="9"/>
  <c r="J90" i="9"/>
  <c r="K90" i="9"/>
  <c r="L90" i="9"/>
  <c r="M90" i="9"/>
  <c r="N90" i="9"/>
  <c r="C90" i="9"/>
  <c r="O225" i="9" l="1"/>
  <c r="O227" i="9"/>
  <c r="O228" i="9" s="1"/>
  <c r="O85" i="9"/>
  <c r="O79" i="9"/>
  <c r="S358" i="10" l="1"/>
  <c r="S359" i="10"/>
  <c r="S323" i="10"/>
  <c r="S324" i="10"/>
  <c r="S314" i="10"/>
  <c r="S264" i="10"/>
  <c r="S263" i="10"/>
  <c r="S252" i="10"/>
  <c r="S206" i="10"/>
  <c r="S207" i="10"/>
  <c r="S109" i="10"/>
  <c r="S108" i="10"/>
  <c r="S47" i="10"/>
  <c r="S17" i="10"/>
  <c r="S238" i="5" l="1"/>
  <c r="S298" i="5"/>
  <c r="S326" i="5"/>
  <c r="S542" i="5"/>
  <c r="S754" i="5"/>
  <c r="S1001" i="5"/>
  <c r="S1023" i="5"/>
  <c r="S1480" i="5"/>
  <c r="S1552" i="5"/>
  <c r="S1602" i="5"/>
  <c r="S1642" i="5"/>
  <c r="S2089" i="5"/>
  <c r="S1676" i="5"/>
  <c r="S1667" i="5"/>
  <c r="S1872" i="5"/>
  <c r="S1777" i="5"/>
  <c r="S1788" i="5"/>
  <c r="V2215" i="5" l="1"/>
  <c r="V2194" i="5"/>
  <c r="V2161" i="5"/>
  <c r="V2138" i="5"/>
  <c r="V2107" i="5"/>
  <c r="S2107" i="5"/>
  <c r="S2099" i="5"/>
  <c r="S2094" i="5"/>
  <c r="S2070" i="5"/>
  <c r="S2029" i="5"/>
  <c r="S1917" i="5"/>
  <c r="S1895" i="5"/>
  <c r="S1873" i="5"/>
  <c r="S1789" i="5"/>
  <c r="S1778" i="5"/>
  <c r="S1677" i="5"/>
  <c r="S1643" i="5"/>
  <c r="S1614" i="5"/>
  <c r="S1554" i="5"/>
  <c r="S1311" i="5"/>
  <c r="S1259" i="5"/>
  <c r="S1613" i="5"/>
  <c r="S1558" i="5"/>
  <c r="S1481" i="5"/>
  <c r="V1343" i="5"/>
  <c r="W1343" i="5" s="1"/>
  <c r="T1343" i="5" s="1"/>
  <c r="U1343" i="5" s="1"/>
  <c r="V1292" i="5"/>
  <c r="S988" i="5"/>
  <c r="S919" i="5"/>
  <c r="S905" i="5"/>
  <c r="S891" i="5"/>
  <c r="S877" i="5"/>
  <c r="S863" i="5"/>
  <c r="S849" i="5"/>
  <c r="S835" i="5"/>
  <c r="S821" i="5"/>
  <c r="S807" i="5"/>
  <c r="S793" i="5"/>
  <c r="S779" i="5"/>
  <c r="S766" i="5"/>
  <c r="S673" i="5"/>
  <c r="S665" i="5"/>
  <c r="S652" i="5"/>
  <c r="S644" i="5"/>
  <c r="S586" i="5"/>
  <c r="S581" i="5"/>
  <c r="S576" i="5"/>
  <c r="S571" i="5"/>
  <c r="S558" i="5"/>
  <c r="S543" i="5"/>
  <c r="S540" i="5"/>
  <c r="S535" i="5"/>
  <c r="S395" i="5"/>
  <c r="S390" i="5"/>
  <c r="S377" i="5"/>
  <c r="S372" i="5"/>
  <c r="S340" i="5"/>
  <c r="S338" i="5"/>
  <c r="S327" i="5"/>
  <c r="S299" i="5"/>
  <c r="S239" i="5"/>
  <c r="S45" i="10"/>
  <c r="S128" i="5"/>
  <c r="S113" i="10"/>
  <c r="G61" i="4" l="1"/>
  <c r="V1563" i="5"/>
  <c r="W1563" i="5" s="1"/>
  <c r="T1563" i="5" s="1"/>
  <c r="U1563" i="5" s="1"/>
  <c r="V1562" i="5"/>
  <c r="W1562" i="5" s="1"/>
  <c r="T1562" i="5" s="1"/>
  <c r="U1562" i="5" s="1"/>
  <c r="V1561" i="5"/>
  <c r="W1561" i="5" s="1"/>
  <c r="T1561" i="5" s="1"/>
  <c r="U1561" i="5" s="1"/>
  <c r="V1560" i="5"/>
  <c r="W1560" i="5" s="1"/>
  <c r="T1560" i="5" s="1"/>
  <c r="U1560" i="5" s="1"/>
  <c r="V1559" i="5"/>
  <c r="W1559" i="5" s="1"/>
  <c r="T1559" i="5" s="1"/>
  <c r="U1559" i="5" s="1"/>
  <c r="V1558" i="5"/>
  <c r="W1558" i="5" s="1"/>
  <c r="T1558" i="5" s="1"/>
  <c r="U1558" i="5" s="1"/>
  <c r="V978" i="5"/>
  <c r="W978" i="5" s="1"/>
  <c r="T978" i="5" s="1"/>
  <c r="U978" i="5" s="1"/>
  <c r="V979" i="5"/>
  <c r="W979" i="5" s="1"/>
  <c r="T979" i="5" s="1"/>
  <c r="U979" i="5" s="1"/>
  <c r="V2118" i="5" l="1"/>
  <c r="V2085" i="5"/>
  <c r="J56" i="4" s="1"/>
  <c r="V2086" i="5"/>
  <c r="V2200" i="5"/>
  <c r="W2200" i="5" s="1"/>
  <c r="T2200" i="5" s="1"/>
  <c r="U2200" i="5" s="1"/>
  <c r="V2179" i="5"/>
  <c r="W2179" i="5" s="1"/>
  <c r="T2179" i="5" s="1"/>
  <c r="U2179" i="5" s="1"/>
  <c r="V2147" i="5"/>
  <c r="V2180" i="5"/>
  <c r="V2119" i="5"/>
  <c r="V661" i="5"/>
  <c r="V639" i="5"/>
  <c r="V531" i="5"/>
  <c r="V543" i="5"/>
  <c r="V567" i="5"/>
  <c r="V386" i="5"/>
  <c r="V349" i="5"/>
  <c r="V368" i="5"/>
  <c r="S23" i="5"/>
  <c r="S51" i="5"/>
  <c r="S1900" i="5"/>
  <c r="S1928" i="5"/>
  <c r="S1922" i="5"/>
  <c r="V1913" i="5"/>
  <c r="V1895" i="5"/>
  <c r="S141" i="10"/>
  <c r="S79" i="5"/>
  <c r="S49" i="5"/>
  <c r="S64" i="10"/>
  <c r="S64" i="5"/>
  <c r="S67" i="10"/>
  <c r="V64" i="10"/>
  <c r="W64" i="10" s="1"/>
  <c r="T64" i="10" s="1"/>
  <c r="U64" i="10" s="1"/>
  <c r="V67" i="10"/>
  <c r="W67" i="10" s="1"/>
  <c r="T67" i="10" s="1"/>
  <c r="U67" i="10" s="1"/>
  <c r="V45" i="10"/>
  <c r="W45" i="10" s="1"/>
  <c r="T45" i="10" s="1"/>
  <c r="U45" i="10" s="1"/>
  <c r="V13" i="10"/>
  <c r="W13" i="10" s="1"/>
  <c r="T13" i="10" s="1"/>
  <c r="U13" i="10" s="1"/>
  <c r="V14" i="10"/>
  <c r="V29" i="10"/>
  <c r="W29" i="10" s="1"/>
  <c r="V42" i="10"/>
  <c r="W42" i="10" s="1"/>
  <c r="V55" i="10"/>
  <c r="W55" i="10" s="1"/>
  <c r="V70" i="10"/>
  <c r="W70" i="10" s="1"/>
  <c r="V21" i="10"/>
  <c r="W21" i="10" s="1"/>
  <c r="T21" i="10" s="1"/>
  <c r="S62" i="10" l="1"/>
  <c r="Q2079" i="5"/>
  <c r="U21" i="10"/>
  <c r="S13" i="10" s="1"/>
  <c r="S243" i="5" l="1"/>
  <c r="S103" i="10" l="1"/>
  <c r="G140" i="9" l="1"/>
  <c r="H140" i="9"/>
  <c r="N88" i="9"/>
  <c r="O137" i="9"/>
  <c r="S737" i="5" l="1"/>
  <c r="S132" i="5" l="1"/>
  <c r="V138" i="5"/>
  <c r="V140" i="5"/>
  <c r="V79" i="5"/>
  <c r="W79" i="5" s="1"/>
  <c r="T79" i="5" s="1"/>
  <c r="U79" i="5" s="1"/>
  <c r="S73" i="5" s="1"/>
  <c r="V64" i="5"/>
  <c r="W64" i="5" s="1"/>
  <c r="T64" i="5" s="1"/>
  <c r="U64" i="5" s="1"/>
  <c r="S62" i="5" s="1"/>
  <c r="V27" i="5"/>
  <c r="W27" i="5" s="1"/>
  <c r="T27" i="5" s="1"/>
  <c r="U27" i="5" s="1"/>
  <c r="S19" i="5" s="1"/>
  <c r="V40" i="5"/>
  <c r="W40" i="5" s="1"/>
  <c r="T40" i="5" s="1"/>
  <c r="U40" i="5" s="1"/>
  <c r="V38" i="5"/>
  <c r="W38" i="5" s="1"/>
  <c r="T38" i="5" s="1"/>
  <c r="U38" i="5" s="1"/>
  <c r="S38" i="5"/>
  <c r="S218" i="10"/>
  <c r="S372" i="10"/>
  <c r="S370" i="10"/>
  <c r="S334" i="10"/>
  <c r="S301" i="10"/>
  <c r="S276" i="10"/>
  <c r="S239" i="10"/>
  <c r="S220" i="10"/>
  <c r="S187" i="10"/>
  <c r="S160" i="10"/>
  <c r="S119" i="10"/>
  <c r="S21" i="10"/>
  <c r="S27" i="5"/>
  <c r="S36" i="5" l="1"/>
  <c r="S138" i="5"/>
  <c r="S2215" i="5"/>
  <c r="S2194" i="5"/>
  <c r="S2161" i="5"/>
  <c r="S2138" i="5"/>
  <c r="S2072" i="5"/>
  <c r="S2040" i="5"/>
  <c r="S2013" i="5"/>
  <c r="S2011" i="5"/>
  <c r="S1992" i="5"/>
  <c r="S1990" i="5"/>
  <c r="S1967" i="5"/>
  <c r="S1948" i="5"/>
  <c r="S1886" i="5"/>
  <c r="S1884" i="5"/>
  <c r="S1849" i="5"/>
  <c r="S1828" i="5"/>
  <c r="S1826" i="5"/>
  <c r="S1806" i="5"/>
  <c r="S1804" i="5"/>
  <c r="S1802" i="5"/>
  <c r="S1758" i="5"/>
  <c r="S1733" i="5"/>
  <c r="S1711" i="5"/>
  <c r="S1709" i="5"/>
  <c r="S1687" i="5"/>
  <c r="S1654" i="5"/>
  <c r="S1624" i="5"/>
  <c r="S1585" i="5"/>
  <c r="S1565" i="5"/>
  <c r="S1539" i="5"/>
  <c r="S1517" i="5"/>
  <c r="S1495" i="5"/>
  <c r="S1493" i="5"/>
  <c r="S1460" i="5"/>
  <c r="S1442" i="5"/>
  <c r="S1423" i="5"/>
  <c r="S1400" i="5"/>
  <c r="S1380" i="5"/>
  <c r="S1351" i="5"/>
  <c r="S1320" i="5"/>
  <c r="S1292" i="5"/>
  <c r="S1272" i="5"/>
  <c r="S1270" i="5"/>
  <c r="S1235" i="5"/>
  <c r="S1214" i="5"/>
  <c r="S1193" i="5"/>
  <c r="S1173" i="5"/>
  <c r="S1171" i="5"/>
  <c r="S1150" i="5"/>
  <c r="S1129" i="5"/>
  <c r="S1127" i="5"/>
  <c r="S1107" i="5"/>
  <c r="S1086" i="5"/>
  <c r="S1065" i="5"/>
  <c r="S1025" i="5"/>
  <c r="S1012" i="5"/>
  <c r="S998" i="5"/>
  <c r="S996" i="5"/>
  <c r="S973" i="5"/>
  <c r="S958" i="5"/>
  <c r="S956" i="5"/>
  <c r="S716" i="5"/>
  <c r="S694" i="5"/>
  <c r="S629" i="5"/>
  <c r="S610" i="5"/>
  <c r="S522" i="5"/>
  <c r="S501" i="5"/>
  <c r="S499" i="5"/>
  <c r="S462" i="5"/>
  <c r="S413" i="5"/>
  <c r="S359" i="5"/>
  <c r="S309" i="5"/>
  <c r="S279" i="5"/>
  <c r="S248" i="5"/>
  <c r="S219" i="5"/>
  <c r="S178" i="5"/>
  <c r="S176" i="5"/>
  <c r="S140" i="5"/>
  <c r="S40" i="5"/>
  <c r="S471" i="5"/>
  <c r="S426" i="5"/>
  <c r="S129" i="5"/>
  <c r="V95" i="5"/>
  <c r="W95" i="5" s="1"/>
  <c r="T95" i="5" s="1"/>
  <c r="U95" i="5" s="1"/>
  <c r="V89" i="5"/>
  <c r="W89" i="5" s="1"/>
  <c r="T89" i="5" s="1"/>
  <c r="U89" i="5" s="1"/>
  <c r="V73" i="5"/>
  <c r="W73" i="5" s="1"/>
  <c r="T73" i="5" s="1"/>
  <c r="U73" i="5" s="1"/>
  <c r="V62" i="5"/>
  <c r="W62" i="5" s="1"/>
  <c r="T62" i="5" s="1"/>
  <c r="U62" i="5" s="1"/>
  <c r="V49" i="5"/>
  <c r="W49" i="5" s="1"/>
  <c r="T49" i="5" s="1"/>
  <c r="U49" i="5" s="1"/>
  <c r="V36" i="5"/>
  <c r="W36" i="5" s="1"/>
  <c r="T36" i="5" s="1"/>
  <c r="U36" i="5" s="1"/>
  <c r="V19" i="5"/>
  <c r="W19" i="5" s="1"/>
  <c r="T19" i="5" s="1"/>
  <c r="U19" i="5" s="1"/>
  <c r="S2207" i="5"/>
  <c r="S2186" i="5"/>
  <c r="S2202" i="5"/>
  <c r="S2181" i="5"/>
  <c r="S2153" i="5"/>
  <c r="V2196" i="5"/>
  <c r="S1915" i="5"/>
  <c r="S1312" i="5"/>
  <c r="S1258" i="5"/>
  <c r="V920" i="5"/>
  <c r="W920" i="5" s="1"/>
  <c r="T920" i="5" s="1"/>
  <c r="U920" i="5" s="1"/>
  <c r="V921" i="5"/>
  <c r="W921" i="5" s="1"/>
  <c r="T921" i="5" s="1"/>
  <c r="U921" i="5" s="1"/>
  <c r="V919" i="5"/>
  <c r="W919" i="5" s="1"/>
  <c r="T919" i="5" s="1"/>
  <c r="U919" i="5" s="1"/>
  <c r="V907" i="5"/>
  <c r="W907" i="5" s="1"/>
  <c r="T907" i="5" s="1"/>
  <c r="U907" i="5" s="1"/>
  <c r="V906" i="5"/>
  <c r="W906" i="5" s="1"/>
  <c r="T906" i="5" s="1"/>
  <c r="U906" i="5" s="1"/>
  <c r="V905" i="5"/>
  <c r="W905" i="5" s="1"/>
  <c r="T905" i="5" s="1"/>
  <c r="U905" i="5" s="1"/>
  <c r="V904" i="5"/>
  <c r="W904" i="5" s="1"/>
  <c r="T904" i="5" s="1"/>
  <c r="U904" i="5" s="1"/>
  <c r="V893" i="5"/>
  <c r="W893" i="5" s="1"/>
  <c r="T893" i="5" s="1"/>
  <c r="U893" i="5" s="1"/>
  <c r="V892" i="5"/>
  <c r="W892" i="5" s="1"/>
  <c r="T892" i="5" s="1"/>
  <c r="U892" i="5" s="1"/>
  <c r="V891" i="5"/>
  <c r="W891" i="5" s="1"/>
  <c r="T891" i="5" s="1"/>
  <c r="U891" i="5" s="1"/>
  <c r="V890" i="5"/>
  <c r="W890" i="5" s="1"/>
  <c r="T890" i="5" s="1"/>
  <c r="U890" i="5" s="1"/>
  <c r="V880" i="5"/>
  <c r="W880" i="5" s="1"/>
  <c r="T880" i="5" s="1"/>
  <c r="U880" i="5" s="1"/>
  <c r="V879" i="5"/>
  <c r="W879" i="5" s="1"/>
  <c r="T879" i="5" s="1"/>
  <c r="U879" i="5" s="1"/>
  <c r="V878" i="5"/>
  <c r="W878" i="5" s="1"/>
  <c r="T878" i="5" s="1"/>
  <c r="U878" i="5" s="1"/>
  <c r="V877" i="5"/>
  <c r="W877" i="5" s="1"/>
  <c r="T877" i="5" s="1"/>
  <c r="U877" i="5" s="1"/>
  <c r="V866" i="5"/>
  <c r="W866" i="5" s="1"/>
  <c r="T866" i="5" s="1"/>
  <c r="U866" i="5" s="1"/>
  <c r="V865" i="5"/>
  <c r="W865" i="5" s="1"/>
  <c r="T865" i="5" s="1"/>
  <c r="U865" i="5" s="1"/>
  <c r="V864" i="5"/>
  <c r="W864" i="5" s="1"/>
  <c r="T864" i="5" s="1"/>
  <c r="U864" i="5" s="1"/>
  <c r="V863" i="5"/>
  <c r="W863" i="5" s="1"/>
  <c r="T863" i="5" s="1"/>
  <c r="U863" i="5" s="1"/>
  <c r="V852" i="5"/>
  <c r="W852" i="5" s="1"/>
  <c r="T852" i="5" s="1"/>
  <c r="U852" i="5" s="1"/>
  <c r="V851" i="5"/>
  <c r="W851" i="5" s="1"/>
  <c r="T851" i="5" s="1"/>
  <c r="U851" i="5" s="1"/>
  <c r="V850" i="5"/>
  <c r="W850" i="5" s="1"/>
  <c r="T850" i="5" s="1"/>
  <c r="U850" i="5" s="1"/>
  <c r="V849" i="5"/>
  <c r="W849" i="5" s="1"/>
  <c r="T849" i="5" s="1"/>
  <c r="U849" i="5" s="1"/>
  <c r="V837" i="5"/>
  <c r="W837" i="5" s="1"/>
  <c r="T837" i="5" s="1"/>
  <c r="U837" i="5" s="1"/>
  <c r="V836" i="5"/>
  <c r="W836" i="5" s="1"/>
  <c r="T836" i="5" s="1"/>
  <c r="U836" i="5" s="1"/>
  <c r="V835" i="5"/>
  <c r="W835" i="5" s="1"/>
  <c r="T835" i="5" s="1"/>
  <c r="U835" i="5" s="1"/>
  <c r="V834" i="5"/>
  <c r="W834" i="5" s="1"/>
  <c r="T834" i="5" s="1"/>
  <c r="U834" i="5" s="1"/>
  <c r="V824" i="5"/>
  <c r="W824" i="5" s="1"/>
  <c r="T824" i="5" s="1"/>
  <c r="U824" i="5" s="1"/>
  <c r="V823" i="5"/>
  <c r="W823" i="5" s="1"/>
  <c r="T823" i="5" s="1"/>
  <c r="U823" i="5" s="1"/>
  <c r="V822" i="5"/>
  <c r="W822" i="5" s="1"/>
  <c r="T822" i="5" s="1"/>
  <c r="U822" i="5" s="1"/>
  <c r="V821" i="5"/>
  <c r="W821" i="5" s="1"/>
  <c r="T821" i="5" s="1"/>
  <c r="U821" i="5" s="1"/>
  <c r="V810" i="5"/>
  <c r="W810" i="5" s="1"/>
  <c r="T810" i="5" s="1"/>
  <c r="U810" i="5" s="1"/>
  <c r="V809" i="5"/>
  <c r="W809" i="5" s="1"/>
  <c r="T809" i="5" s="1"/>
  <c r="U809" i="5" s="1"/>
  <c r="V808" i="5"/>
  <c r="W808" i="5" s="1"/>
  <c r="T808" i="5" s="1"/>
  <c r="U808" i="5" s="1"/>
  <c r="V807" i="5"/>
  <c r="W807" i="5" s="1"/>
  <c r="T807" i="5" s="1"/>
  <c r="U807" i="5" s="1"/>
  <c r="V795" i="5"/>
  <c r="W795" i="5" s="1"/>
  <c r="T795" i="5" s="1"/>
  <c r="U795" i="5" s="1"/>
  <c r="V794" i="5"/>
  <c r="W794" i="5" s="1"/>
  <c r="T794" i="5" s="1"/>
  <c r="U794" i="5" s="1"/>
  <c r="V793" i="5"/>
  <c r="W793" i="5" s="1"/>
  <c r="T793" i="5" s="1"/>
  <c r="U793" i="5" s="1"/>
  <c r="V792" i="5"/>
  <c r="W792" i="5" s="1"/>
  <c r="T792" i="5" s="1"/>
  <c r="U792" i="5" s="1"/>
  <c r="V781" i="5"/>
  <c r="W781" i="5" s="1"/>
  <c r="T781" i="5" s="1"/>
  <c r="U781" i="5" s="1"/>
  <c r="V780" i="5"/>
  <c r="W780" i="5" s="1"/>
  <c r="T780" i="5" s="1"/>
  <c r="U780" i="5" s="1"/>
  <c r="V779" i="5"/>
  <c r="W779" i="5" s="1"/>
  <c r="T779" i="5" s="1"/>
  <c r="U779" i="5" s="1"/>
  <c r="V767" i="5"/>
  <c r="W767" i="5" s="1"/>
  <c r="T767" i="5" s="1"/>
  <c r="U767" i="5" s="1"/>
  <c r="V768" i="5"/>
  <c r="W768" i="5" s="1"/>
  <c r="T768" i="5" s="1"/>
  <c r="U768" i="5" s="1"/>
  <c r="V766" i="5"/>
  <c r="W766" i="5" s="1"/>
  <c r="T766" i="5" s="1"/>
  <c r="U766" i="5" s="1"/>
  <c r="S159" i="5"/>
  <c r="S211" i="10"/>
  <c r="V109" i="10"/>
  <c r="V119" i="10"/>
  <c r="J62" i="4" l="1"/>
  <c r="V2049" i="5"/>
  <c r="T2180" i="5"/>
  <c r="U2180" i="5" s="1"/>
  <c r="W2180" i="5"/>
  <c r="T2182" i="5"/>
  <c r="U2182" i="5" s="1"/>
  <c r="V2182" i="5"/>
  <c r="W2182" i="5" s="1"/>
  <c r="T2183" i="5"/>
  <c r="U2183" i="5" s="1"/>
  <c r="V2183" i="5"/>
  <c r="W2183" i="5" s="1"/>
  <c r="T2184" i="5"/>
  <c r="U2184" i="5" s="1"/>
  <c r="V2184" i="5"/>
  <c r="W2184" i="5" s="1"/>
  <c r="T2185" i="5"/>
  <c r="U2185" i="5" s="1"/>
  <c r="V2185" i="5"/>
  <c r="W2185" i="5" s="1"/>
  <c r="T2186" i="5"/>
  <c r="U2186" i="5" s="1"/>
  <c r="V2186" i="5"/>
  <c r="W2186" i="5" s="1"/>
  <c r="T2187" i="5"/>
  <c r="U2187" i="5" s="1"/>
  <c r="V2187" i="5"/>
  <c r="W2187" i="5" s="1"/>
  <c r="T2188" i="5"/>
  <c r="U2188" i="5" s="1"/>
  <c r="V2188" i="5"/>
  <c r="W2188" i="5" s="1"/>
  <c r="T2189" i="5"/>
  <c r="U2189" i="5" s="1"/>
  <c r="V2189" i="5"/>
  <c r="W2189" i="5" s="1"/>
  <c r="T2190" i="5"/>
  <c r="U2190" i="5" s="1"/>
  <c r="V2190" i="5"/>
  <c r="W2190" i="5" s="1"/>
  <c r="T2191" i="5"/>
  <c r="U2191" i="5" s="1"/>
  <c r="V2191" i="5"/>
  <c r="W2191" i="5" s="1"/>
  <c r="T2192" i="5"/>
  <c r="U2192" i="5" s="1"/>
  <c r="V2192" i="5"/>
  <c r="W2192" i="5" s="1"/>
  <c r="T2193" i="5"/>
  <c r="U2193" i="5" s="1"/>
  <c r="V2193" i="5"/>
  <c r="W2193" i="5" s="1"/>
  <c r="W2194" i="5"/>
  <c r="T2194" i="5" s="1"/>
  <c r="U2194" i="5" s="1"/>
  <c r="S2179" i="5" s="1"/>
  <c r="T2195" i="5"/>
  <c r="U2195" i="5" s="1"/>
  <c r="V2195" i="5"/>
  <c r="W2195" i="5" s="1"/>
  <c r="T2196" i="5"/>
  <c r="U2196" i="5" s="1"/>
  <c r="W2196" i="5"/>
  <c r="T2197" i="5"/>
  <c r="U2197" i="5" s="1"/>
  <c r="V2197" i="5"/>
  <c r="W2197" i="5" s="1"/>
  <c r="T2198" i="5"/>
  <c r="U2198" i="5" s="1"/>
  <c r="V2198" i="5"/>
  <c r="W2198" i="5" s="1"/>
  <c r="T2199" i="5"/>
  <c r="U2199" i="5" s="1"/>
  <c r="V2199" i="5"/>
  <c r="W2199" i="5" s="1"/>
  <c r="T2201" i="5"/>
  <c r="U2201" i="5" s="1"/>
  <c r="V2201" i="5"/>
  <c r="W2201" i="5" s="1"/>
  <c r="T2202" i="5"/>
  <c r="U2202" i="5" s="1"/>
  <c r="V2202" i="5"/>
  <c r="W2202" i="5" s="1"/>
  <c r="T2203" i="5"/>
  <c r="U2203" i="5" s="1"/>
  <c r="V2203" i="5"/>
  <c r="W2203" i="5" s="1"/>
  <c r="T2204" i="5"/>
  <c r="U2204" i="5" s="1"/>
  <c r="V2204" i="5"/>
  <c r="W2204" i="5" s="1"/>
  <c r="T2205" i="5"/>
  <c r="U2205" i="5" s="1"/>
  <c r="V2205" i="5"/>
  <c r="W2205" i="5" s="1"/>
  <c r="T2206" i="5"/>
  <c r="U2206" i="5" s="1"/>
  <c r="V2206" i="5"/>
  <c r="W2206" i="5" s="1"/>
  <c r="T2207" i="5"/>
  <c r="U2207" i="5" s="1"/>
  <c r="V2207" i="5"/>
  <c r="W2207" i="5" s="1"/>
  <c r="T2208" i="5"/>
  <c r="U2208" i="5" s="1"/>
  <c r="V2208" i="5"/>
  <c r="W2208" i="5" s="1"/>
  <c r="T2209" i="5"/>
  <c r="U2209" i="5" s="1"/>
  <c r="V2209" i="5"/>
  <c r="W2209" i="5" s="1"/>
  <c r="T2210" i="5"/>
  <c r="U2210" i="5" s="1"/>
  <c r="V2210" i="5"/>
  <c r="W2210" i="5" s="1"/>
  <c r="T2211" i="5"/>
  <c r="U2211" i="5" s="1"/>
  <c r="V2211" i="5"/>
  <c r="W2211" i="5" s="1"/>
  <c r="T2212" i="5"/>
  <c r="U2212" i="5" s="1"/>
  <c r="V2212" i="5"/>
  <c r="W2212" i="5" s="1"/>
  <c r="T2213" i="5"/>
  <c r="U2213" i="5" s="1"/>
  <c r="V2213" i="5"/>
  <c r="W2213" i="5" s="1"/>
  <c r="T2214" i="5"/>
  <c r="U2214" i="5" s="1"/>
  <c r="V2214" i="5"/>
  <c r="W2214" i="5" s="1"/>
  <c r="W2215" i="5"/>
  <c r="T2215" i="5" s="1"/>
  <c r="U2215" i="5" s="1"/>
  <c r="S2200" i="5" s="1"/>
  <c r="T2216" i="5"/>
  <c r="U2216" i="5" s="1"/>
  <c r="V2216" i="5"/>
  <c r="W2216" i="5" s="1"/>
  <c r="T2217" i="5"/>
  <c r="U2217" i="5" s="1"/>
  <c r="V2217" i="5"/>
  <c r="W2217" i="5" s="1"/>
  <c r="T2218" i="5"/>
  <c r="U2218" i="5" s="1"/>
  <c r="V2218" i="5"/>
  <c r="W2218" i="5" s="1"/>
  <c r="T2219" i="5"/>
  <c r="U2219" i="5" s="1"/>
  <c r="V2219" i="5"/>
  <c r="W2219" i="5" s="1"/>
  <c r="V2079" i="5"/>
  <c r="W2079" i="5" s="1"/>
  <c r="T2079" i="5" s="1"/>
  <c r="U2079" i="5" s="1"/>
  <c r="V2080" i="5"/>
  <c r="W2080" i="5" s="1"/>
  <c r="T2080" i="5" s="1"/>
  <c r="U2080" i="5" s="1"/>
  <c r="V2081" i="5"/>
  <c r="W2081" i="5" s="1"/>
  <c r="T2081" i="5" s="1"/>
  <c r="U2081" i="5" s="1"/>
  <c r="V2082" i="5"/>
  <c r="W2082" i="5" s="1"/>
  <c r="T2082" i="5" s="1"/>
  <c r="U2082" i="5" s="1"/>
  <c r="V2083" i="5"/>
  <c r="W2083" i="5" s="1"/>
  <c r="T2083" i="5" s="1"/>
  <c r="U2083" i="5" s="1"/>
  <c r="V2084" i="5"/>
  <c r="W2084" i="5" s="1"/>
  <c r="T2084" i="5" s="1"/>
  <c r="U2084" i="5" s="1"/>
  <c r="W2086" i="5"/>
  <c r="T2086" i="5" s="1"/>
  <c r="U2086" i="5" s="1"/>
  <c r="V2087" i="5"/>
  <c r="W2087" i="5" s="1"/>
  <c r="T2087" i="5" s="1"/>
  <c r="U2087" i="5" s="1"/>
  <c r="V2088" i="5"/>
  <c r="W2088" i="5" s="1"/>
  <c r="T2088" i="5" s="1"/>
  <c r="U2088" i="5" s="1"/>
  <c r="V2089" i="5"/>
  <c r="W2089" i="5" s="1"/>
  <c r="T2089" i="5" s="1"/>
  <c r="U2089" i="5" s="1"/>
  <c r="V2090" i="5"/>
  <c r="W2090" i="5" s="1"/>
  <c r="T2090" i="5" s="1"/>
  <c r="U2090" i="5" s="1"/>
  <c r="V2091" i="5"/>
  <c r="W2091" i="5" s="1"/>
  <c r="T2091" i="5" s="1"/>
  <c r="U2091" i="5" s="1"/>
  <c r="V2092" i="5"/>
  <c r="W2092" i="5" s="1"/>
  <c r="T2092" i="5" s="1"/>
  <c r="U2092" i="5" s="1"/>
  <c r="V2093" i="5"/>
  <c r="W2093" i="5" s="1"/>
  <c r="T2093" i="5" s="1"/>
  <c r="U2093" i="5" s="1"/>
  <c r="V2094" i="5"/>
  <c r="W2094" i="5" s="1"/>
  <c r="T2094" i="5" s="1"/>
  <c r="U2094" i="5" s="1"/>
  <c r="V2095" i="5"/>
  <c r="W2095" i="5" s="1"/>
  <c r="T2095" i="5" s="1"/>
  <c r="U2095" i="5" s="1"/>
  <c r="V2096" i="5"/>
  <c r="W2096" i="5" s="1"/>
  <c r="T2096" i="5" s="1"/>
  <c r="U2096" i="5" s="1"/>
  <c r="V2097" i="5"/>
  <c r="W2097" i="5" s="1"/>
  <c r="T2097" i="5" s="1"/>
  <c r="U2097" i="5" s="1"/>
  <c r="V2098" i="5"/>
  <c r="W2098" i="5" s="1"/>
  <c r="T2098" i="5" s="1"/>
  <c r="U2098" i="5" s="1"/>
  <c r="V2099" i="5"/>
  <c r="W2099" i="5" s="1"/>
  <c r="T2099" i="5" s="1"/>
  <c r="U2099" i="5" s="1"/>
  <c r="V2100" i="5"/>
  <c r="W2100" i="5" s="1"/>
  <c r="T2100" i="5" s="1"/>
  <c r="U2100" i="5" s="1"/>
  <c r="V2101" i="5"/>
  <c r="W2101" i="5" s="1"/>
  <c r="T2101" i="5" s="1"/>
  <c r="U2101" i="5" s="1"/>
  <c r="V2102" i="5"/>
  <c r="W2102" i="5" s="1"/>
  <c r="T2102" i="5" s="1"/>
  <c r="U2102" i="5" s="1"/>
  <c r="V2103" i="5"/>
  <c r="W2103" i="5" s="1"/>
  <c r="T2103" i="5" s="1"/>
  <c r="U2103" i="5" s="1"/>
  <c r="V2104" i="5"/>
  <c r="W2104" i="5" s="1"/>
  <c r="T2104" i="5" s="1"/>
  <c r="U2104" i="5" s="1"/>
  <c r="V2105" i="5"/>
  <c r="W2105" i="5" s="1"/>
  <c r="T2105" i="5" s="1"/>
  <c r="U2105" i="5" s="1"/>
  <c r="V2106" i="5"/>
  <c r="W2106" i="5" s="1"/>
  <c r="T2106" i="5" s="1"/>
  <c r="U2106" i="5" s="1"/>
  <c r="W2107" i="5"/>
  <c r="T2107" i="5" s="1"/>
  <c r="U2107" i="5" s="1"/>
  <c r="S2085" i="5" s="1"/>
  <c r="V2108" i="5"/>
  <c r="W2108" i="5" s="1"/>
  <c r="T2108" i="5" s="1"/>
  <c r="U2108" i="5" s="1"/>
  <c r="V2109" i="5"/>
  <c r="W2109" i="5" s="1"/>
  <c r="T2109" i="5" s="1"/>
  <c r="U2109" i="5" s="1"/>
  <c r="V2110" i="5"/>
  <c r="W2110" i="5" s="1"/>
  <c r="T2110" i="5" s="1"/>
  <c r="U2110" i="5" s="1"/>
  <c r="V2111" i="5"/>
  <c r="W2111" i="5" s="1"/>
  <c r="T2111" i="5" s="1"/>
  <c r="U2111" i="5" s="1"/>
  <c r="V2112" i="5"/>
  <c r="W2112" i="5" s="1"/>
  <c r="T2112" i="5" s="1"/>
  <c r="U2112" i="5" s="1"/>
  <c r="V2113" i="5"/>
  <c r="W2113" i="5" s="1"/>
  <c r="T2113" i="5" s="1"/>
  <c r="U2113" i="5" s="1"/>
  <c r="V2114" i="5"/>
  <c r="W2114" i="5" s="1"/>
  <c r="T2114" i="5" s="1"/>
  <c r="U2114" i="5" s="1"/>
  <c r="V2115" i="5"/>
  <c r="W2115" i="5" s="1"/>
  <c r="T2115" i="5" s="1"/>
  <c r="U2115" i="5" s="1"/>
  <c r="V2116" i="5"/>
  <c r="W2116" i="5" s="1"/>
  <c r="T2116" i="5" s="1"/>
  <c r="U2116" i="5" s="1"/>
  <c r="V2117" i="5"/>
  <c r="W2117" i="5" s="1"/>
  <c r="T2117" i="5" s="1"/>
  <c r="U2117" i="5" s="1"/>
  <c r="W2118" i="5"/>
  <c r="T2118" i="5" s="1"/>
  <c r="U2118" i="5" s="1"/>
  <c r="W2119" i="5"/>
  <c r="T2119" i="5" s="1"/>
  <c r="U2119" i="5" s="1"/>
  <c r="V2120" i="5"/>
  <c r="W2120" i="5" s="1"/>
  <c r="T2120" i="5" s="1"/>
  <c r="U2120" i="5" s="1"/>
  <c r="V2121" i="5"/>
  <c r="W2121" i="5" s="1"/>
  <c r="T2121" i="5" s="1"/>
  <c r="U2121" i="5" s="1"/>
  <c r="V2122" i="5"/>
  <c r="W2122" i="5" s="1"/>
  <c r="T2122" i="5" s="1"/>
  <c r="U2122" i="5" s="1"/>
  <c r="V2123" i="5"/>
  <c r="W2123" i="5" s="1"/>
  <c r="T2123" i="5" s="1"/>
  <c r="U2123" i="5" s="1"/>
  <c r="V2124" i="5"/>
  <c r="W2124" i="5" s="1"/>
  <c r="T2124" i="5" s="1"/>
  <c r="U2124" i="5" s="1"/>
  <c r="V2125" i="5"/>
  <c r="W2125" i="5" s="1"/>
  <c r="T2125" i="5" s="1"/>
  <c r="U2125" i="5" s="1"/>
  <c r="V2126" i="5"/>
  <c r="W2126" i="5" s="1"/>
  <c r="T2126" i="5" s="1"/>
  <c r="U2126" i="5" s="1"/>
  <c r="V2127" i="5"/>
  <c r="W2127" i="5" s="1"/>
  <c r="T2127" i="5" s="1"/>
  <c r="U2127" i="5" s="1"/>
  <c r="V2128" i="5"/>
  <c r="W2128" i="5" s="1"/>
  <c r="T2128" i="5" s="1"/>
  <c r="U2128" i="5" s="1"/>
  <c r="V2129" i="5"/>
  <c r="W2129" i="5" s="1"/>
  <c r="T2129" i="5" s="1"/>
  <c r="U2129" i="5" s="1"/>
  <c r="V2130" i="5"/>
  <c r="W2130" i="5" s="1"/>
  <c r="T2130" i="5" s="1"/>
  <c r="U2130" i="5" s="1"/>
  <c r="V2131" i="5"/>
  <c r="W2131" i="5" s="1"/>
  <c r="T2131" i="5" s="1"/>
  <c r="U2131" i="5" s="1"/>
  <c r="V2132" i="5"/>
  <c r="W2132" i="5" s="1"/>
  <c r="T2132" i="5" s="1"/>
  <c r="U2132" i="5" s="1"/>
  <c r="V2133" i="5"/>
  <c r="W2133" i="5" s="1"/>
  <c r="T2133" i="5" s="1"/>
  <c r="U2133" i="5" s="1"/>
  <c r="V2134" i="5"/>
  <c r="W2134" i="5" s="1"/>
  <c r="T2134" i="5" s="1"/>
  <c r="U2134" i="5" s="1"/>
  <c r="V2135" i="5"/>
  <c r="W2135" i="5" s="1"/>
  <c r="T2135" i="5" s="1"/>
  <c r="U2135" i="5" s="1"/>
  <c r="V2136" i="5"/>
  <c r="W2136" i="5" s="1"/>
  <c r="T2136" i="5" s="1"/>
  <c r="U2136" i="5" s="1"/>
  <c r="V2137" i="5"/>
  <c r="W2137" i="5" s="1"/>
  <c r="T2137" i="5" s="1"/>
  <c r="U2137" i="5" s="1"/>
  <c r="W2138" i="5"/>
  <c r="T2138" i="5" s="1"/>
  <c r="U2138" i="5" s="1"/>
  <c r="S2118" i="5" s="1"/>
  <c r="V2139" i="5"/>
  <c r="W2139" i="5" s="1"/>
  <c r="T2139" i="5" s="1"/>
  <c r="U2139" i="5" s="1"/>
  <c r="V2140" i="5"/>
  <c r="W2140" i="5" s="1"/>
  <c r="T2140" i="5" s="1"/>
  <c r="U2140" i="5" s="1"/>
  <c r="V2141" i="5"/>
  <c r="W2141" i="5" s="1"/>
  <c r="T2141" i="5" s="1"/>
  <c r="U2141" i="5" s="1"/>
  <c r="V2142" i="5"/>
  <c r="W2142" i="5" s="1"/>
  <c r="T2142" i="5" s="1"/>
  <c r="U2142" i="5" s="1"/>
  <c r="V2143" i="5"/>
  <c r="W2143" i="5" s="1"/>
  <c r="T2143" i="5" s="1"/>
  <c r="U2143" i="5" s="1"/>
  <c r="V2144" i="5"/>
  <c r="W2144" i="5" s="1"/>
  <c r="T2144" i="5" s="1"/>
  <c r="U2144" i="5" s="1"/>
  <c r="V2145" i="5"/>
  <c r="W2145" i="5" s="1"/>
  <c r="T2145" i="5" s="1"/>
  <c r="U2145" i="5" s="1"/>
  <c r="V2146" i="5"/>
  <c r="W2146" i="5" s="1"/>
  <c r="T2146" i="5" s="1"/>
  <c r="U2146" i="5" s="1"/>
  <c r="W2147" i="5"/>
  <c r="T2147" i="5" s="1"/>
  <c r="U2147" i="5" s="1"/>
  <c r="V2148" i="5"/>
  <c r="W2148" i="5" s="1"/>
  <c r="T2148" i="5" s="1"/>
  <c r="U2148" i="5" s="1"/>
  <c r="V2149" i="5"/>
  <c r="W2149" i="5" s="1"/>
  <c r="T2149" i="5" s="1"/>
  <c r="U2149" i="5" s="1"/>
  <c r="V2150" i="5"/>
  <c r="W2150" i="5" s="1"/>
  <c r="T2150" i="5" s="1"/>
  <c r="U2150" i="5" s="1"/>
  <c r="V2151" i="5"/>
  <c r="W2151" i="5" s="1"/>
  <c r="T2151" i="5" s="1"/>
  <c r="U2151" i="5" s="1"/>
  <c r="V2152" i="5"/>
  <c r="W2152" i="5" s="1"/>
  <c r="T2152" i="5" s="1"/>
  <c r="U2152" i="5" s="1"/>
  <c r="V2153" i="5"/>
  <c r="W2153" i="5" s="1"/>
  <c r="T2153" i="5" s="1"/>
  <c r="U2153" i="5" s="1"/>
  <c r="V2154" i="5"/>
  <c r="W2154" i="5" s="1"/>
  <c r="T2154" i="5" s="1"/>
  <c r="U2154" i="5" s="1"/>
  <c r="V2155" i="5"/>
  <c r="W2155" i="5" s="1"/>
  <c r="T2155" i="5" s="1"/>
  <c r="U2155" i="5" s="1"/>
  <c r="V2156" i="5"/>
  <c r="W2156" i="5" s="1"/>
  <c r="T2156" i="5" s="1"/>
  <c r="U2156" i="5" s="1"/>
  <c r="V2157" i="5"/>
  <c r="W2157" i="5" s="1"/>
  <c r="T2157" i="5" s="1"/>
  <c r="U2157" i="5" s="1"/>
  <c r="V2158" i="5"/>
  <c r="W2158" i="5" s="1"/>
  <c r="T2158" i="5" s="1"/>
  <c r="U2158" i="5" s="1"/>
  <c r="V2159" i="5"/>
  <c r="W2159" i="5" s="1"/>
  <c r="T2159" i="5" s="1"/>
  <c r="U2159" i="5" s="1"/>
  <c r="V2160" i="5"/>
  <c r="W2160" i="5" s="1"/>
  <c r="T2160" i="5" s="1"/>
  <c r="U2160" i="5" s="1"/>
  <c r="W2161" i="5"/>
  <c r="T2161" i="5" s="1"/>
  <c r="U2161" i="5" s="1"/>
  <c r="S2147" i="5" s="1"/>
  <c r="V2162" i="5"/>
  <c r="W2162" i="5" s="1"/>
  <c r="T2162" i="5" s="1"/>
  <c r="U2162" i="5" s="1"/>
  <c r="V2163" i="5"/>
  <c r="W2163" i="5" s="1"/>
  <c r="T2163" i="5" s="1"/>
  <c r="U2163" i="5" s="1"/>
  <c r="V2164" i="5"/>
  <c r="W2164" i="5" s="1"/>
  <c r="T2164" i="5" s="1"/>
  <c r="U2164" i="5" s="1"/>
  <c r="V2165" i="5"/>
  <c r="W2165" i="5" s="1"/>
  <c r="T2165" i="5" s="1"/>
  <c r="U2165" i="5" s="1"/>
  <c r="V2167" i="5"/>
  <c r="W2167" i="5" s="1"/>
  <c r="T2167" i="5" s="1"/>
  <c r="U2167" i="5" s="1"/>
  <c r="V2168" i="5"/>
  <c r="W2168" i="5" s="1"/>
  <c r="T2168" i="5" s="1"/>
  <c r="U2168" i="5" s="1"/>
  <c r="V2169" i="5"/>
  <c r="W2169" i="5" s="1"/>
  <c r="T2169" i="5" s="1"/>
  <c r="U2169" i="5" s="1"/>
  <c r="V2170" i="5"/>
  <c r="W2170" i="5" s="1"/>
  <c r="T2170" i="5" s="1"/>
  <c r="U2170" i="5" s="1"/>
  <c r="V2171" i="5"/>
  <c r="W2171" i="5" s="1"/>
  <c r="T2171" i="5" s="1"/>
  <c r="U2171" i="5" s="1"/>
  <c r="V2172" i="5"/>
  <c r="W2172" i="5" s="1"/>
  <c r="T2172" i="5" s="1"/>
  <c r="U2172" i="5" s="1"/>
  <c r="V2173" i="5"/>
  <c r="W2173" i="5" s="1"/>
  <c r="T2173" i="5" s="1"/>
  <c r="U2173" i="5" s="1"/>
  <c r="V2174" i="5"/>
  <c r="W2174" i="5" s="1"/>
  <c r="T2174" i="5" s="1"/>
  <c r="U2174" i="5" s="1"/>
  <c r="V2175" i="5"/>
  <c r="W2175" i="5" s="1"/>
  <c r="T2175" i="5" s="1"/>
  <c r="U2175" i="5" s="1"/>
  <c r="V2176" i="5"/>
  <c r="W2176" i="5" s="1"/>
  <c r="T2176" i="5" s="1"/>
  <c r="U2176" i="5" s="1"/>
  <c r="V2177" i="5"/>
  <c r="W2177" i="5" s="1"/>
  <c r="T2177" i="5" s="1"/>
  <c r="U2177" i="5" s="1"/>
  <c r="V2178" i="5"/>
  <c r="W2178" i="5" s="1"/>
  <c r="T2178" i="5" s="1"/>
  <c r="U2178" i="5" s="1"/>
  <c r="G62" i="4"/>
  <c r="W2085" i="5" l="1"/>
  <c r="T2085" i="5" s="1"/>
  <c r="U2085" i="5" s="1"/>
  <c r="Q2168" i="5"/>
  <c r="J61" i="4"/>
  <c r="J60" i="4" s="1"/>
  <c r="S547" i="5"/>
  <c r="V376" i="10" l="1"/>
  <c r="W376" i="10" s="1"/>
  <c r="T376" i="10" s="1"/>
  <c r="U376" i="10" s="1"/>
  <c r="V372" i="10"/>
  <c r="W372" i="10" s="1"/>
  <c r="T372" i="10" s="1"/>
  <c r="U372" i="10" s="1"/>
  <c r="V371" i="10"/>
  <c r="W371" i="10" s="1"/>
  <c r="T371" i="10" s="1"/>
  <c r="U371" i="10" s="1"/>
  <c r="V370" i="10"/>
  <c r="W370" i="10" s="1"/>
  <c r="T370" i="10" s="1"/>
  <c r="U370" i="10" s="1"/>
  <c r="V369" i="10"/>
  <c r="W369" i="10" s="1"/>
  <c r="T369" i="10" s="1"/>
  <c r="U369" i="10" s="1"/>
  <c r="V368" i="10"/>
  <c r="W368" i="10" s="1"/>
  <c r="T368" i="10" s="1"/>
  <c r="U368" i="10" s="1"/>
  <c r="V367" i="10"/>
  <c r="W367" i="10" s="1"/>
  <c r="T367" i="10" s="1"/>
  <c r="U367" i="10" s="1"/>
  <c r="V366" i="10"/>
  <c r="W366" i="10" s="1"/>
  <c r="T366" i="10" s="1"/>
  <c r="U366" i="10" s="1"/>
  <c r="V365" i="10"/>
  <c r="W365" i="10" s="1"/>
  <c r="T365" i="10" s="1"/>
  <c r="U365" i="10" s="1"/>
  <c r="V364" i="10"/>
  <c r="W364" i="10" s="1"/>
  <c r="T364" i="10" s="1"/>
  <c r="U364" i="10" s="1"/>
  <c r="S364" i="10"/>
  <c r="V363" i="10"/>
  <c r="W363" i="10" s="1"/>
  <c r="T363" i="10" s="1"/>
  <c r="U363" i="10" s="1"/>
  <c r="V362" i="10"/>
  <c r="W362" i="10" s="1"/>
  <c r="T362" i="10" s="1"/>
  <c r="U362" i="10" s="1"/>
  <c r="V361" i="10"/>
  <c r="W361" i="10" s="1"/>
  <c r="T361" i="10" s="1"/>
  <c r="U361" i="10" s="1"/>
  <c r="V360" i="10"/>
  <c r="W360" i="10" s="1"/>
  <c r="T360" i="10" s="1"/>
  <c r="U360" i="10" s="1"/>
  <c r="V359" i="10"/>
  <c r="W359" i="10" s="1"/>
  <c r="T359" i="10" s="1"/>
  <c r="U359" i="10" s="1"/>
  <c r="V358" i="10"/>
  <c r="W358" i="10" s="1"/>
  <c r="T358" i="10" s="1"/>
  <c r="U358" i="10" s="1"/>
  <c r="V357" i="10"/>
  <c r="W357" i="10" s="1"/>
  <c r="T357" i="10" s="1"/>
  <c r="U357" i="10" s="1"/>
  <c r="V356" i="10"/>
  <c r="W356" i="10" s="1"/>
  <c r="T356" i="10" s="1"/>
  <c r="U356" i="10" s="1"/>
  <c r="V355" i="10"/>
  <c r="W355" i="10" s="1"/>
  <c r="T355" i="10" s="1"/>
  <c r="U355" i="10" s="1"/>
  <c r="V354" i="10"/>
  <c r="W354" i="10" s="1"/>
  <c r="T354" i="10" s="1"/>
  <c r="U354" i="10" s="1"/>
  <c r="V353" i="10"/>
  <c r="W353" i="10" s="1"/>
  <c r="T353" i="10" s="1"/>
  <c r="U353" i="10" s="1"/>
  <c r="V352" i="10"/>
  <c r="W352" i="10" s="1"/>
  <c r="T352" i="10" s="1"/>
  <c r="U352" i="10" s="1"/>
  <c r="S352" i="10"/>
  <c r="V351" i="10"/>
  <c r="W351" i="10" s="1"/>
  <c r="T351" i="10" s="1"/>
  <c r="U351" i="10" s="1"/>
  <c r="V349" i="10"/>
  <c r="W349" i="10" s="1"/>
  <c r="T349" i="10" s="1"/>
  <c r="U349" i="10" s="1"/>
  <c r="V348" i="10"/>
  <c r="W348" i="10" s="1"/>
  <c r="T348" i="10" s="1"/>
  <c r="U348" i="10" s="1"/>
  <c r="V347" i="10"/>
  <c r="W347" i="10" s="1"/>
  <c r="T347" i="10" s="1"/>
  <c r="U347" i="10" s="1"/>
  <c r="V346" i="10"/>
  <c r="W346" i="10" s="1"/>
  <c r="T346" i="10" s="1"/>
  <c r="U346" i="10" s="1"/>
  <c r="V345" i="10"/>
  <c r="W345" i="10" s="1"/>
  <c r="T345" i="10" s="1"/>
  <c r="U345" i="10" s="1"/>
  <c r="V344" i="10"/>
  <c r="W344" i="10" s="1"/>
  <c r="T344" i="10" s="1"/>
  <c r="U344" i="10" s="1"/>
  <c r="V343" i="10"/>
  <c r="W343" i="10" s="1"/>
  <c r="T343" i="10" s="1"/>
  <c r="U343" i="10" s="1"/>
  <c r="V342" i="10"/>
  <c r="W342" i="10" s="1"/>
  <c r="T342" i="10" s="1"/>
  <c r="U342" i="10" s="1"/>
  <c r="V341" i="10"/>
  <c r="W341" i="10" s="1"/>
  <c r="T341" i="10" s="1"/>
  <c r="U341" i="10" s="1"/>
  <c r="V334" i="10"/>
  <c r="W334" i="10" s="1"/>
  <c r="T334" i="10" s="1"/>
  <c r="U334" i="10" s="1"/>
  <c r="S310" i="10" s="1"/>
  <c r="V333" i="10"/>
  <c r="W333" i="10" s="1"/>
  <c r="T333" i="10" s="1"/>
  <c r="U333" i="10" s="1"/>
  <c r="V332" i="10"/>
  <c r="W332" i="10" s="1"/>
  <c r="T332" i="10" s="1"/>
  <c r="U332" i="10" s="1"/>
  <c r="V331" i="10"/>
  <c r="W331" i="10" s="1"/>
  <c r="T331" i="10" s="1"/>
  <c r="U331" i="10" s="1"/>
  <c r="V330" i="10"/>
  <c r="W330" i="10" s="1"/>
  <c r="T330" i="10" s="1"/>
  <c r="U330" i="10" s="1"/>
  <c r="V329" i="10"/>
  <c r="W329" i="10" s="1"/>
  <c r="T329" i="10" s="1"/>
  <c r="U329" i="10" s="1"/>
  <c r="V328" i="10"/>
  <c r="W328" i="10" s="1"/>
  <c r="T328" i="10" s="1"/>
  <c r="U328" i="10" s="1"/>
  <c r="S328" i="10"/>
  <c r="V327" i="10"/>
  <c r="W327" i="10" s="1"/>
  <c r="T327" i="10" s="1"/>
  <c r="U327" i="10" s="1"/>
  <c r="V326" i="10"/>
  <c r="W326" i="10" s="1"/>
  <c r="T326" i="10" s="1"/>
  <c r="U326" i="10" s="1"/>
  <c r="V325" i="10"/>
  <c r="W325" i="10" s="1"/>
  <c r="T325" i="10" s="1"/>
  <c r="U325" i="10" s="1"/>
  <c r="V324" i="10"/>
  <c r="W324" i="10" s="1"/>
  <c r="T324" i="10" s="1"/>
  <c r="U324" i="10" s="1"/>
  <c r="V323" i="10"/>
  <c r="W323" i="10" s="1"/>
  <c r="T323" i="10" s="1"/>
  <c r="U323" i="10" s="1"/>
  <c r="V322" i="10"/>
  <c r="W322" i="10" s="1"/>
  <c r="T322" i="10" s="1"/>
  <c r="U322" i="10" s="1"/>
  <c r="V321" i="10"/>
  <c r="W321" i="10" s="1"/>
  <c r="T321" i="10" s="1"/>
  <c r="U321" i="10" s="1"/>
  <c r="V320" i="10"/>
  <c r="W320" i="10" s="1"/>
  <c r="T320" i="10" s="1"/>
  <c r="U320" i="10" s="1"/>
  <c r="V319" i="10"/>
  <c r="W319" i="10" s="1"/>
  <c r="T319" i="10" s="1"/>
  <c r="U319" i="10" s="1"/>
  <c r="V318" i="10"/>
  <c r="W318" i="10" s="1"/>
  <c r="T318" i="10" s="1"/>
  <c r="U318" i="10" s="1"/>
  <c r="S318" i="10"/>
  <c r="V317" i="10"/>
  <c r="W317" i="10" s="1"/>
  <c r="T317" i="10" s="1"/>
  <c r="U317" i="10" s="1"/>
  <c r="V316" i="10"/>
  <c r="W316" i="10" s="1"/>
  <c r="T316" i="10" s="1"/>
  <c r="U316" i="10" s="1"/>
  <c r="V315" i="10"/>
  <c r="W315" i="10" s="1"/>
  <c r="T315" i="10" s="1"/>
  <c r="U315" i="10" s="1"/>
  <c r="V314" i="10"/>
  <c r="W314" i="10" s="1"/>
  <c r="T314" i="10" s="1"/>
  <c r="U314" i="10" s="1"/>
  <c r="V313" i="10"/>
  <c r="W313" i="10" s="1"/>
  <c r="T313" i="10" s="1"/>
  <c r="U313" i="10" s="1"/>
  <c r="V312" i="10"/>
  <c r="W312" i="10" s="1"/>
  <c r="T312" i="10" s="1"/>
  <c r="U312" i="10" s="1"/>
  <c r="V311" i="10"/>
  <c r="W311" i="10" s="1"/>
  <c r="T311" i="10" s="1"/>
  <c r="U311" i="10" s="1"/>
  <c r="V310" i="10"/>
  <c r="W310" i="10" s="1"/>
  <c r="T310" i="10" s="1"/>
  <c r="U310" i="10" s="1"/>
  <c r="V309" i="10"/>
  <c r="W309" i="10" s="1"/>
  <c r="T309" i="10" s="1"/>
  <c r="U309" i="10" s="1"/>
  <c r="V308" i="10"/>
  <c r="W308" i="10" s="1"/>
  <c r="T308" i="10" s="1"/>
  <c r="U308" i="10" s="1"/>
  <c r="V307" i="10"/>
  <c r="W307" i="10" s="1"/>
  <c r="T307" i="10" s="1"/>
  <c r="U307" i="10" s="1"/>
  <c r="V306" i="10"/>
  <c r="W306" i="10" s="1"/>
  <c r="T306" i="10" s="1"/>
  <c r="U306" i="10" s="1"/>
  <c r="V305" i="10"/>
  <c r="W305" i="10" s="1"/>
  <c r="T305" i="10" s="1"/>
  <c r="U305" i="10" s="1"/>
  <c r="V301" i="10"/>
  <c r="W301" i="10" s="1"/>
  <c r="T301" i="10" s="1"/>
  <c r="U301" i="10" s="1"/>
  <c r="S291" i="10" s="1"/>
  <c r="V300" i="10"/>
  <c r="W300" i="10" s="1"/>
  <c r="T300" i="10" s="1"/>
  <c r="U300" i="10" s="1"/>
  <c r="V299" i="10"/>
  <c r="W299" i="10" s="1"/>
  <c r="T299" i="10" s="1"/>
  <c r="U299" i="10" s="1"/>
  <c r="V298" i="10"/>
  <c r="W298" i="10" s="1"/>
  <c r="T298" i="10" s="1"/>
  <c r="U298" i="10" s="1"/>
  <c r="V297" i="10"/>
  <c r="W297" i="10" s="1"/>
  <c r="T297" i="10" s="1"/>
  <c r="U297" i="10" s="1"/>
  <c r="V296" i="10"/>
  <c r="W296" i="10" s="1"/>
  <c r="T296" i="10" s="1"/>
  <c r="U296" i="10" s="1"/>
  <c r="V295" i="10"/>
  <c r="W295" i="10" s="1"/>
  <c r="T295" i="10" s="1"/>
  <c r="U295" i="10" s="1"/>
  <c r="S295" i="10"/>
  <c r="V294" i="10"/>
  <c r="W294" i="10" s="1"/>
  <c r="T294" i="10" s="1"/>
  <c r="U294" i="10" s="1"/>
  <c r="V293" i="10"/>
  <c r="W293" i="10" s="1"/>
  <c r="T293" i="10" s="1"/>
  <c r="U293" i="10" s="1"/>
  <c r="V292" i="10"/>
  <c r="W292" i="10" s="1"/>
  <c r="T292" i="10" s="1"/>
  <c r="U292" i="10" s="1"/>
  <c r="V291" i="10"/>
  <c r="W291" i="10" s="1"/>
  <c r="T291" i="10" s="1"/>
  <c r="U291" i="10" s="1"/>
  <c r="V290" i="10"/>
  <c r="W290" i="10" s="1"/>
  <c r="T290" i="10" s="1"/>
  <c r="U290" i="10" s="1"/>
  <c r="V286" i="10"/>
  <c r="W286" i="10" s="1"/>
  <c r="T286" i="10" s="1"/>
  <c r="U286" i="10" s="1"/>
  <c r="V285" i="10"/>
  <c r="W285" i="10" s="1"/>
  <c r="T285" i="10" s="1"/>
  <c r="U285" i="10" s="1"/>
  <c r="V284" i="10"/>
  <c r="W284" i="10" s="1"/>
  <c r="T284" i="10" s="1"/>
  <c r="U284" i="10" s="1"/>
  <c r="V283" i="10"/>
  <c r="W283" i="10" s="1"/>
  <c r="T283" i="10" s="1"/>
  <c r="U283" i="10" s="1"/>
  <c r="V276" i="10"/>
  <c r="W276" i="10" s="1"/>
  <c r="T276" i="10" s="1"/>
  <c r="U276" i="10" s="1"/>
  <c r="V273" i="10"/>
  <c r="W273" i="10" s="1"/>
  <c r="T273" i="10" s="1"/>
  <c r="U273" i="10" s="1"/>
  <c r="V272" i="10"/>
  <c r="W272" i="10" s="1"/>
  <c r="T272" i="10" s="1"/>
  <c r="U272" i="10" s="1"/>
  <c r="S248" i="10" s="1"/>
  <c r="V271" i="10"/>
  <c r="W271" i="10" s="1"/>
  <c r="T271" i="10" s="1"/>
  <c r="U271" i="10" s="1"/>
  <c r="V270" i="10"/>
  <c r="W270" i="10" s="1"/>
  <c r="T270" i="10" s="1"/>
  <c r="U270" i="10" s="1"/>
  <c r="V269" i="10"/>
  <c r="W269" i="10" s="1"/>
  <c r="T269" i="10" s="1"/>
  <c r="U269" i="10" s="1"/>
  <c r="V268" i="10"/>
  <c r="W268" i="10" s="1"/>
  <c r="T268" i="10" s="1"/>
  <c r="U268" i="10" s="1"/>
  <c r="S268" i="10"/>
  <c r="V267" i="10"/>
  <c r="W267" i="10" s="1"/>
  <c r="T267" i="10" s="1"/>
  <c r="U267" i="10" s="1"/>
  <c r="V266" i="10"/>
  <c r="W266" i="10" s="1"/>
  <c r="T266" i="10" s="1"/>
  <c r="U266" i="10" s="1"/>
  <c r="V265" i="10"/>
  <c r="W265" i="10" s="1"/>
  <c r="T265" i="10" s="1"/>
  <c r="U265" i="10" s="1"/>
  <c r="V264" i="10"/>
  <c r="W264" i="10" s="1"/>
  <c r="T264" i="10" s="1"/>
  <c r="U264" i="10" s="1"/>
  <c r="V263" i="10"/>
  <c r="W263" i="10" s="1"/>
  <c r="T263" i="10" s="1"/>
  <c r="U263" i="10" s="1"/>
  <c r="V262" i="10"/>
  <c r="W262" i="10" s="1"/>
  <c r="T262" i="10" s="1"/>
  <c r="U262" i="10" s="1"/>
  <c r="V261" i="10"/>
  <c r="W261" i="10" s="1"/>
  <c r="T261" i="10" s="1"/>
  <c r="U261" i="10" s="1"/>
  <c r="V260" i="10"/>
  <c r="W260" i="10" s="1"/>
  <c r="T260" i="10" s="1"/>
  <c r="U260" i="10" s="1"/>
  <c r="V259" i="10"/>
  <c r="W259" i="10" s="1"/>
  <c r="T259" i="10" s="1"/>
  <c r="U259" i="10" s="1"/>
  <c r="V258" i="10"/>
  <c r="W258" i="10" s="1"/>
  <c r="T258" i="10" s="1"/>
  <c r="U258" i="10" s="1"/>
  <c r="V257" i="10"/>
  <c r="W257" i="10" s="1"/>
  <c r="T257" i="10" s="1"/>
  <c r="U257" i="10" s="1"/>
  <c r="V256" i="10"/>
  <c r="W256" i="10" s="1"/>
  <c r="T256" i="10" s="1"/>
  <c r="U256" i="10" s="1"/>
  <c r="S256" i="10"/>
  <c r="V255" i="10"/>
  <c r="W255" i="10" s="1"/>
  <c r="T255" i="10" s="1"/>
  <c r="U255" i="10" s="1"/>
  <c r="V254" i="10"/>
  <c r="W254" i="10" s="1"/>
  <c r="T254" i="10" s="1"/>
  <c r="U254" i="10" s="1"/>
  <c r="V253" i="10"/>
  <c r="W253" i="10" s="1"/>
  <c r="T253" i="10" s="1"/>
  <c r="U253" i="10" s="1"/>
  <c r="V252" i="10"/>
  <c r="W252" i="10" s="1"/>
  <c r="T252" i="10" s="1"/>
  <c r="U252" i="10" s="1"/>
  <c r="V251" i="10"/>
  <c r="W251" i="10" s="1"/>
  <c r="T251" i="10" s="1"/>
  <c r="U251" i="10" s="1"/>
  <c r="V250" i="10"/>
  <c r="W250" i="10" s="1"/>
  <c r="T250" i="10" s="1"/>
  <c r="U250" i="10" s="1"/>
  <c r="V249" i="10"/>
  <c r="W249" i="10" s="1"/>
  <c r="T249" i="10" s="1"/>
  <c r="U249" i="10" s="1"/>
  <c r="V248" i="10"/>
  <c r="W248" i="10" s="1"/>
  <c r="T248" i="10" s="1"/>
  <c r="U248" i="10" s="1"/>
  <c r="V247" i="10"/>
  <c r="W247" i="10" s="1"/>
  <c r="T247" i="10" s="1"/>
  <c r="U247" i="10" s="1"/>
  <c r="V246" i="10"/>
  <c r="W246" i="10" s="1"/>
  <c r="T246" i="10" s="1"/>
  <c r="U246" i="10" s="1"/>
  <c r="V245" i="10"/>
  <c r="W245" i="10" s="1"/>
  <c r="T245" i="10" s="1"/>
  <c r="U245" i="10" s="1"/>
  <c r="V244" i="10"/>
  <c r="W244" i="10" s="1"/>
  <c r="T244" i="10" s="1"/>
  <c r="U244" i="10" s="1"/>
  <c r="V243" i="10"/>
  <c r="W243" i="10" s="1"/>
  <c r="T243" i="10" s="1"/>
  <c r="U243" i="10" s="1"/>
  <c r="V239" i="10"/>
  <c r="W239" i="10" s="1"/>
  <c r="T239" i="10" s="1"/>
  <c r="U239" i="10" s="1"/>
  <c r="S229" i="10" s="1"/>
  <c r="V237" i="10"/>
  <c r="W237" i="10" s="1"/>
  <c r="T237" i="10" s="1"/>
  <c r="U237" i="10" s="1"/>
  <c r="V236" i="10"/>
  <c r="W236" i="10" s="1"/>
  <c r="T236" i="10" s="1"/>
  <c r="U236" i="10" s="1"/>
  <c r="V235" i="10"/>
  <c r="W235" i="10" s="1"/>
  <c r="T235" i="10" s="1"/>
  <c r="U235" i="10" s="1"/>
  <c r="V234" i="10"/>
  <c r="W234" i="10" s="1"/>
  <c r="T234" i="10" s="1"/>
  <c r="U234" i="10" s="1"/>
  <c r="V233" i="10"/>
  <c r="W233" i="10" s="1"/>
  <c r="T233" i="10" s="1"/>
  <c r="U233" i="10" s="1"/>
  <c r="S233" i="10"/>
  <c r="V232" i="10"/>
  <c r="W232" i="10" s="1"/>
  <c r="T232" i="10" s="1"/>
  <c r="U232" i="10" s="1"/>
  <c r="V231" i="10"/>
  <c r="W231" i="10" s="1"/>
  <c r="T231" i="10" s="1"/>
  <c r="U231" i="10" s="1"/>
  <c r="V230" i="10"/>
  <c r="W230" i="10" s="1"/>
  <c r="T230" i="10" s="1"/>
  <c r="U230" i="10" s="1"/>
  <c r="V229" i="10"/>
  <c r="W229" i="10" s="1"/>
  <c r="T229" i="10" s="1"/>
  <c r="U229" i="10" s="1"/>
  <c r="V228" i="10"/>
  <c r="W228" i="10" s="1"/>
  <c r="T228" i="10" s="1"/>
  <c r="U228" i="10" s="1"/>
  <c r="V227" i="10"/>
  <c r="W227" i="10" s="1"/>
  <c r="T227" i="10" s="1"/>
  <c r="U227" i="10" s="1"/>
  <c r="V226" i="10"/>
  <c r="W226" i="10" s="1"/>
  <c r="T226" i="10" s="1"/>
  <c r="U226" i="10" s="1"/>
  <c r="V225" i="10"/>
  <c r="W225" i="10" s="1"/>
  <c r="T225" i="10" s="1"/>
  <c r="U225" i="10" s="1"/>
  <c r="V224" i="10"/>
  <c r="W224" i="10" s="1"/>
  <c r="T224" i="10" s="1"/>
  <c r="U224" i="10" s="1"/>
  <c r="V220" i="10"/>
  <c r="W220" i="10" s="1"/>
  <c r="T220" i="10" s="1"/>
  <c r="U220" i="10" s="1"/>
  <c r="V219" i="10"/>
  <c r="W219" i="10" s="1"/>
  <c r="T219" i="10" s="1"/>
  <c r="U219" i="10" s="1"/>
  <c r="V218" i="10"/>
  <c r="W218" i="10" s="1"/>
  <c r="T218" i="10" s="1"/>
  <c r="U218" i="10" s="1"/>
  <c r="V217" i="10"/>
  <c r="W217" i="10" s="1"/>
  <c r="T217" i="10" s="1"/>
  <c r="U217" i="10" s="1"/>
  <c r="V216" i="10"/>
  <c r="W216" i="10" s="1"/>
  <c r="T216" i="10" s="1"/>
  <c r="U216" i="10" s="1"/>
  <c r="V215" i="10"/>
  <c r="W215" i="10" s="1"/>
  <c r="T215" i="10" s="1"/>
  <c r="U215" i="10" s="1"/>
  <c r="V214" i="10"/>
  <c r="W214" i="10" s="1"/>
  <c r="T214" i="10" s="1"/>
  <c r="U214" i="10" s="1"/>
  <c r="V213" i="10"/>
  <c r="W213" i="10" s="1"/>
  <c r="T213" i="10" s="1"/>
  <c r="U213" i="10" s="1"/>
  <c r="V212" i="10"/>
  <c r="W212" i="10" s="1"/>
  <c r="T212" i="10" s="1"/>
  <c r="U212" i="10" s="1"/>
  <c r="V211" i="10"/>
  <c r="W211" i="10" s="1"/>
  <c r="T211" i="10" s="1"/>
  <c r="U211" i="10" s="1"/>
  <c r="V210" i="10"/>
  <c r="W210" i="10" s="1"/>
  <c r="T210" i="10" s="1"/>
  <c r="U210" i="10" s="1"/>
  <c r="V209" i="10"/>
  <c r="W209" i="10" s="1"/>
  <c r="T209" i="10" s="1"/>
  <c r="U209" i="10" s="1"/>
  <c r="V208" i="10"/>
  <c r="W208" i="10" s="1"/>
  <c r="T208" i="10" s="1"/>
  <c r="U208" i="10" s="1"/>
  <c r="V207" i="10"/>
  <c r="W207" i="10" s="1"/>
  <c r="T207" i="10" s="1"/>
  <c r="U207" i="10" s="1"/>
  <c r="V206" i="10"/>
  <c r="W206" i="10" s="1"/>
  <c r="T206" i="10" s="1"/>
  <c r="U206" i="10" s="1"/>
  <c r="V205" i="10"/>
  <c r="W205" i="10" s="1"/>
  <c r="T205" i="10" s="1"/>
  <c r="U205" i="10" s="1"/>
  <c r="V204" i="10"/>
  <c r="W204" i="10" s="1"/>
  <c r="T204" i="10" s="1"/>
  <c r="U204" i="10" s="1"/>
  <c r="V203" i="10"/>
  <c r="W203" i="10" s="1"/>
  <c r="T203" i="10" s="1"/>
  <c r="U203" i="10" s="1"/>
  <c r="V202" i="10"/>
  <c r="W202" i="10" s="1"/>
  <c r="T202" i="10" s="1"/>
  <c r="U202" i="10" s="1"/>
  <c r="V201" i="10"/>
  <c r="W201" i="10" s="1"/>
  <c r="T201" i="10" s="1"/>
  <c r="U201" i="10" s="1"/>
  <c r="V200" i="10"/>
  <c r="W200" i="10" s="1"/>
  <c r="T200" i="10" s="1"/>
  <c r="U200" i="10" s="1"/>
  <c r="S200" i="10"/>
  <c r="V199" i="10"/>
  <c r="W199" i="10" s="1"/>
  <c r="T199" i="10" s="1"/>
  <c r="U199" i="10" s="1"/>
  <c r="V198" i="10"/>
  <c r="W198" i="10" s="1"/>
  <c r="T198" i="10" s="1"/>
  <c r="U198" i="10" s="1"/>
  <c r="V197" i="10"/>
  <c r="W197" i="10" s="1"/>
  <c r="T197" i="10" s="1"/>
  <c r="U197" i="10" s="1"/>
  <c r="V196" i="10"/>
  <c r="W196" i="10" s="1"/>
  <c r="T196" i="10" s="1"/>
  <c r="U196" i="10" s="1"/>
  <c r="V195" i="10"/>
  <c r="W195" i="10" s="1"/>
  <c r="T195" i="10" s="1"/>
  <c r="U195" i="10" s="1"/>
  <c r="V194" i="10"/>
  <c r="W194" i="10" s="1"/>
  <c r="T194" i="10" s="1"/>
  <c r="U194" i="10" s="1"/>
  <c r="V193" i="10"/>
  <c r="W193" i="10" s="1"/>
  <c r="T193" i="10" s="1"/>
  <c r="U193" i="10" s="1"/>
  <c r="V192" i="10"/>
  <c r="W192" i="10" s="1"/>
  <c r="T192" i="10" s="1"/>
  <c r="U192" i="10" s="1"/>
  <c r="V191" i="10"/>
  <c r="W191" i="10" s="1"/>
  <c r="T191" i="10" s="1"/>
  <c r="U191" i="10" s="1"/>
  <c r="V187" i="10"/>
  <c r="W187" i="10" s="1"/>
  <c r="T187" i="10" s="1"/>
  <c r="U187" i="10" s="1"/>
  <c r="S172" i="10" s="1"/>
  <c r="V185" i="10"/>
  <c r="W185" i="10" s="1"/>
  <c r="T185" i="10" s="1"/>
  <c r="U185" i="10" s="1"/>
  <c r="V184" i="10"/>
  <c r="W184" i="10" s="1"/>
  <c r="T184" i="10" s="1"/>
  <c r="U184" i="10" s="1"/>
  <c r="V183" i="10"/>
  <c r="W183" i="10" s="1"/>
  <c r="T183" i="10" s="1"/>
  <c r="U183" i="10" s="1"/>
  <c r="V182" i="10"/>
  <c r="W182" i="10" s="1"/>
  <c r="T182" i="10" s="1"/>
  <c r="U182" i="10" s="1"/>
  <c r="V181" i="10"/>
  <c r="W181" i="10" s="1"/>
  <c r="T181" i="10" s="1"/>
  <c r="U181" i="10" s="1"/>
  <c r="V180" i="10"/>
  <c r="W180" i="10" s="1"/>
  <c r="T180" i="10" s="1"/>
  <c r="U180" i="10" s="1"/>
  <c r="V179" i="10"/>
  <c r="W179" i="10" s="1"/>
  <c r="T179" i="10" s="1"/>
  <c r="U179" i="10" s="1"/>
  <c r="S179" i="10"/>
  <c r="V178" i="10"/>
  <c r="W178" i="10" s="1"/>
  <c r="T178" i="10" s="1"/>
  <c r="U178" i="10" s="1"/>
  <c r="V175" i="10"/>
  <c r="W175" i="10" s="1"/>
  <c r="T175" i="10" s="1"/>
  <c r="U175" i="10" s="1"/>
  <c r="V173" i="10"/>
  <c r="W173" i="10" s="1"/>
  <c r="T173" i="10" s="1"/>
  <c r="U173" i="10" s="1"/>
  <c r="V172" i="10"/>
  <c r="W172" i="10" s="1"/>
  <c r="T172" i="10" s="1"/>
  <c r="U172" i="10" s="1"/>
  <c r="V170" i="10"/>
  <c r="W170" i="10" s="1"/>
  <c r="T170" i="10" s="1"/>
  <c r="U170" i="10" s="1"/>
  <c r="V167" i="10"/>
  <c r="W167" i="10" s="1"/>
  <c r="T167" i="10" s="1"/>
  <c r="U167" i="10" s="1"/>
  <c r="V166" i="10"/>
  <c r="W166" i="10" s="1"/>
  <c r="T166" i="10" s="1"/>
  <c r="U166" i="10" s="1"/>
  <c r="V165" i="10"/>
  <c r="W165" i="10" s="1"/>
  <c r="T165" i="10" s="1"/>
  <c r="U165" i="10" s="1"/>
  <c r="V164" i="10"/>
  <c r="W164" i="10" s="1"/>
  <c r="T164" i="10" s="1"/>
  <c r="U164" i="10" s="1"/>
  <c r="V161" i="10"/>
  <c r="W161" i="10" s="1"/>
  <c r="T161" i="10" s="1"/>
  <c r="U161" i="10" s="1"/>
  <c r="V160" i="10"/>
  <c r="W160" i="10" s="1"/>
  <c r="T160" i="10" s="1"/>
  <c r="U160" i="10" s="1"/>
  <c r="V159" i="10"/>
  <c r="W159" i="10" s="1"/>
  <c r="T159" i="10" s="1"/>
  <c r="U159" i="10" s="1"/>
  <c r="V158" i="10"/>
  <c r="W158" i="10" s="1"/>
  <c r="T158" i="10" s="1"/>
  <c r="U158" i="10" s="1"/>
  <c r="V157" i="10"/>
  <c r="W157" i="10" s="1"/>
  <c r="T157" i="10" s="1"/>
  <c r="U157" i="10" s="1"/>
  <c r="V156" i="10"/>
  <c r="W156" i="10" s="1"/>
  <c r="T156" i="10" s="1"/>
  <c r="U156" i="10" s="1"/>
  <c r="V155" i="10"/>
  <c r="W155" i="10" s="1"/>
  <c r="T155" i="10" s="1"/>
  <c r="U155" i="10" s="1"/>
  <c r="V154" i="10"/>
  <c r="W154" i="10" s="1"/>
  <c r="T154" i="10" s="1"/>
  <c r="U154" i="10" s="1"/>
  <c r="V153" i="10"/>
  <c r="W153" i="10" s="1"/>
  <c r="T153" i="10" s="1"/>
  <c r="U153" i="10" s="1"/>
  <c r="V152" i="10"/>
  <c r="W152" i="10" s="1"/>
  <c r="T152" i="10" s="1"/>
  <c r="U152" i="10" s="1"/>
  <c r="S152" i="10"/>
  <c r="V151" i="10"/>
  <c r="W151" i="10" s="1"/>
  <c r="T151" i="10" s="1"/>
  <c r="U151" i="10" s="1"/>
  <c r="V150" i="10"/>
  <c r="W150" i="10" s="1"/>
  <c r="T150" i="10" s="1"/>
  <c r="U150" i="10" s="1"/>
  <c r="V149" i="10"/>
  <c r="W149" i="10" s="1"/>
  <c r="T149" i="10" s="1"/>
  <c r="U149" i="10" s="1"/>
  <c r="V148" i="10"/>
  <c r="W148" i="10" s="1"/>
  <c r="T148" i="10" s="1"/>
  <c r="U148" i="10" s="1"/>
  <c r="V147" i="10"/>
  <c r="W147" i="10" s="1"/>
  <c r="T147" i="10" s="1"/>
  <c r="U147" i="10" s="1"/>
  <c r="V146" i="10"/>
  <c r="W146" i="10" s="1"/>
  <c r="T146" i="10" s="1"/>
  <c r="U146" i="10" s="1"/>
  <c r="V145" i="10"/>
  <c r="W145" i="10" s="1"/>
  <c r="T145" i="10" s="1"/>
  <c r="U145" i="10" s="1"/>
  <c r="V144" i="10"/>
  <c r="W144" i="10" s="1"/>
  <c r="T144" i="10" s="1"/>
  <c r="U144" i="10" s="1"/>
  <c r="V143" i="10"/>
  <c r="W143" i="10" s="1"/>
  <c r="T143" i="10" s="1"/>
  <c r="U143" i="10" s="1"/>
  <c r="V142" i="10"/>
  <c r="W142" i="10" s="1"/>
  <c r="T142" i="10" s="1"/>
  <c r="U142" i="10" s="1"/>
  <c r="V141" i="10"/>
  <c r="W141" i="10" s="1"/>
  <c r="T141" i="10" s="1"/>
  <c r="U141" i="10" s="1"/>
  <c r="V140" i="10"/>
  <c r="W140" i="10" s="1"/>
  <c r="T140" i="10" s="1"/>
  <c r="U140" i="10" s="1"/>
  <c r="V139" i="10"/>
  <c r="W139" i="10" s="1"/>
  <c r="T139" i="10" s="1"/>
  <c r="U139" i="10" s="1"/>
  <c r="V138" i="10"/>
  <c r="W138" i="10" s="1"/>
  <c r="T138" i="10" s="1"/>
  <c r="U138" i="10" s="1"/>
  <c r="V137" i="10"/>
  <c r="W137" i="10" s="1"/>
  <c r="T137" i="10" s="1"/>
  <c r="U137" i="10" s="1"/>
  <c r="Z136" i="10"/>
  <c r="AA136" i="10" s="1"/>
  <c r="X136" i="10" s="1"/>
  <c r="Y136" i="10" s="1"/>
  <c r="V136" i="10"/>
  <c r="W136" i="10" s="1"/>
  <c r="T136" i="10" s="1"/>
  <c r="U136" i="10" s="1"/>
  <c r="Z135" i="10"/>
  <c r="AA135" i="10" s="1"/>
  <c r="X135" i="10" s="1"/>
  <c r="Y135" i="10" s="1"/>
  <c r="V135" i="10"/>
  <c r="W135" i="10" s="1"/>
  <c r="T135" i="10" s="1"/>
  <c r="U135" i="10" s="1"/>
  <c r="Z134" i="10"/>
  <c r="AA134" i="10" s="1"/>
  <c r="X134" i="10" s="1"/>
  <c r="Y134" i="10" s="1"/>
  <c r="V134" i="10"/>
  <c r="W134" i="10" s="1"/>
  <c r="T134" i="10" s="1"/>
  <c r="U134" i="10" s="1"/>
  <c r="Z133" i="10"/>
  <c r="AA133" i="10" s="1"/>
  <c r="X133" i="10" s="1"/>
  <c r="Y133" i="10" s="1"/>
  <c r="V133" i="10"/>
  <c r="W133" i="10" s="1"/>
  <c r="T133" i="10" s="1"/>
  <c r="U133" i="10" s="1"/>
  <c r="Z132" i="10"/>
  <c r="AA132" i="10" s="1"/>
  <c r="X132" i="10" s="1"/>
  <c r="Y132" i="10" s="1"/>
  <c r="V132" i="10"/>
  <c r="W132" i="10" s="1"/>
  <c r="T132" i="10" s="1"/>
  <c r="U132" i="10" s="1"/>
  <c r="V131" i="10"/>
  <c r="W131" i="10" s="1"/>
  <c r="T131" i="10" s="1"/>
  <c r="U131" i="10" s="1"/>
  <c r="V128" i="10"/>
  <c r="W128" i="10" s="1"/>
  <c r="T128" i="10" s="1"/>
  <c r="U128" i="10" s="1"/>
  <c r="V127" i="10"/>
  <c r="W127" i="10" s="1"/>
  <c r="T127" i="10" s="1"/>
  <c r="U127" i="10" s="1"/>
  <c r="V126" i="10"/>
  <c r="W126" i="10" s="1"/>
  <c r="T126" i="10" s="1"/>
  <c r="U126" i="10" s="1"/>
  <c r="V125" i="10"/>
  <c r="W125" i="10" s="1"/>
  <c r="T125" i="10" s="1"/>
  <c r="U125" i="10" s="1"/>
  <c r="V124" i="10"/>
  <c r="W124" i="10" s="1"/>
  <c r="T124" i="10" s="1"/>
  <c r="U124" i="10" s="1"/>
  <c r="V12" i="10"/>
  <c r="W12" i="10" s="1"/>
  <c r="V123" i="10"/>
  <c r="W123" i="10" s="1"/>
  <c r="T123" i="10" s="1"/>
  <c r="U123" i="10" s="1"/>
  <c r="W119" i="10"/>
  <c r="T119" i="10" s="1"/>
  <c r="U119" i="10" s="1"/>
  <c r="S98" i="10" s="1"/>
  <c r="V118" i="10"/>
  <c r="W118" i="10" s="1"/>
  <c r="T118" i="10" s="1"/>
  <c r="U118" i="10" s="1"/>
  <c r="V117" i="10"/>
  <c r="W117" i="10" s="1"/>
  <c r="T117" i="10" s="1"/>
  <c r="U117" i="10" s="1"/>
  <c r="V116" i="10"/>
  <c r="W116" i="10" s="1"/>
  <c r="T116" i="10" s="1"/>
  <c r="U116" i="10" s="1"/>
  <c r="V115" i="10"/>
  <c r="W115" i="10" s="1"/>
  <c r="T115" i="10" s="1"/>
  <c r="U115" i="10" s="1"/>
  <c r="V114" i="10"/>
  <c r="W114" i="10" s="1"/>
  <c r="T114" i="10" s="1"/>
  <c r="U114" i="10" s="1"/>
  <c r="V113" i="10"/>
  <c r="W113" i="10" s="1"/>
  <c r="T113" i="10" s="1"/>
  <c r="U113" i="10" s="1"/>
  <c r="R113" i="10"/>
  <c r="V112" i="10"/>
  <c r="W112" i="10" s="1"/>
  <c r="T112" i="10" s="1"/>
  <c r="U112" i="10" s="1"/>
  <c r="V111" i="10"/>
  <c r="W111" i="10" s="1"/>
  <c r="T111" i="10" s="1"/>
  <c r="U111" i="10" s="1"/>
  <c r="W109" i="10"/>
  <c r="T109" i="10" s="1"/>
  <c r="U109" i="10" s="1"/>
  <c r="V108" i="10"/>
  <c r="W108" i="10" s="1"/>
  <c r="T108" i="10" s="1"/>
  <c r="U108" i="10" s="1"/>
  <c r="V107" i="10"/>
  <c r="W107" i="10" s="1"/>
  <c r="T107" i="10" s="1"/>
  <c r="U107" i="10" s="1"/>
  <c r="V106" i="10"/>
  <c r="W106" i="10" s="1"/>
  <c r="T106" i="10" s="1"/>
  <c r="U106" i="10" s="1"/>
  <c r="V105" i="10"/>
  <c r="W105" i="10" s="1"/>
  <c r="T105" i="10" s="1"/>
  <c r="U105" i="10" s="1"/>
  <c r="V104" i="10"/>
  <c r="W104" i="10" s="1"/>
  <c r="T104" i="10" s="1"/>
  <c r="U104" i="10" s="1"/>
  <c r="V103" i="10"/>
  <c r="W103" i="10" s="1"/>
  <c r="T103" i="10" s="1"/>
  <c r="U103" i="10" s="1"/>
  <c r="V102" i="10"/>
  <c r="W102" i="10" s="1"/>
  <c r="T102" i="10" s="1"/>
  <c r="U102" i="10" s="1"/>
  <c r="V101" i="10"/>
  <c r="W101" i="10" s="1"/>
  <c r="T101" i="10" s="1"/>
  <c r="U101" i="10" s="1"/>
  <c r="V98" i="10"/>
  <c r="W98" i="10" s="1"/>
  <c r="T98" i="10" s="1"/>
  <c r="U98" i="10" s="1"/>
  <c r="S346" i="10" l="1"/>
  <c r="S196" i="10"/>
  <c r="S128" i="10"/>
  <c r="S153" i="10"/>
  <c r="S142" i="10"/>
  <c r="Q931" i="5"/>
  <c r="K933" i="5" s="1"/>
  <c r="V350" i="5" l="1"/>
  <c r="W350" i="5" s="1"/>
  <c r="T350" i="5" s="1"/>
  <c r="U350" i="5" s="1"/>
  <c r="V405" i="5"/>
  <c r="W405" i="5" s="1"/>
  <c r="T405" i="5" s="1"/>
  <c r="U405" i="5" s="1"/>
  <c r="S436" i="5"/>
  <c r="S553" i="5"/>
  <c r="V551" i="5"/>
  <c r="W551" i="5" s="1"/>
  <c r="T551" i="5" s="1"/>
  <c r="U551" i="5" s="1"/>
  <c r="V556" i="5"/>
  <c r="W556" i="5" s="1"/>
  <c r="T556" i="5" s="1"/>
  <c r="U556" i="5" s="1"/>
  <c r="V555" i="5"/>
  <c r="W555" i="5" s="1"/>
  <c r="T555" i="5" s="1"/>
  <c r="U555" i="5" s="1"/>
  <c r="V554" i="5"/>
  <c r="W554" i="5" s="1"/>
  <c r="T554" i="5" s="1"/>
  <c r="U554" i="5" s="1"/>
  <c r="V553" i="5"/>
  <c r="W553" i="5" s="1"/>
  <c r="T553" i="5" s="1"/>
  <c r="U553" i="5" s="1"/>
  <c r="V552" i="5"/>
  <c r="W552" i="5" s="1"/>
  <c r="T552" i="5" s="1"/>
  <c r="U552" i="5" s="1"/>
  <c r="V550" i="5"/>
  <c r="W550" i="5" s="1"/>
  <c r="T550" i="5" s="1"/>
  <c r="U550" i="5" s="1"/>
  <c r="S624" i="5" l="1"/>
  <c r="V1250" i="5" l="1"/>
  <c r="W1250" i="5" s="1"/>
  <c r="T1250" i="5" s="1"/>
  <c r="U1250" i="5" s="1"/>
  <c r="V1251" i="5"/>
  <c r="W1251" i="5" s="1"/>
  <c r="T1251" i="5" s="1"/>
  <c r="U1251" i="5" s="1"/>
  <c r="S1252" i="5"/>
  <c r="V1252" i="5"/>
  <c r="W1252" i="5" s="1"/>
  <c r="T1252" i="5" s="1"/>
  <c r="U1252" i="5" s="1"/>
  <c r="V1253" i="5"/>
  <c r="W1253" i="5" s="1"/>
  <c r="T1253" i="5" s="1"/>
  <c r="U1253" i="5" s="1"/>
  <c r="V1254" i="5"/>
  <c r="W1254" i="5" s="1"/>
  <c r="T1254" i="5" s="1"/>
  <c r="U1254" i="5" s="1"/>
  <c r="V1255" i="5"/>
  <c r="W1255" i="5" s="1"/>
  <c r="T1255" i="5" s="1"/>
  <c r="U1255" i="5" s="1"/>
  <c r="V1256" i="5"/>
  <c r="W1256" i="5" s="1"/>
  <c r="T1256" i="5" s="1"/>
  <c r="U1256" i="5" s="1"/>
  <c r="V1257" i="5"/>
  <c r="W1257" i="5" s="1"/>
  <c r="T1257" i="5" s="1"/>
  <c r="U1257" i="5" s="1"/>
  <c r="V1249" i="5"/>
  <c r="W1249" i="5" s="1"/>
  <c r="T1249" i="5" s="1"/>
  <c r="U1249" i="5" s="1"/>
  <c r="S1263" i="5"/>
  <c r="V1313" i="5"/>
  <c r="W1313" i="5" s="1"/>
  <c r="T1313" i="5" s="1"/>
  <c r="U1313" i="5" s="1"/>
  <c r="S1315" i="5"/>
  <c r="S1345" i="5"/>
  <c r="S1374" i="5"/>
  <c r="S2065" i="5" l="1"/>
  <c r="V1874" i="5"/>
  <c r="W1874" i="5" s="1"/>
  <c r="T1874" i="5" s="1"/>
  <c r="U1874" i="5" s="1"/>
  <c r="V2032" i="5" l="1"/>
  <c r="W2032" i="5" s="1"/>
  <c r="T2032" i="5" s="1"/>
  <c r="U2032" i="5" s="1"/>
  <c r="V2030" i="5"/>
  <c r="W2030" i="5" s="1"/>
  <c r="T2030" i="5" s="1"/>
  <c r="U2030" i="5" s="1"/>
  <c r="V2029" i="5"/>
  <c r="W2029" i="5" s="1"/>
  <c r="T2029" i="5" s="1"/>
  <c r="U2029" i="5" s="1"/>
  <c r="V2028" i="5"/>
  <c r="W2028" i="5" s="1"/>
  <c r="T2028" i="5" s="1"/>
  <c r="U2028" i="5" s="1"/>
  <c r="V2026" i="5"/>
  <c r="W2026" i="5" s="1"/>
  <c r="T2026" i="5" s="1"/>
  <c r="U2026" i="5" s="1"/>
  <c r="V2056" i="5"/>
  <c r="W2056" i="5" s="1"/>
  <c r="T2056" i="5" s="1"/>
  <c r="U2056" i="5" s="1"/>
  <c r="S2131" i="5"/>
  <c r="S2123" i="5"/>
  <c r="V432" i="5" l="1"/>
  <c r="W432" i="5" s="1"/>
  <c r="T432" i="5" s="1"/>
  <c r="U432" i="5" s="1"/>
  <c r="V427" i="5"/>
  <c r="W427" i="5" s="1"/>
  <c r="T427" i="5" s="1"/>
  <c r="U427" i="5" s="1"/>
  <c r="S2059" i="5" l="1"/>
  <c r="S1671" i="5"/>
  <c r="V1282" i="5" l="1"/>
  <c r="W1282" i="5" s="1"/>
  <c r="T1282" i="5" s="1"/>
  <c r="U1282" i="5" s="1"/>
  <c r="V537" i="5" l="1"/>
  <c r="W537" i="5" s="1"/>
  <c r="T537" i="5" s="1"/>
  <c r="U537" i="5" s="1"/>
  <c r="O117" i="9" l="1"/>
  <c r="O118" i="9"/>
  <c r="O119" i="9"/>
  <c r="O120" i="9"/>
  <c r="O107" i="9"/>
  <c r="O104" i="9"/>
  <c r="O105" i="9"/>
  <c r="O106" i="9"/>
  <c r="O95" i="9"/>
  <c r="O93" i="9"/>
  <c r="O94" i="9"/>
  <c r="O80" i="9"/>
  <c r="O82" i="9"/>
  <c r="S2054" i="5" l="1"/>
  <c r="S2053" i="5"/>
  <c r="S2034" i="5"/>
  <c r="S2006" i="5"/>
  <c r="S1985" i="5"/>
  <c r="S1961" i="5"/>
  <c r="S1942" i="5"/>
  <c r="S1878" i="5"/>
  <c r="S1866" i="5"/>
  <c r="S1842" i="5"/>
  <c r="S1819" i="5"/>
  <c r="S1795" i="5"/>
  <c r="S1782" i="5"/>
  <c r="S1771" i="5"/>
  <c r="S1750" i="5"/>
  <c r="S1725" i="5"/>
  <c r="S1701" i="5"/>
  <c r="S1681" i="5"/>
  <c r="S1647" i="5"/>
  <c r="S1637" i="5"/>
  <c r="S1618" i="5"/>
  <c r="S1606" i="5"/>
  <c r="S1578" i="5"/>
  <c r="S1532" i="5"/>
  <c r="S1509" i="5"/>
  <c r="S1485" i="5"/>
  <c r="S1473" i="5"/>
  <c r="S1455" i="5"/>
  <c r="S1436" i="5"/>
  <c r="S1417" i="5"/>
  <c r="S1393" i="5"/>
  <c r="S1366" i="5"/>
  <c r="S1335" i="5"/>
  <c r="V1311" i="5"/>
  <c r="W1311" i="5" s="1"/>
  <c r="T1311" i="5" s="1"/>
  <c r="U1311" i="5" s="1"/>
  <c r="V1310" i="5"/>
  <c r="W1310" i="5" s="1"/>
  <c r="T1310" i="5" s="1"/>
  <c r="U1310" i="5" s="1"/>
  <c r="S1305" i="5"/>
  <c r="S1285" i="5"/>
  <c r="S1228" i="5"/>
  <c r="S1207" i="5"/>
  <c r="S1186" i="5"/>
  <c r="S1164" i="5"/>
  <c r="S1143" i="5"/>
  <c r="S1120" i="5"/>
  <c r="S1100" i="5"/>
  <c r="S1079" i="5"/>
  <c r="S1057" i="5"/>
  <c r="V1010" i="5"/>
  <c r="W1010" i="5" s="1"/>
  <c r="T1010" i="5" s="1"/>
  <c r="U1010" i="5" s="1"/>
  <c r="S949" i="5"/>
  <c r="S729" i="5"/>
  <c r="S708" i="5"/>
  <c r="S686" i="5"/>
  <c r="S603" i="5"/>
  <c r="S515" i="5"/>
  <c r="S493" i="5"/>
  <c r="S475" i="5"/>
  <c r="S455" i="5"/>
  <c r="S430" i="5"/>
  <c r="S408" i="5"/>
  <c r="S331" i="5"/>
  <c r="V327" i="5"/>
  <c r="W327" i="5" s="1"/>
  <c r="T327" i="5" s="1"/>
  <c r="U327" i="5" s="1"/>
  <c r="S353" i="5"/>
  <c r="S322" i="5"/>
  <c r="S303" i="5"/>
  <c r="S293" i="5"/>
  <c r="S272" i="5"/>
  <c r="S265" i="5"/>
  <c r="S232" i="5"/>
  <c r="S211" i="5"/>
  <c r="S200" i="5"/>
  <c r="S168" i="5"/>
  <c r="S153" i="5"/>
  <c r="S122" i="5"/>
  <c r="V118" i="5"/>
  <c r="W118" i="5" s="1"/>
  <c r="T118" i="5" s="1"/>
  <c r="U118" i="5" s="1"/>
  <c r="V1069" i="5"/>
  <c r="W1069" i="5" s="1"/>
  <c r="T1069" i="5" s="1"/>
  <c r="U1069" i="5" s="1"/>
  <c r="V532" i="5"/>
  <c r="W532" i="5" s="1"/>
  <c r="T532" i="5" s="1"/>
  <c r="U532" i="5" s="1"/>
  <c r="W531" i="5"/>
  <c r="T531" i="5" s="1"/>
  <c r="U531" i="5" s="1"/>
  <c r="V490" i="5"/>
  <c r="W490" i="5" s="1"/>
  <c r="T490" i="5" s="1"/>
  <c r="U490" i="5" s="1"/>
  <c r="V489" i="5"/>
  <c r="W489" i="5" s="1"/>
  <c r="T489" i="5" s="1"/>
  <c r="U489" i="5" s="1"/>
  <c r="W2049" i="5"/>
  <c r="T2049" i="5" s="1"/>
  <c r="U2049" i="5" s="1"/>
  <c r="V2048" i="5"/>
  <c r="W2048" i="5" s="1"/>
  <c r="T2048" i="5" s="1"/>
  <c r="U2048" i="5" s="1"/>
  <c r="V2022" i="5"/>
  <c r="W2022" i="5" s="1"/>
  <c r="T2022" i="5" s="1"/>
  <c r="U2022" i="5" s="1"/>
  <c r="V2021" i="5"/>
  <c r="W2021" i="5" s="1"/>
  <c r="T2021" i="5" s="1"/>
  <c r="U2021" i="5" s="1"/>
  <c r="V2002" i="5"/>
  <c r="W2002" i="5" s="1"/>
  <c r="T2002" i="5" s="1"/>
  <c r="U2002" i="5" s="1"/>
  <c r="V2001" i="5"/>
  <c r="W2001" i="5" s="1"/>
  <c r="T2001" i="5" s="1"/>
  <c r="U2001" i="5" s="1"/>
  <c r="V2000" i="5"/>
  <c r="W2000" i="5" s="1"/>
  <c r="T2000" i="5" s="1"/>
  <c r="U2000" i="5" s="1"/>
  <c r="V1981" i="5"/>
  <c r="W1981" i="5" s="1"/>
  <c r="T1981" i="5" s="1"/>
  <c r="U1981" i="5" s="1"/>
  <c r="V1980" i="5"/>
  <c r="W1980" i="5" s="1"/>
  <c r="T1980" i="5" s="1"/>
  <c r="U1980" i="5" s="1"/>
  <c r="V1979" i="5"/>
  <c r="W1979" i="5" s="1"/>
  <c r="T1979" i="5" s="1"/>
  <c r="U1979" i="5" s="1"/>
  <c r="V1957" i="5"/>
  <c r="W1957" i="5" s="1"/>
  <c r="T1957" i="5" s="1"/>
  <c r="U1957" i="5" s="1"/>
  <c r="V1956" i="5"/>
  <c r="W1956" i="5" s="1"/>
  <c r="T1956" i="5" s="1"/>
  <c r="U1956" i="5" s="1"/>
  <c r="V1938" i="5"/>
  <c r="W1938" i="5" s="1"/>
  <c r="T1938" i="5" s="1"/>
  <c r="U1938" i="5" s="1"/>
  <c r="V1937" i="5"/>
  <c r="W1937" i="5" s="1"/>
  <c r="T1937" i="5" s="1"/>
  <c r="U1937" i="5" s="1"/>
  <c r="V1936" i="5"/>
  <c r="W1936" i="5" s="1"/>
  <c r="T1936" i="5" s="1"/>
  <c r="U1936" i="5" s="1"/>
  <c r="V1919" i="5"/>
  <c r="W1919" i="5" s="1"/>
  <c r="T1919" i="5" s="1"/>
  <c r="U1919" i="5" s="1"/>
  <c r="W1913" i="5"/>
  <c r="T1913" i="5" s="1"/>
  <c r="U1913" i="5" s="1"/>
  <c r="V1912" i="5"/>
  <c r="W1912" i="5" s="1"/>
  <c r="T1912" i="5" s="1"/>
  <c r="U1912" i="5" s="1"/>
  <c r="V1896" i="5"/>
  <c r="W1896" i="5" s="1"/>
  <c r="T1896" i="5" s="1"/>
  <c r="U1896" i="5" s="1"/>
  <c r="W1895" i="5"/>
  <c r="T1895" i="5" s="1"/>
  <c r="U1895" i="5" s="1"/>
  <c r="V1894" i="5"/>
  <c r="W1894" i="5" s="1"/>
  <c r="T1894" i="5" s="1"/>
  <c r="U1894" i="5" s="1"/>
  <c r="V1873" i="5"/>
  <c r="W1873" i="5" s="1"/>
  <c r="T1873" i="5" s="1"/>
  <c r="U1873" i="5" s="1"/>
  <c r="V1872" i="5"/>
  <c r="W1872" i="5" s="1"/>
  <c r="T1872" i="5" s="1"/>
  <c r="U1872" i="5" s="1"/>
  <c r="V1862" i="5"/>
  <c r="W1862" i="5" s="1"/>
  <c r="T1862" i="5" s="1"/>
  <c r="U1862" i="5" s="1"/>
  <c r="V1861" i="5"/>
  <c r="W1861" i="5" s="1"/>
  <c r="T1861" i="5" s="1"/>
  <c r="U1861" i="5" s="1"/>
  <c r="V1837" i="5"/>
  <c r="W1837" i="5" s="1"/>
  <c r="T1837" i="5" s="1"/>
  <c r="U1837" i="5" s="1"/>
  <c r="V1836" i="5"/>
  <c r="W1836" i="5" s="1"/>
  <c r="T1836" i="5" s="1"/>
  <c r="U1836" i="5" s="1"/>
  <c r="V1835" i="5"/>
  <c r="W1835" i="5" s="1"/>
  <c r="T1835" i="5" s="1"/>
  <c r="U1835" i="5" s="1"/>
  <c r="V1815" i="5"/>
  <c r="W1815" i="5" s="1"/>
  <c r="T1815" i="5" s="1"/>
  <c r="U1815" i="5" s="1"/>
  <c r="V1814" i="5"/>
  <c r="W1814" i="5" s="1"/>
  <c r="T1814" i="5" s="1"/>
  <c r="U1814" i="5" s="1"/>
  <c r="V1789" i="5"/>
  <c r="W1789" i="5" s="1"/>
  <c r="T1789" i="5" s="1"/>
  <c r="U1789" i="5" s="1"/>
  <c r="V1788" i="5"/>
  <c r="W1788" i="5" s="1"/>
  <c r="T1788" i="5" s="1"/>
  <c r="U1788" i="5" s="1"/>
  <c r="V1779" i="5"/>
  <c r="W1779" i="5" s="1"/>
  <c r="T1779" i="5" s="1"/>
  <c r="U1779" i="5" s="1"/>
  <c r="V1778" i="5"/>
  <c r="W1778" i="5" s="1"/>
  <c r="T1778" i="5" s="1"/>
  <c r="U1778" i="5" s="1"/>
  <c r="V1777" i="5"/>
  <c r="W1777" i="5" s="1"/>
  <c r="T1777" i="5" s="1"/>
  <c r="U1777" i="5" s="1"/>
  <c r="V1768" i="5"/>
  <c r="W1768" i="5" s="1"/>
  <c r="T1768" i="5" s="1"/>
  <c r="U1768" i="5" s="1"/>
  <c r="V1767" i="5"/>
  <c r="W1767" i="5" s="1"/>
  <c r="T1767" i="5" s="1"/>
  <c r="U1767" i="5" s="1"/>
  <c r="V1766" i="5"/>
  <c r="W1766" i="5" s="1"/>
  <c r="T1766" i="5" s="1"/>
  <c r="U1766" i="5" s="1"/>
  <c r="V1746" i="5"/>
  <c r="W1746" i="5" s="1"/>
  <c r="T1746" i="5" s="1"/>
  <c r="U1746" i="5" s="1"/>
  <c r="V1745" i="5"/>
  <c r="W1745" i="5" s="1"/>
  <c r="T1745" i="5" s="1"/>
  <c r="U1745" i="5" s="1"/>
  <c r="V1720" i="5"/>
  <c r="W1720" i="5" s="1"/>
  <c r="T1720" i="5" s="1"/>
  <c r="U1720" i="5" s="1"/>
  <c r="V1719" i="5"/>
  <c r="W1719" i="5" s="1"/>
  <c r="T1719" i="5" s="1"/>
  <c r="U1719" i="5" s="1"/>
  <c r="V1697" i="5"/>
  <c r="W1697" i="5" s="1"/>
  <c r="T1697" i="5" s="1"/>
  <c r="U1697" i="5" s="1"/>
  <c r="V1696" i="5"/>
  <c r="W1696" i="5" s="1"/>
  <c r="T1696" i="5" s="1"/>
  <c r="U1696" i="5" s="1"/>
  <c r="V1695" i="5"/>
  <c r="W1695" i="5" s="1"/>
  <c r="T1695" i="5" s="1"/>
  <c r="U1695" i="5" s="1"/>
  <c r="V1663" i="5"/>
  <c r="W1663" i="5" s="1"/>
  <c r="T1663" i="5" s="1"/>
  <c r="U1663" i="5" s="1"/>
  <c r="V1662" i="5"/>
  <c r="W1662" i="5" s="1"/>
  <c r="T1662" i="5" s="1"/>
  <c r="U1662" i="5" s="1"/>
  <c r="V1678" i="5"/>
  <c r="W1678" i="5" s="1"/>
  <c r="T1678" i="5" s="1"/>
  <c r="U1678" i="5" s="1"/>
  <c r="V1677" i="5"/>
  <c r="W1677" i="5" s="1"/>
  <c r="T1677" i="5" s="1"/>
  <c r="U1677" i="5" s="1"/>
  <c r="V1676" i="5"/>
  <c r="W1676" i="5" s="1"/>
  <c r="T1676" i="5" s="1"/>
  <c r="U1676" i="5" s="1"/>
  <c r="V1668" i="5"/>
  <c r="W1668" i="5" s="1"/>
  <c r="T1668" i="5" s="1"/>
  <c r="U1668" i="5" s="1"/>
  <c r="J37" i="4" l="1"/>
  <c r="J44" i="4"/>
  <c r="Q1740" i="5"/>
  <c r="J47" i="4"/>
  <c r="D24" i="4"/>
  <c r="J53" i="4"/>
  <c r="J43" i="4"/>
  <c r="Q1974" i="5"/>
  <c r="J38" i="4"/>
  <c r="D4" i="4"/>
  <c r="D44" i="4"/>
  <c r="J33" i="4"/>
  <c r="J39" i="4"/>
  <c r="J45" i="4"/>
  <c r="J51" i="4"/>
  <c r="J57" i="4"/>
  <c r="J32" i="4"/>
  <c r="J50" i="4"/>
  <c r="D22" i="4"/>
  <c r="J34" i="4"/>
  <c r="J40" i="4"/>
  <c r="J46" i="4"/>
  <c r="J52" i="4"/>
  <c r="J58" i="4"/>
  <c r="Q1856" i="5"/>
  <c r="V1644" i="5"/>
  <c r="W1644" i="5" s="1"/>
  <c r="T1644" i="5" s="1"/>
  <c r="U1644" i="5" s="1"/>
  <c r="V1643" i="5"/>
  <c r="W1643" i="5" s="1"/>
  <c r="T1643" i="5" s="1"/>
  <c r="U1643" i="5" s="1"/>
  <c r="V1642" i="5"/>
  <c r="W1642" i="5" s="1"/>
  <c r="T1642" i="5" s="1"/>
  <c r="U1642" i="5" s="1"/>
  <c r="V1633" i="5"/>
  <c r="V1632" i="5"/>
  <c r="W1632" i="5" s="1"/>
  <c r="T1632" i="5" s="1"/>
  <c r="U1632" i="5" s="1"/>
  <c r="V1614" i="5"/>
  <c r="W1614" i="5" s="1"/>
  <c r="T1614" i="5" s="1"/>
  <c r="U1614" i="5" s="1"/>
  <c r="V1613" i="5"/>
  <c r="W1613" i="5" s="1"/>
  <c r="T1613" i="5" s="1"/>
  <c r="U1613" i="5" s="1"/>
  <c r="V1598" i="5"/>
  <c r="V1597" i="5"/>
  <c r="W1597" i="5" s="1"/>
  <c r="T1597" i="5" s="1"/>
  <c r="U1597" i="5" s="1"/>
  <c r="V1574" i="5"/>
  <c r="V1573" i="5"/>
  <c r="W1573" i="5" s="1"/>
  <c r="T1573" i="5" s="1"/>
  <c r="U1573" i="5" s="1"/>
  <c r="V1548" i="5"/>
  <c r="V1547" i="5"/>
  <c r="W1547" i="5" s="1"/>
  <c r="T1547" i="5" s="1"/>
  <c r="U1547" i="5" s="1"/>
  <c r="V1526" i="5"/>
  <c r="V1525" i="5"/>
  <c r="W1525" i="5" s="1"/>
  <c r="T1525" i="5" s="1"/>
  <c r="U1525" i="5" s="1"/>
  <c r="V1504" i="5"/>
  <c r="V1503" i="5"/>
  <c r="W1503" i="5" s="1"/>
  <c r="T1503" i="5" s="1"/>
  <c r="U1503" i="5" s="1"/>
  <c r="V1482" i="5"/>
  <c r="W1482" i="5" s="1"/>
  <c r="T1482" i="5" s="1"/>
  <c r="U1482" i="5" s="1"/>
  <c r="V1481" i="5"/>
  <c r="W1481" i="5" s="1"/>
  <c r="T1481" i="5" s="1"/>
  <c r="U1481" i="5" s="1"/>
  <c r="V1469" i="5"/>
  <c r="V1468" i="5"/>
  <c r="W1468" i="5" s="1"/>
  <c r="T1468" i="5" s="1"/>
  <c r="U1468" i="5" s="1"/>
  <c r="V1451" i="5"/>
  <c r="V1450" i="5"/>
  <c r="W1450" i="5" s="1"/>
  <c r="T1450" i="5" s="1"/>
  <c r="U1450" i="5" s="1"/>
  <c r="V1433" i="5"/>
  <c r="W1433" i="5" s="1"/>
  <c r="T1433" i="5" s="1"/>
  <c r="U1433" i="5" s="1"/>
  <c r="V1432" i="5"/>
  <c r="V1431" i="5"/>
  <c r="W1431" i="5" s="1"/>
  <c r="T1431" i="5" s="1"/>
  <c r="U1431" i="5" s="1"/>
  <c r="V1413" i="5"/>
  <c r="V1412" i="5"/>
  <c r="W1412" i="5" s="1"/>
  <c r="T1412" i="5" s="1"/>
  <c r="U1412" i="5" s="1"/>
  <c r="V1389" i="5"/>
  <c r="V1388" i="5"/>
  <c r="W1388" i="5" s="1"/>
  <c r="T1388" i="5" s="1"/>
  <c r="U1388" i="5" s="1"/>
  <c r="V1371" i="5"/>
  <c r="W1371" i="5" s="1"/>
  <c r="T1371" i="5" s="1"/>
  <c r="U1371" i="5" s="1"/>
  <c r="V1361" i="5"/>
  <c r="W1361" i="5" s="1"/>
  <c r="T1361" i="5" s="1"/>
  <c r="U1361" i="5" s="1"/>
  <c r="V1360" i="5"/>
  <c r="V1359" i="5"/>
  <c r="W1359" i="5" s="1"/>
  <c r="T1359" i="5" s="1"/>
  <c r="U1359" i="5" s="1"/>
  <c r="V1342" i="5"/>
  <c r="W1342" i="5" s="1"/>
  <c r="T1342" i="5" s="1"/>
  <c r="U1342" i="5" s="1"/>
  <c r="V1330" i="5"/>
  <c r="W1330" i="5" s="1"/>
  <c r="T1330" i="5" s="1"/>
  <c r="U1330" i="5" s="1"/>
  <c r="S1310" i="5" s="1"/>
  <c r="V1329" i="5"/>
  <c r="V1328" i="5"/>
  <c r="W1328" i="5" s="1"/>
  <c r="T1328" i="5" s="1"/>
  <c r="U1328" i="5" s="1"/>
  <c r="V1302" i="5"/>
  <c r="W1302" i="5" s="1"/>
  <c r="T1302" i="5" s="1"/>
  <c r="U1302" i="5" s="1"/>
  <c r="V1301" i="5"/>
  <c r="V1300" i="5"/>
  <c r="W1300" i="5" s="1"/>
  <c r="T1300" i="5" s="1"/>
  <c r="U1300" i="5" s="1"/>
  <c r="V1281" i="5"/>
  <c r="V1280" i="5"/>
  <c r="W1280" i="5" s="1"/>
  <c r="T1280" i="5" s="1"/>
  <c r="U1280" i="5" s="1"/>
  <c r="V1259" i="5"/>
  <c r="W1259" i="5" s="1"/>
  <c r="T1259" i="5" s="1"/>
  <c r="U1259" i="5" s="1"/>
  <c r="V1258" i="5"/>
  <c r="W1258" i="5" s="1"/>
  <c r="T1258" i="5" s="1"/>
  <c r="U1258" i="5" s="1"/>
  <c r="V1248" i="5"/>
  <c r="V1247" i="5"/>
  <c r="W1247" i="5" s="1"/>
  <c r="T1247" i="5" s="1"/>
  <c r="U1247" i="5" s="1"/>
  <c r="V1224" i="5"/>
  <c r="W1224" i="5" s="1"/>
  <c r="T1224" i="5" s="1"/>
  <c r="U1224" i="5" s="1"/>
  <c r="V1223" i="5"/>
  <c r="V1222" i="5"/>
  <c r="W1222" i="5" s="1"/>
  <c r="T1222" i="5" s="1"/>
  <c r="U1222" i="5" s="1"/>
  <c r="V1202" i="5"/>
  <c r="V1201" i="5"/>
  <c r="W1201" i="5" s="1"/>
  <c r="T1201" i="5" s="1"/>
  <c r="U1201" i="5" s="1"/>
  <c r="V1181" i="5"/>
  <c r="V1180" i="5"/>
  <c r="W1180" i="5" s="1"/>
  <c r="T1180" i="5" s="1"/>
  <c r="U1180" i="5" s="1"/>
  <c r="V1160" i="5"/>
  <c r="W1160" i="5" s="1"/>
  <c r="T1160" i="5" s="1"/>
  <c r="U1160" i="5" s="1"/>
  <c r="V1159" i="5"/>
  <c r="V1158" i="5"/>
  <c r="W1158" i="5" s="1"/>
  <c r="T1158" i="5" s="1"/>
  <c r="U1158" i="5" s="1"/>
  <c r="V1138" i="5"/>
  <c r="V1137" i="5"/>
  <c r="W1137" i="5" s="1"/>
  <c r="T1137" i="5" s="1"/>
  <c r="U1137" i="5" s="1"/>
  <c r="V1116" i="5"/>
  <c r="V1115" i="5"/>
  <c r="W1115" i="5" s="1"/>
  <c r="T1115" i="5" s="1"/>
  <c r="U1115" i="5" s="1"/>
  <c r="V1096" i="5"/>
  <c r="W1096" i="5" s="1"/>
  <c r="T1096" i="5" s="1"/>
  <c r="U1096" i="5" s="1"/>
  <c r="V1095" i="5"/>
  <c r="V1094" i="5"/>
  <c r="W1094" i="5" s="1"/>
  <c r="T1094" i="5" s="1"/>
  <c r="U1094" i="5" s="1"/>
  <c r="V1076" i="5"/>
  <c r="W1076" i="5" s="1"/>
  <c r="T1076" i="5" s="1"/>
  <c r="U1076" i="5" s="1"/>
  <c r="V1074" i="5"/>
  <c r="V1073" i="5"/>
  <c r="W1073" i="5" s="1"/>
  <c r="T1073" i="5" s="1"/>
  <c r="U1073" i="5" s="1"/>
  <c r="V1052" i="5"/>
  <c r="V1051" i="5"/>
  <c r="W1051" i="5" s="1"/>
  <c r="T1051" i="5" s="1"/>
  <c r="U1051" i="5" s="1"/>
  <c r="V1022" i="5"/>
  <c r="W1022" i="5" s="1"/>
  <c r="T1022" i="5" s="1"/>
  <c r="U1022" i="5" s="1"/>
  <c r="V1021" i="5"/>
  <c r="V1020" i="5"/>
  <c r="W1020" i="5" s="1"/>
  <c r="T1020" i="5" s="1"/>
  <c r="U1020" i="5" s="1"/>
  <c r="V985" i="5"/>
  <c r="W985" i="5" s="1"/>
  <c r="T985" i="5" s="1"/>
  <c r="U985" i="5" s="1"/>
  <c r="V983" i="5"/>
  <c r="V972" i="5"/>
  <c r="W972" i="5" s="1"/>
  <c r="T972" i="5" s="1"/>
  <c r="U972" i="5" s="1"/>
  <c r="V971" i="5"/>
  <c r="V945" i="5"/>
  <c r="V946" i="5"/>
  <c r="W946" i="5" s="1"/>
  <c r="T946" i="5" s="1"/>
  <c r="U946" i="5" s="1"/>
  <c r="V944" i="5"/>
  <c r="W944" i="5" s="1"/>
  <c r="T944" i="5" s="1"/>
  <c r="U944" i="5" s="1"/>
  <c r="V754" i="5"/>
  <c r="V753" i="5"/>
  <c r="W753" i="5" s="1"/>
  <c r="T753" i="5" s="1"/>
  <c r="U753" i="5" s="1"/>
  <c r="V750" i="5"/>
  <c r="V748" i="5"/>
  <c r="W748" i="5" s="1"/>
  <c r="T748" i="5" s="1"/>
  <c r="U748" i="5" s="1"/>
  <c r="V725" i="5"/>
  <c r="V724" i="5"/>
  <c r="W724" i="5" s="1"/>
  <c r="T724" i="5" s="1"/>
  <c r="U724" i="5" s="1"/>
  <c r="V704" i="5"/>
  <c r="W704" i="5" s="1"/>
  <c r="T704" i="5" s="1"/>
  <c r="U704" i="5" s="1"/>
  <c r="V703" i="5"/>
  <c r="V702" i="5"/>
  <c r="W702" i="5" s="1"/>
  <c r="T702" i="5" s="1"/>
  <c r="U702" i="5" s="1"/>
  <c r="V683" i="5"/>
  <c r="W683" i="5" s="1"/>
  <c r="T683" i="5" s="1"/>
  <c r="U683" i="5" s="1"/>
  <c r="V682" i="5"/>
  <c r="V681" i="5"/>
  <c r="W681" i="5" s="1"/>
  <c r="T681" i="5" s="1"/>
  <c r="U681" i="5" s="1"/>
  <c r="V662" i="5"/>
  <c r="W662" i="5" s="1"/>
  <c r="T662" i="5" s="1"/>
  <c r="U662" i="5" s="1"/>
  <c r="V638" i="5"/>
  <c r="W638" i="5" s="1"/>
  <c r="T638" i="5" s="1"/>
  <c r="U638" i="5" s="1"/>
  <c r="V621" i="5"/>
  <c r="W621" i="5" s="1"/>
  <c r="T621" i="5" s="1"/>
  <c r="U621" i="5" s="1"/>
  <c r="V619" i="5"/>
  <c r="V618" i="5"/>
  <c r="W618" i="5" s="1"/>
  <c r="T618" i="5" s="1"/>
  <c r="U618" i="5" s="1"/>
  <c r="V600" i="5"/>
  <c r="W600" i="5" s="1"/>
  <c r="T600" i="5" s="1"/>
  <c r="U600" i="5" s="1"/>
  <c r="V599" i="5"/>
  <c r="V598" i="5"/>
  <c r="W598" i="5" s="1"/>
  <c r="T598" i="5" s="1"/>
  <c r="U598" i="5" s="1"/>
  <c r="V578" i="5"/>
  <c r="W578" i="5" s="1"/>
  <c r="T578" i="5" s="1"/>
  <c r="U578" i="5" s="1"/>
  <c r="V568" i="5"/>
  <c r="W568" i="5" s="1"/>
  <c r="T568" i="5" s="1"/>
  <c r="U568" i="5" s="1"/>
  <c r="V544" i="5"/>
  <c r="W544" i="5" s="1"/>
  <c r="T544" i="5" s="1"/>
  <c r="U544" i="5" s="1"/>
  <c r="W543" i="5"/>
  <c r="T543" i="5" s="1"/>
  <c r="U543" i="5" s="1"/>
  <c r="V318" i="5"/>
  <c r="V404" i="5"/>
  <c r="V426" i="5"/>
  <c r="V450" i="5"/>
  <c r="V471" i="5"/>
  <c r="V511" i="5"/>
  <c r="W511" i="5" s="1"/>
  <c r="T511" i="5" s="1"/>
  <c r="U511" i="5" s="1"/>
  <c r="V510" i="5"/>
  <c r="V509" i="5"/>
  <c r="W509" i="5" s="1"/>
  <c r="T509" i="5" s="1"/>
  <c r="U509" i="5" s="1"/>
  <c r="V472" i="5"/>
  <c r="W472" i="5" s="1"/>
  <c r="T472" i="5" s="1"/>
  <c r="U472" i="5" s="1"/>
  <c r="V470" i="5"/>
  <c r="W470" i="5" s="1"/>
  <c r="T470" i="5" s="1"/>
  <c r="U470" i="5" s="1"/>
  <c r="V449" i="5"/>
  <c r="W449" i="5" s="1"/>
  <c r="T449" i="5" s="1"/>
  <c r="U449" i="5" s="1"/>
  <c r="V425" i="5"/>
  <c r="W425" i="5" s="1"/>
  <c r="T425" i="5" s="1"/>
  <c r="U425" i="5" s="1"/>
  <c r="V403" i="5"/>
  <c r="W403" i="5" s="1"/>
  <c r="T403" i="5" s="1"/>
  <c r="U403" i="5" s="1"/>
  <c r="V385" i="5"/>
  <c r="W385" i="5" s="1"/>
  <c r="T385" i="5" s="1"/>
  <c r="U385" i="5" s="1"/>
  <c r="V367" i="5"/>
  <c r="W367" i="5" s="1"/>
  <c r="T367" i="5" s="1"/>
  <c r="U367" i="5" s="1"/>
  <c r="V348" i="5"/>
  <c r="W348" i="5" s="1"/>
  <c r="T348" i="5" s="1"/>
  <c r="U348" i="5" s="1"/>
  <c r="V317" i="5"/>
  <c r="W317" i="5" s="1"/>
  <c r="T317" i="5" s="1"/>
  <c r="U317" i="5" s="1"/>
  <c r="V299" i="5"/>
  <c r="W299" i="5" s="1"/>
  <c r="T299" i="5" s="1"/>
  <c r="U299" i="5" s="1"/>
  <c r="V288" i="5"/>
  <c r="V261" i="5"/>
  <c r="V239" i="5"/>
  <c r="W239" i="5" s="1"/>
  <c r="T239" i="5" s="1"/>
  <c r="U239" i="5" s="1"/>
  <c r="V228" i="5"/>
  <c r="V225" i="5"/>
  <c r="V223" i="5"/>
  <c r="V224" i="5"/>
  <c r="V230" i="5"/>
  <c r="V227" i="5"/>
  <c r="V151" i="5"/>
  <c r="V149" i="5"/>
  <c r="V187" i="5"/>
  <c r="Q593" i="5" l="1"/>
  <c r="Q255" i="5"/>
  <c r="Q420" i="5"/>
  <c r="W471" i="5"/>
  <c r="T471" i="5" s="1"/>
  <c r="U471" i="5" s="1"/>
  <c r="D21" i="4"/>
  <c r="W404" i="5"/>
  <c r="T404" i="5" s="1"/>
  <c r="U404" i="5" s="1"/>
  <c r="D16" i="4"/>
  <c r="W318" i="5"/>
  <c r="T318" i="5" s="1"/>
  <c r="U318" i="5" s="1"/>
  <c r="D12" i="4"/>
  <c r="W567" i="5"/>
  <c r="T567" i="5" s="1"/>
  <c r="U567" i="5" s="1"/>
  <c r="D25" i="4"/>
  <c r="W599" i="5"/>
  <c r="T599" i="5" s="1"/>
  <c r="U599" i="5" s="1"/>
  <c r="D28" i="4"/>
  <c r="W725" i="5"/>
  <c r="T725" i="5" s="1"/>
  <c r="U725" i="5" s="1"/>
  <c r="D34" i="4"/>
  <c r="W1052" i="5"/>
  <c r="T1052" i="5" s="1"/>
  <c r="U1052" i="5" s="1"/>
  <c r="D55" i="4"/>
  <c r="Q1046" i="5"/>
  <c r="W1138" i="5"/>
  <c r="T1138" i="5" s="1"/>
  <c r="U1138" i="5" s="1"/>
  <c r="D59" i="4"/>
  <c r="W1223" i="5"/>
  <c r="T1223" i="5" s="1"/>
  <c r="U1223" i="5" s="1"/>
  <c r="D63" i="4"/>
  <c r="W1301" i="5"/>
  <c r="T1301" i="5" s="1"/>
  <c r="U1301" i="5" s="1"/>
  <c r="J14" i="4"/>
  <c r="W1451" i="5"/>
  <c r="T1451" i="5" s="1"/>
  <c r="U1451" i="5" s="1"/>
  <c r="J22" i="4"/>
  <c r="W1526" i="5"/>
  <c r="T1526" i="5" s="1"/>
  <c r="U1526" i="5" s="1"/>
  <c r="J25" i="4"/>
  <c r="W261" i="5"/>
  <c r="T261" i="5" s="1"/>
  <c r="U261" i="5" s="1"/>
  <c r="D10" i="4"/>
  <c r="W450" i="5"/>
  <c r="T450" i="5" s="1"/>
  <c r="U450" i="5" s="1"/>
  <c r="D20" i="4"/>
  <c r="W386" i="5"/>
  <c r="T386" i="5" s="1"/>
  <c r="U386" i="5" s="1"/>
  <c r="D15" i="4"/>
  <c r="W682" i="5"/>
  <c r="T682" i="5" s="1"/>
  <c r="U682" i="5" s="1"/>
  <c r="D32" i="4"/>
  <c r="W703" i="5"/>
  <c r="T703" i="5" s="1"/>
  <c r="U703" i="5" s="1"/>
  <c r="D33" i="4"/>
  <c r="W1021" i="5"/>
  <c r="T1021" i="5" s="1"/>
  <c r="U1021" i="5" s="1"/>
  <c r="D45" i="4"/>
  <c r="W1116" i="5"/>
  <c r="T1116" i="5" s="1"/>
  <c r="U1116" i="5" s="1"/>
  <c r="D58" i="4"/>
  <c r="W1202" i="5"/>
  <c r="T1202" i="5" s="1"/>
  <c r="U1202" i="5" s="1"/>
  <c r="D62" i="4"/>
  <c r="W1281" i="5"/>
  <c r="T1281" i="5" s="1"/>
  <c r="U1281" i="5" s="1"/>
  <c r="J13" i="4"/>
  <c r="W1360" i="5"/>
  <c r="T1360" i="5" s="1"/>
  <c r="U1360" i="5" s="1"/>
  <c r="J16" i="4"/>
  <c r="W1432" i="5"/>
  <c r="T1432" i="5" s="1"/>
  <c r="U1432" i="5" s="1"/>
  <c r="J21" i="4"/>
  <c r="W1504" i="5"/>
  <c r="T1504" i="5" s="1"/>
  <c r="U1504" i="5" s="1"/>
  <c r="J24" i="4"/>
  <c r="W1598" i="5"/>
  <c r="T1598" i="5" s="1"/>
  <c r="U1598" i="5" s="1"/>
  <c r="J30" i="4"/>
  <c r="Q1592" i="5"/>
  <c r="W510" i="5"/>
  <c r="T510" i="5" s="1"/>
  <c r="U510" i="5" s="1"/>
  <c r="D23" i="4"/>
  <c r="W368" i="5"/>
  <c r="T368" i="5" s="1"/>
  <c r="U368" i="5" s="1"/>
  <c r="D14" i="4"/>
  <c r="W754" i="5"/>
  <c r="T754" i="5" s="1"/>
  <c r="U754" i="5" s="1"/>
  <c r="D38" i="4"/>
  <c r="W945" i="5"/>
  <c r="T945" i="5" s="1"/>
  <c r="U945" i="5" s="1"/>
  <c r="D39" i="4"/>
  <c r="W983" i="5"/>
  <c r="T983" i="5" s="1"/>
  <c r="U983" i="5" s="1"/>
  <c r="Q965" i="5"/>
  <c r="D43" i="4"/>
  <c r="W1095" i="5"/>
  <c r="T1095" i="5" s="1"/>
  <c r="U1095" i="5" s="1"/>
  <c r="D57" i="4"/>
  <c r="W1181" i="5"/>
  <c r="T1181" i="5" s="1"/>
  <c r="U1181" i="5" s="1"/>
  <c r="D61" i="4"/>
  <c r="W1413" i="5"/>
  <c r="T1413" i="5" s="1"/>
  <c r="U1413" i="5" s="1"/>
  <c r="J20" i="4"/>
  <c r="Q1407" i="5"/>
  <c r="W1574" i="5"/>
  <c r="T1574" i="5" s="1"/>
  <c r="U1574" i="5" s="1"/>
  <c r="J27" i="4"/>
  <c r="W288" i="5"/>
  <c r="T288" i="5" s="1"/>
  <c r="U288" i="5" s="1"/>
  <c r="D11" i="4"/>
  <c r="W187" i="5"/>
  <c r="T187" i="5" s="1"/>
  <c r="U187" i="5" s="1"/>
  <c r="D6" i="4"/>
  <c r="W228" i="5"/>
  <c r="T228" i="5" s="1"/>
  <c r="U228" i="5" s="1"/>
  <c r="D7" i="4"/>
  <c r="W426" i="5"/>
  <c r="T426" i="5" s="1"/>
  <c r="U426" i="5" s="1"/>
  <c r="D19" i="4"/>
  <c r="W349" i="5"/>
  <c r="T349" i="5" s="1"/>
  <c r="U349" i="5" s="1"/>
  <c r="D13" i="4"/>
  <c r="W619" i="5"/>
  <c r="T619" i="5" s="1"/>
  <c r="U619" i="5" s="1"/>
  <c r="D29" i="4"/>
  <c r="W661" i="5"/>
  <c r="T661" i="5" s="1"/>
  <c r="U661" i="5" s="1"/>
  <c r="D31" i="4"/>
  <c r="W750" i="5"/>
  <c r="T750" i="5" s="1"/>
  <c r="U750" i="5" s="1"/>
  <c r="D37" i="4"/>
  <c r="Q744" i="5"/>
  <c r="W971" i="5"/>
  <c r="T971" i="5" s="1"/>
  <c r="U971" i="5" s="1"/>
  <c r="D42" i="4"/>
  <c r="W1074" i="5"/>
  <c r="T1074" i="5" s="1"/>
  <c r="U1074" i="5" s="1"/>
  <c r="D56" i="4"/>
  <c r="W1159" i="5"/>
  <c r="T1159" i="5" s="1"/>
  <c r="U1159" i="5" s="1"/>
  <c r="D60" i="4"/>
  <c r="W1248" i="5"/>
  <c r="T1248" i="5" s="1"/>
  <c r="U1248" i="5" s="1"/>
  <c r="Q1242" i="5"/>
  <c r="J12" i="4"/>
  <c r="W1329" i="5"/>
  <c r="T1329" i="5" s="1"/>
  <c r="U1329" i="5" s="1"/>
  <c r="J15" i="4"/>
  <c r="W1389" i="5"/>
  <c r="T1389" i="5" s="1"/>
  <c r="U1389" i="5" s="1"/>
  <c r="J17" i="4"/>
  <c r="W1469" i="5"/>
  <c r="T1469" i="5" s="1"/>
  <c r="U1469" i="5" s="1"/>
  <c r="J23" i="4"/>
  <c r="W1548" i="5"/>
  <c r="T1548" i="5" s="1"/>
  <c r="U1548" i="5" s="1"/>
  <c r="J26" i="4"/>
  <c r="W1633" i="5"/>
  <c r="T1633" i="5" s="1"/>
  <c r="U1633" i="5" s="1"/>
  <c r="J31" i="4"/>
  <c r="Q112" i="5"/>
  <c r="D5" i="4"/>
  <c r="W639" i="5"/>
  <c r="T639" i="5" s="1"/>
  <c r="U639" i="5" s="1"/>
  <c r="D30" i="4"/>
  <c r="Z192" i="5"/>
  <c r="AA192" i="5" s="1"/>
  <c r="X192" i="5" s="1"/>
  <c r="Y192" i="5" s="1"/>
  <c r="Z193" i="5"/>
  <c r="AA193" i="5" s="1"/>
  <c r="X193" i="5" s="1"/>
  <c r="Y193" i="5" s="1"/>
  <c r="Z194" i="5"/>
  <c r="AA194" i="5" s="1"/>
  <c r="X194" i="5" s="1"/>
  <c r="Y194" i="5" s="1"/>
  <c r="Z195" i="5"/>
  <c r="AA195" i="5" s="1"/>
  <c r="X195" i="5" s="1"/>
  <c r="Y195" i="5" s="1"/>
  <c r="Z191" i="5"/>
  <c r="AA191" i="5" s="1"/>
  <c r="X191" i="5" s="1"/>
  <c r="Y191" i="5" s="1"/>
  <c r="V192" i="5"/>
  <c r="V193" i="5"/>
  <c r="V194" i="5"/>
  <c r="V195" i="5"/>
  <c r="V191" i="5"/>
  <c r="V1001" i="5"/>
  <c r="V522" i="5"/>
  <c r="V614" i="5"/>
  <c r="W614" i="5" s="1"/>
  <c r="T614" i="5" s="1"/>
  <c r="U614" i="5" s="1"/>
  <c r="V590" i="5"/>
  <c r="W590" i="5" s="1"/>
  <c r="T590" i="5" s="1"/>
  <c r="U590" i="5" s="1"/>
  <c r="V562" i="5"/>
  <c r="W562" i="5" s="1"/>
  <c r="T562" i="5" s="1"/>
  <c r="U562" i="5" s="1"/>
  <c r="V526" i="5"/>
  <c r="W526" i="5" s="1"/>
  <c r="T526" i="5" s="1"/>
  <c r="U526" i="5" s="1"/>
  <c r="V481" i="5"/>
  <c r="W481" i="5" s="1"/>
  <c r="T481" i="5" s="1"/>
  <c r="U481" i="5" s="1"/>
  <c r="V484" i="5"/>
  <c r="W484" i="5" s="1"/>
  <c r="T484" i="5" s="1"/>
  <c r="U484" i="5" s="1"/>
  <c r="V466" i="5"/>
  <c r="W466" i="5" s="1"/>
  <c r="T466" i="5" s="1"/>
  <c r="U466" i="5" s="1"/>
  <c r="V442" i="5"/>
  <c r="W442" i="5" s="1"/>
  <c r="T442" i="5" s="1"/>
  <c r="U442" i="5" s="1"/>
  <c r="V445" i="5"/>
  <c r="W445" i="5" s="1"/>
  <c r="T445" i="5" s="1"/>
  <c r="U445" i="5" s="1"/>
  <c r="V399" i="5"/>
  <c r="W399" i="5" s="1"/>
  <c r="T399" i="5" s="1"/>
  <c r="U399" i="5" s="1"/>
  <c r="V363" i="5"/>
  <c r="W363" i="5" s="1"/>
  <c r="T363" i="5" s="1"/>
  <c r="U363" i="5" s="1"/>
  <c r="V344" i="5"/>
  <c r="W344" i="5" s="1"/>
  <c r="T344" i="5" s="1"/>
  <c r="U344" i="5" s="1"/>
  <c r="V345" i="5"/>
  <c r="W345" i="5" s="1"/>
  <c r="T345" i="5" s="1"/>
  <c r="U345" i="5" s="1"/>
  <c r="V346" i="5"/>
  <c r="W346" i="5" s="1"/>
  <c r="T346" i="5" s="1"/>
  <c r="U346" i="5" s="1"/>
  <c r="V313" i="5"/>
  <c r="W313" i="5" s="1"/>
  <c r="T313" i="5" s="1"/>
  <c r="U313" i="5" s="1"/>
  <c r="V283" i="5"/>
  <c r="W283" i="5" s="1"/>
  <c r="T283" i="5" s="1"/>
  <c r="U283" i="5" s="1"/>
  <c r="V253" i="5"/>
  <c r="W253" i="5" s="1"/>
  <c r="T253" i="5" s="1"/>
  <c r="U253" i="5" s="1"/>
  <c r="W223" i="5"/>
  <c r="T223" i="5" s="1"/>
  <c r="U223" i="5" s="1"/>
  <c r="V220" i="5"/>
  <c r="W220" i="5" s="1"/>
  <c r="T220" i="5" s="1"/>
  <c r="U220" i="5" s="1"/>
  <c r="V219" i="5"/>
  <c r="W219" i="5" s="1"/>
  <c r="T219" i="5" s="1"/>
  <c r="U219" i="5" s="1"/>
  <c r="V218" i="5"/>
  <c r="W218" i="5" s="1"/>
  <c r="T218" i="5" s="1"/>
  <c r="U218" i="5" s="1"/>
  <c r="V182" i="5"/>
  <c r="W182" i="5" s="1"/>
  <c r="T182" i="5" s="1"/>
  <c r="U182" i="5" s="1"/>
  <c r="V179" i="5"/>
  <c r="W179" i="5" s="1"/>
  <c r="T179" i="5" s="1"/>
  <c r="U179" i="5" s="1"/>
  <c r="V2072" i="5" l="1"/>
  <c r="W2072" i="5" s="1"/>
  <c r="T2072" i="5" s="1"/>
  <c r="U2072" i="5" s="1"/>
  <c r="S2049" i="5" s="1"/>
  <c r="V2040" i="5"/>
  <c r="W2040" i="5" s="1"/>
  <c r="T2040" i="5" s="1"/>
  <c r="U2040" i="5" s="1"/>
  <c r="S2022" i="5" s="1"/>
  <c r="V2013" i="5"/>
  <c r="W2013" i="5" s="1"/>
  <c r="T2013" i="5" s="1"/>
  <c r="U2013" i="5" s="1"/>
  <c r="V2011" i="5"/>
  <c r="W2011" i="5" s="1"/>
  <c r="T2011" i="5" s="1"/>
  <c r="U2011" i="5" s="1"/>
  <c r="V1992" i="5"/>
  <c r="W1992" i="5" s="1"/>
  <c r="T1992" i="5" s="1"/>
  <c r="U1992" i="5" s="1"/>
  <c r="V1990" i="5"/>
  <c r="W1990" i="5" s="1"/>
  <c r="T1990" i="5" s="1"/>
  <c r="U1990" i="5" s="1"/>
  <c r="V1967" i="5"/>
  <c r="W1967" i="5" s="1"/>
  <c r="T1967" i="5" s="1"/>
  <c r="U1967" i="5" s="1"/>
  <c r="S1957" i="5" s="1"/>
  <c r="V1948" i="5"/>
  <c r="W1948" i="5" s="1"/>
  <c r="T1948" i="5" s="1"/>
  <c r="U1948" i="5" s="1"/>
  <c r="S1937" i="5" s="1"/>
  <c r="V1928" i="5"/>
  <c r="W1928" i="5" s="1"/>
  <c r="T1928" i="5" s="1"/>
  <c r="U1928" i="5" s="1"/>
  <c r="S1913" i="5" s="1"/>
  <c r="V1883" i="5"/>
  <c r="W1883" i="5" s="1"/>
  <c r="T1883" i="5" s="1"/>
  <c r="U1883" i="5" s="1"/>
  <c r="V1884" i="5"/>
  <c r="W1884" i="5" s="1"/>
  <c r="T1884" i="5" s="1"/>
  <c r="U1884" i="5" s="1"/>
  <c r="V1885" i="5"/>
  <c r="W1885" i="5" s="1"/>
  <c r="T1885" i="5" s="1"/>
  <c r="U1885" i="5" s="1"/>
  <c r="V1886" i="5"/>
  <c r="W1886" i="5" s="1"/>
  <c r="V1849" i="5"/>
  <c r="W1849" i="5" s="1"/>
  <c r="T1849" i="5" s="1"/>
  <c r="U1849" i="5" s="1"/>
  <c r="S1836" i="5" s="1"/>
  <c r="V1825" i="5"/>
  <c r="W1825" i="5" s="1"/>
  <c r="T1825" i="5" s="1"/>
  <c r="U1825" i="5" s="1"/>
  <c r="V1826" i="5"/>
  <c r="W1826" i="5" s="1"/>
  <c r="T1826" i="5" s="1"/>
  <c r="U1826" i="5" s="1"/>
  <c r="V1827" i="5"/>
  <c r="W1827" i="5" s="1"/>
  <c r="T1827" i="5" s="1"/>
  <c r="U1827" i="5" s="1"/>
  <c r="V1828" i="5"/>
  <c r="W1828" i="5" s="1"/>
  <c r="T1828" i="5" s="1"/>
  <c r="U1828" i="5" s="1"/>
  <c r="V1802" i="5"/>
  <c r="W1802" i="5" s="1"/>
  <c r="T1802" i="5" s="1"/>
  <c r="U1802" i="5" s="1"/>
  <c r="V1804" i="5"/>
  <c r="W1804" i="5" s="1"/>
  <c r="T1804" i="5" s="1"/>
  <c r="U1804" i="5" s="1"/>
  <c r="V1798" i="5"/>
  <c r="V1799" i="5"/>
  <c r="V1800" i="5"/>
  <c r="V1801" i="5"/>
  <c r="W1801" i="5" s="1"/>
  <c r="T1801" i="5" s="1"/>
  <c r="U1801" i="5" s="1"/>
  <c r="V1803" i="5"/>
  <c r="W1803" i="5" s="1"/>
  <c r="T1803" i="5" s="1"/>
  <c r="U1803" i="5" s="1"/>
  <c r="V1805" i="5"/>
  <c r="W1805" i="5" s="1"/>
  <c r="T1805" i="5" s="1"/>
  <c r="U1805" i="5" s="1"/>
  <c r="V1806" i="5"/>
  <c r="W1806" i="5" s="1"/>
  <c r="T1806" i="5" s="1"/>
  <c r="U1806" i="5" s="1"/>
  <c r="V1758" i="5"/>
  <c r="W1758" i="5" s="1"/>
  <c r="T1758" i="5" s="1"/>
  <c r="U1758" i="5" s="1"/>
  <c r="S1746" i="5" s="1"/>
  <c r="V1733" i="5"/>
  <c r="W1733" i="5" s="1"/>
  <c r="T1733" i="5" s="1"/>
  <c r="U1733" i="5" s="1"/>
  <c r="S1720" i="5" s="1"/>
  <c r="V1706" i="5"/>
  <c r="V1707" i="5"/>
  <c r="V1708" i="5"/>
  <c r="W1708" i="5" s="1"/>
  <c r="T1708" i="5" s="1"/>
  <c r="U1708" i="5" s="1"/>
  <c r="V1709" i="5"/>
  <c r="W1709" i="5" s="1"/>
  <c r="T1709" i="5" s="1"/>
  <c r="U1709" i="5" s="1"/>
  <c r="V1710" i="5"/>
  <c r="W1710" i="5" s="1"/>
  <c r="T1710" i="5" s="1"/>
  <c r="U1710" i="5" s="1"/>
  <c r="V1711" i="5"/>
  <c r="W1711" i="5" s="1"/>
  <c r="T1711" i="5" s="1"/>
  <c r="U1711" i="5" s="1"/>
  <c r="V1687" i="5"/>
  <c r="W1687" i="5" s="1"/>
  <c r="T1687" i="5" s="1"/>
  <c r="U1687" i="5" s="1"/>
  <c r="S1663" i="5" s="1"/>
  <c r="V1565" i="5"/>
  <c r="W1565" i="5" s="1"/>
  <c r="T1565" i="5" s="1"/>
  <c r="U1565" i="5" s="1"/>
  <c r="S1548" i="5" s="1"/>
  <c r="V1585" i="5"/>
  <c r="W1585" i="5" s="1"/>
  <c r="T1585" i="5" s="1"/>
  <c r="U1585" i="5" s="1"/>
  <c r="S1574" i="5" s="1"/>
  <c r="V1624" i="5"/>
  <c r="W1624" i="5" s="1"/>
  <c r="T1624" i="5" s="1"/>
  <c r="U1624" i="5" s="1"/>
  <c r="S1598" i="5" s="1"/>
  <c r="V1654" i="5"/>
  <c r="W1654" i="5" s="1"/>
  <c r="T1654" i="5" s="1"/>
  <c r="U1654" i="5" s="1"/>
  <c r="S1633" i="5" s="1"/>
  <c r="V1539" i="5"/>
  <c r="W1539" i="5" s="1"/>
  <c r="T1539" i="5" s="1"/>
  <c r="U1539" i="5" s="1"/>
  <c r="S1526" i="5" s="1"/>
  <c r="V1517" i="5"/>
  <c r="W1517" i="5" s="1"/>
  <c r="T1517" i="5" s="1"/>
  <c r="U1517" i="5" s="1"/>
  <c r="S1504" i="5" s="1"/>
  <c r="V1491" i="5"/>
  <c r="W1491" i="5" s="1"/>
  <c r="T1491" i="5" s="1"/>
  <c r="U1491" i="5" s="1"/>
  <c r="V1492" i="5"/>
  <c r="W1492" i="5" s="1"/>
  <c r="T1492" i="5" s="1"/>
  <c r="U1492" i="5" s="1"/>
  <c r="V1493" i="5"/>
  <c r="W1493" i="5" s="1"/>
  <c r="T1493" i="5" s="1"/>
  <c r="U1493" i="5" s="1"/>
  <c r="V1494" i="5"/>
  <c r="W1494" i="5" s="1"/>
  <c r="T1494" i="5" s="1"/>
  <c r="U1494" i="5" s="1"/>
  <c r="V1495" i="5"/>
  <c r="W1495" i="5" s="1"/>
  <c r="T1495" i="5" s="1"/>
  <c r="U1495" i="5" s="1"/>
  <c r="V1460" i="5"/>
  <c r="W1460" i="5" s="1"/>
  <c r="T1460" i="5" s="1"/>
  <c r="U1460" i="5" s="1"/>
  <c r="S1451" i="5" s="1"/>
  <c r="V1442" i="5"/>
  <c r="W1442" i="5" s="1"/>
  <c r="T1442" i="5" s="1"/>
  <c r="U1442" i="5" s="1"/>
  <c r="V1423" i="5"/>
  <c r="W1423" i="5" s="1"/>
  <c r="T1423" i="5" s="1"/>
  <c r="U1423" i="5" s="1"/>
  <c r="S1413" i="5" s="1"/>
  <c r="V1400" i="5"/>
  <c r="W1400" i="5" s="1"/>
  <c r="T1400" i="5" s="1"/>
  <c r="U1400" i="5" s="1"/>
  <c r="S1389" i="5" s="1"/>
  <c r="V1380" i="5"/>
  <c r="W1380" i="5" s="1"/>
  <c r="T1380" i="5" s="1"/>
  <c r="U1380" i="5" s="1"/>
  <c r="S1360" i="5" s="1"/>
  <c r="V1351" i="5"/>
  <c r="W1351" i="5" s="1"/>
  <c r="T1351" i="5" s="1"/>
  <c r="U1351" i="5" s="1"/>
  <c r="S1329" i="5" s="1"/>
  <c r="V1320" i="5"/>
  <c r="W1292" i="5" s="1"/>
  <c r="T1292" i="5" s="1"/>
  <c r="U1292" i="5" s="1"/>
  <c r="S1281" i="5" s="1"/>
  <c r="V1269" i="5"/>
  <c r="W1269" i="5" s="1"/>
  <c r="T1269" i="5" s="1"/>
  <c r="U1269" i="5" s="1"/>
  <c r="V1270" i="5"/>
  <c r="W1270" i="5" s="1"/>
  <c r="T1270" i="5" s="1"/>
  <c r="U1270" i="5" s="1"/>
  <c r="V1271" i="5"/>
  <c r="W1271" i="5" s="1"/>
  <c r="T1271" i="5" s="1"/>
  <c r="U1271" i="5" s="1"/>
  <c r="V1272" i="5"/>
  <c r="W1272" i="5" s="1"/>
  <c r="T1272" i="5" s="1"/>
  <c r="U1272" i="5" s="1"/>
  <c r="V1235" i="5"/>
  <c r="V1214" i="5"/>
  <c r="V1193" i="5"/>
  <c r="V1169" i="5"/>
  <c r="W1169" i="5" s="1"/>
  <c r="T1169" i="5" s="1"/>
  <c r="U1169" i="5" s="1"/>
  <c r="V1170" i="5"/>
  <c r="W1170" i="5" s="1"/>
  <c r="T1170" i="5" s="1"/>
  <c r="U1170" i="5" s="1"/>
  <c r="V1171" i="5"/>
  <c r="W1171" i="5" s="1"/>
  <c r="T1171" i="5" s="1"/>
  <c r="U1171" i="5" s="1"/>
  <c r="V1172" i="5"/>
  <c r="W1172" i="5" s="1"/>
  <c r="T1172" i="5" s="1"/>
  <c r="U1172" i="5" s="1"/>
  <c r="V1173" i="5"/>
  <c r="V1150" i="5"/>
  <c r="V1126" i="5"/>
  <c r="W1126" i="5" s="1"/>
  <c r="T1126" i="5" s="1"/>
  <c r="U1126" i="5" s="1"/>
  <c r="V1127" i="5"/>
  <c r="W1127" i="5" s="1"/>
  <c r="T1127" i="5" s="1"/>
  <c r="U1127" i="5" s="1"/>
  <c r="V1128" i="5"/>
  <c r="W1128" i="5" s="1"/>
  <c r="T1128" i="5" s="1"/>
  <c r="U1128" i="5" s="1"/>
  <c r="V1129" i="5"/>
  <c r="V1107" i="5"/>
  <c r="V1086" i="5"/>
  <c r="V1065" i="5"/>
  <c r="V1025" i="5"/>
  <c r="V1012" i="5"/>
  <c r="V996" i="5"/>
  <c r="W996" i="5" s="1"/>
  <c r="T996" i="5" s="1"/>
  <c r="U996" i="5" s="1"/>
  <c r="V997" i="5"/>
  <c r="W997" i="5" s="1"/>
  <c r="T997" i="5" s="1"/>
  <c r="U997" i="5" s="1"/>
  <c r="V998" i="5"/>
  <c r="V973" i="5"/>
  <c r="V956" i="5"/>
  <c r="W956" i="5" s="1"/>
  <c r="T956" i="5" s="1"/>
  <c r="U956" i="5" s="1"/>
  <c r="V957" i="5"/>
  <c r="W957" i="5" s="1"/>
  <c r="T957" i="5" s="1"/>
  <c r="U957" i="5" s="1"/>
  <c r="V955" i="5"/>
  <c r="W955" i="5" s="1"/>
  <c r="T955" i="5" s="1"/>
  <c r="U955" i="5" s="1"/>
  <c r="V958" i="5"/>
  <c r="V558" i="5"/>
  <c r="V586" i="5"/>
  <c r="V610" i="5"/>
  <c r="V629" i="5"/>
  <c r="V652" i="5"/>
  <c r="V673" i="5"/>
  <c r="V694" i="5"/>
  <c r="V716" i="5"/>
  <c r="V737" i="5"/>
  <c r="V501" i="5"/>
  <c r="V499" i="5"/>
  <c r="W499" i="5" s="1"/>
  <c r="T499" i="5" s="1"/>
  <c r="U499" i="5" s="1"/>
  <c r="V498" i="5"/>
  <c r="V497" i="5"/>
  <c r="V462" i="5"/>
  <c r="V461" i="5"/>
  <c r="V413" i="5"/>
  <c r="V395" i="5"/>
  <c r="V377" i="5"/>
  <c r="V359" i="5"/>
  <c r="V340" i="5"/>
  <c r="V338" i="5"/>
  <c r="V309" i="5"/>
  <c r="V279" i="5"/>
  <c r="V248" i="5"/>
  <c r="V178" i="5"/>
  <c r="V176" i="5"/>
  <c r="V1000" i="5"/>
  <c r="V999" i="5"/>
  <c r="V128" i="5"/>
  <c r="W128" i="5" s="1"/>
  <c r="T128" i="5" s="1"/>
  <c r="U128" i="5" s="1"/>
  <c r="S75" i="5"/>
  <c r="V2044" i="5"/>
  <c r="W2044" i="5" s="1"/>
  <c r="T2044" i="5" s="1"/>
  <c r="U2044" i="5" s="1"/>
  <c r="V2039" i="5"/>
  <c r="W2039" i="5" s="1"/>
  <c r="T2039" i="5" s="1"/>
  <c r="U2039" i="5" s="1"/>
  <c r="V2076" i="5"/>
  <c r="W2076" i="5" s="1"/>
  <c r="T2076" i="5" s="1"/>
  <c r="U2076" i="5" s="1"/>
  <c r="V2073" i="5"/>
  <c r="W2073" i="5" s="1"/>
  <c r="T2073" i="5" s="1"/>
  <c r="U2073" i="5" s="1"/>
  <c r="V2071" i="5"/>
  <c r="W2071" i="5" s="1"/>
  <c r="T2071" i="5" s="1"/>
  <c r="U2071" i="5" s="1"/>
  <c r="V2017" i="5"/>
  <c r="W2017" i="5" s="1"/>
  <c r="T2017" i="5" s="1"/>
  <c r="U2017" i="5" s="1"/>
  <c r="V2012" i="5"/>
  <c r="W2012" i="5" s="1"/>
  <c r="T2012" i="5" s="1"/>
  <c r="U2012" i="5" s="1"/>
  <c r="V2010" i="5"/>
  <c r="W2010" i="5" s="1"/>
  <c r="T2010" i="5" s="1"/>
  <c r="U2010" i="5" s="1"/>
  <c r="V1996" i="5"/>
  <c r="W1996" i="5" s="1"/>
  <c r="T1996" i="5" s="1"/>
  <c r="U1996" i="5" s="1"/>
  <c r="V1991" i="5"/>
  <c r="W1991" i="5" s="1"/>
  <c r="T1991" i="5" s="1"/>
  <c r="U1991" i="5" s="1"/>
  <c r="V1989" i="5"/>
  <c r="W1989" i="5" s="1"/>
  <c r="T1989" i="5" s="1"/>
  <c r="U1989" i="5" s="1"/>
  <c r="V1971" i="5"/>
  <c r="W1971" i="5" s="1"/>
  <c r="T1971" i="5" s="1"/>
  <c r="U1971" i="5" s="1"/>
  <c r="V1966" i="5"/>
  <c r="W1966" i="5" s="1"/>
  <c r="T1966" i="5" s="1"/>
  <c r="U1966" i="5" s="1"/>
  <c r="V1952" i="5"/>
  <c r="W1952" i="5" s="1"/>
  <c r="V1947" i="5"/>
  <c r="W1947" i="5" s="1"/>
  <c r="T1947" i="5" s="1"/>
  <c r="U1947" i="5" s="1"/>
  <c r="V1932" i="5"/>
  <c r="W1932" i="5" s="1"/>
  <c r="T1932" i="5" s="1"/>
  <c r="U1932" i="5" s="1"/>
  <c r="V1927" i="5"/>
  <c r="W1927" i="5" s="1"/>
  <c r="T1927" i="5" s="1"/>
  <c r="U1927" i="5" s="1"/>
  <c r="V1890" i="5"/>
  <c r="W1890" i="5" s="1"/>
  <c r="T1890" i="5" s="1"/>
  <c r="U1890" i="5" s="1"/>
  <c r="V1831" i="5"/>
  <c r="W1831" i="5" s="1"/>
  <c r="T1831" i="5" s="1"/>
  <c r="U1831" i="5" s="1"/>
  <c r="V1810" i="5"/>
  <c r="W1810" i="5" s="1"/>
  <c r="T1810" i="5" s="1"/>
  <c r="U1810" i="5" s="1"/>
  <c r="V1715" i="5"/>
  <c r="W1715" i="5" s="1"/>
  <c r="V1853" i="5"/>
  <c r="W1853" i="5" s="1"/>
  <c r="T1853" i="5" s="1"/>
  <c r="U1853" i="5" s="1"/>
  <c r="V1848" i="5"/>
  <c r="W1848" i="5" s="1"/>
  <c r="T1848" i="5" s="1"/>
  <c r="U1848" i="5" s="1"/>
  <c r="V1762" i="5"/>
  <c r="W1762" i="5" s="1"/>
  <c r="T1762" i="5" s="1"/>
  <c r="U1762" i="5" s="1"/>
  <c r="V1757" i="5"/>
  <c r="W1757" i="5" s="1"/>
  <c r="T1757" i="5" s="1"/>
  <c r="U1757" i="5" s="1"/>
  <c r="V1737" i="5"/>
  <c r="W1737" i="5" s="1"/>
  <c r="T1737" i="5" s="1"/>
  <c r="U1737" i="5" s="1"/>
  <c r="V1732" i="5"/>
  <c r="W1732" i="5" s="1"/>
  <c r="T1732" i="5" s="1"/>
  <c r="U1732" i="5" s="1"/>
  <c r="V1691" i="5"/>
  <c r="W1691" i="5" s="1"/>
  <c r="T1691" i="5" s="1"/>
  <c r="U1691" i="5" s="1"/>
  <c r="V1686" i="5"/>
  <c r="W1686" i="5" s="1"/>
  <c r="T1686" i="5" s="1"/>
  <c r="U1686" i="5" s="1"/>
  <c r="V1658" i="5"/>
  <c r="W1658" i="5" s="1"/>
  <c r="T1658" i="5" s="1"/>
  <c r="U1658" i="5" s="1"/>
  <c r="V1653" i="5"/>
  <c r="W1653" i="5" s="1"/>
  <c r="T1653" i="5" s="1"/>
  <c r="U1653" i="5" s="1"/>
  <c r="V1628" i="5"/>
  <c r="W1628" i="5" s="1"/>
  <c r="T1628" i="5" s="1"/>
  <c r="U1628" i="5" s="1"/>
  <c r="V1623" i="5"/>
  <c r="W1623" i="5" s="1"/>
  <c r="T1623" i="5" s="1"/>
  <c r="U1623" i="5" s="1"/>
  <c r="V1589" i="5"/>
  <c r="W1589" i="5" s="1"/>
  <c r="T1589" i="5" s="1"/>
  <c r="U1589" i="5" s="1"/>
  <c r="V1584" i="5"/>
  <c r="W1584" i="5" s="1"/>
  <c r="T1584" i="5" s="1"/>
  <c r="U1584" i="5" s="1"/>
  <c r="V1569" i="5"/>
  <c r="W1569" i="5" s="1"/>
  <c r="T1569" i="5" s="1"/>
  <c r="U1569" i="5" s="1"/>
  <c r="V1564" i="5"/>
  <c r="W1564" i="5" s="1"/>
  <c r="T1564" i="5" s="1"/>
  <c r="U1564" i="5" s="1"/>
  <c r="V1543" i="5"/>
  <c r="W1543" i="5" s="1"/>
  <c r="T1543" i="5" s="1"/>
  <c r="U1543" i="5" s="1"/>
  <c r="V1538" i="5"/>
  <c r="W1538" i="5" s="1"/>
  <c r="T1538" i="5" s="1"/>
  <c r="U1538" i="5" s="1"/>
  <c r="V1521" i="5"/>
  <c r="W1521" i="5" s="1"/>
  <c r="T1521" i="5" s="1"/>
  <c r="U1521" i="5" s="1"/>
  <c r="V1516" i="5"/>
  <c r="W1516" i="5" s="1"/>
  <c r="T1516" i="5" s="1"/>
  <c r="U1516" i="5" s="1"/>
  <c r="V1499" i="5"/>
  <c r="W1499" i="5" s="1"/>
  <c r="T1499" i="5" s="1"/>
  <c r="U1499" i="5" s="1"/>
  <c r="V1464" i="5"/>
  <c r="W1464" i="5" s="1"/>
  <c r="T1464" i="5" s="1"/>
  <c r="U1464" i="5" s="1"/>
  <c r="V1446" i="5"/>
  <c r="W1446" i="5" s="1"/>
  <c r="T1446" i="5" s="1"/>
  <c r="U1446" i="5" s="1"/>
  <c r="V1427" i="5"/>
  <c r="W1427" i="5" s="1"/>
  <c r="T1427" i="5" s="1"/>
  <c r="U1427" i="5" s="1"/>
  <c r="V1404" i="5"/>
  <c r="W1404" i="5" s="1"/>
  <c r="T1404" i="5" s="1"/>
  <c r="U1404" i="5" s="1"/>
  <c r="V1384" i="5"/>
  <c r="W1384" i="5" s="1"/>
  <c r="T1384" i="5" s="1"/>
  <c r="U1384" i="5" s="1"/>
  <c r="V1355" i="5"/>
  <c r="W1355" i="5" s="1"/>
  <c r="T1355" i="5" s="1"/>
  <c r="U1355" i="5" s="1"/>
  <c r="V1324" i="5"/>
  <c r="W1324" i="5" s="1"/>
  <c r="T1324" i="5" s="1"/>
  <c r="U1324" i="5" s="1"/>
  <c r="V1276" i="5"/>
  <c r="W1276" i="5" s="1"/>
  <c r="T1276" i="5" s="1"/>
  <c r="U1276" i="5" s="1"/>
  <c r="V1296" i="5"/>
  <c r="W1296" i="5" s="1"/>
  <c r="T1296" i="5" s="1"/>
  <c r="U1296" i="5" s="1"/>
  <c r="S1767" i="5" l="1"/>
  <c r="S1248" i="5"/>
  <c r="S1469" i="5"/>
  <c r="S1980" i="5"/>
  <c r="S1432" i="5"/>
  <c r="S1429" i="5"/>
  <c r="S1696" i="5"/>
  <c r="S1815" i="5"/>
  <c r="S2001" i="5"/>
  <c r="W1320" i="5"/>
  <c r="T1320" i="5" s="1"/>
  <c r="U1320" i="5" s="1"/>
  <c r="S1301" i="5" s="1"/>
  <c r="T1886" i="5"/>
  <c r="U1886" i="5" s="1"/>
  <c r="S1862" i="5" s="1"/>
  <c r="T1715" i="5"/>
  <c r="U1715" i="5" s="1"/>
  <c r="T1952" i="5"/>
  <c r="U1952" i="5" s="1"/>
  <c r="V1133" i="5"/>
  <c r="W1133" i="5" s="1"/>
  <c r="T1133" i="5" s="1"/>
  <c r="U1133" i="5" s="1"/>
  <c r="W1129" i="5"/>
  <c r="T1129" i="5" s="1"/>
  <c r="U1129" i="5" s="1"/>
  <c r="S1116" i="5" s="1"/>
  <c r="V1154" i="5"/>
  <c r="W1154" i="5" s="1"/>
  <c r="T1154" i="5" s="1"/>
  <c r="U1154" i="5" s="1"/>
  <c r="W1150" i="5"/>
  <c r="T1150" i="5" s="1"/>
  <c r="U1150" i="5" s="1"/>
  <c r="S1138" i="5" s="1"/>
  <c r="V1239" i="5"/>
  <c r="W1239" i="5" s="1"/>
  <c r="T1239" i="5" s="1"/>
  <c r="U1239" i="5" s="1"/>
  <c r="W1235" i="5"/>
  <c r="T1235" i="5" s="1"/>
  <c r="U1235" i="5" s="1"/>
  <c r="S1223" i="5" s="1"/>
  <c r="V1197" i="5"/>
  <c r="W1197" i="5" s="1"/>
  <c r="T1197" i="5" s="1"/>
  <c r="U1197" i="5" s="1"/>
  <c r="W1193" i="5"/>
  <c r="T1193" i="5" s="1"/>
  <c r="U1193" i="5" s="1"/>
  <c r="S1181" i="5" s="1"/>
  <c r="V1218" i="5"/>
  <c r="W1218" i="5" s="1"/>
  <c r="T1218" i="5" s="1"/>
  <c r="U1218" i="5" s="1"/>
  <c r="W1214" i="5"/>
  <c r="T1214" i="5" s="1"/>
  <c r="U1214" i="5" s="1"/>
  <c r="S1202" i="5" s="1"/>
  <c r="V1176" i="5"/>
  <c r="W1176" i="5" s="1"/>
  <c r="T1176" i="5" s="1"/>
  <c r="U1176" i="5" s="1"/>
  <c r="W1173" i="5"/>
  <c r="T1173" i="5" s="1"/>
  <c r="U1173" i="5" s="1"/>
  <c r="S1156" i="5" s="1"/>
  <c r="V1111" i="5"/>
  <c r="W1111" i="5" s="1"/>
  <c r="T1111" i="5" s="1"/>
  <c r="U1111" i="5" s="1"/>
  <c r="W1107" i="5"/>
  <c r="T1107" i="5" s="1"/>
  <c r="U1107" i="5" s="1"/>
  <c r="V1090" i="5"/>
  <c r="W1090" i="5" s="1"/>
  <c r="T1090" i="5" s="1"/>
  <c r="U1090" i="5" s="1"/>
  <c r="W1086" i="5"/>
  <c r="T1086" i="5" s="1"/>
  <c r="U1086" i="5" s="1"/>
  <c r="S1074" i="5" s="1"/>
  <c r="W1065" i="5"/>
  <c r="T1065" i="5" s="1"/>
  <c r="U1065" i="5" s="1"/>
  <c r="S1052" i="5" s="1"/>
  <c r="V1029" i="5"/>
  <c r="W1029" i="5" s="1"/>
  <c r="T1029" i="5" s="1"/>
  <c r="U1029" i="5" s="1"/>
  <c r="W1025" i="5"/>
  <c r="T1025" i="5" s="1"/>
  <c r="U1025" i="5" s="1"/>
  <c r="S1021" i="5" s="1"/>
  <c r="V1016" i="5"/>
  <c r="W1016" i="5" s="1"/>
  <c r="T1016" i="5" s="1"/>
  <c r="U1016" i="5" s="1"/>
  <c r="W1012" i="5"/>
  <c r="T1012" i="5" s="1"/>
  <c r="U1012" i="5" s="1"/>
  <c r="S1010" i="5" s="1"/>
  <c r="W998" i="5"/>
  <c r="T998" i="5" s="1"/>
  <c r="U998" i="5" s="1"/>
  <c r="S983" i="5" s="1"/>
  <c r="W973" i="5"/>
  <c r="T973" i="5" s="1"/>
  <c r="U973" i="5" s="1"/>
  <c r="S971" i="5" s="1"/>
  <c r="V962" i="5"/>
  <c r="W962" i="5" s="1"/>
  <c r="T962" i="5" s="1"/>
  <c r="U962" i="5" s="1"/>
  <c r="W958" i="5"/>
  <c r="T958" i="5" s="1"/>
  <c r="U958" i="5" s="1"/>
  <c r="S945" i="5" s="1"/>
  <c r="V741" i="5"/>
  <c r="W741" i="5" s="1"/>
  <c r="T741" i="5" s="1"/>
  <c r="U741" i="5" s="1"/>
  <c r="W737" i="5"/>
  <c r="T737" i="5" s="1"/>
  <c r="U737" i="5" s="1"/>
  <c r="S725" i="5" s="1"/>
  <c r="V720" i="5"/>
  <c r="W720" i="5" s="1"/>
  <c r="T720" i="5" s="1"/>
  <c r="U720" i="5" s="1"/>
  <c r="W716" i="5"/>
  <c r="T716" i="5" s="1"/>
  <c r="U716" i="5" s="1"/>
  <c r="S703" i="5" s="1"/>
  <c r="V698" i="5"/>
  <c r="W698" i="5" s="1"/>
  <c r="T698" i="5" s="1"/>
  <c r="U698" i="5" s="1"/>
  <c r="W694" i="5"/>
  <c r="T694" i="5" s="1"/>
  <c r="U694" i="5" s="1"/>
  <c r="S682" i="5" s="1"/>
  <c r="V677" i="5"/>
  <c r="W677" i="5" s="1"/>
  <c r="T677" i="5" s="1"/>
  <c r="U677" i="5" s="1"/>
  <c r="W673" i="5"/>
  <c r="T673" i="5" s="1"/>
  <c r="U673" i="5" s="1"/>
  <c r="S661" i="5" s="1"/>
  <c r="V656" i="5"/>
  <c r="W656" i="5" s="1"/>
  <c r="T656" i="5" s="1"/>
  <c r="U656" i="5" s="1"/>
  <c r="W652" i="5"/>
  <c r="T652" i="5" s="1"/>
  <c r="U652" i="5" s="1"/>
  <c r="S639" i="5" s="1"/>
  <c r="V634" i="5"/>
  <c r="W634" i="5" s="1"/>
  <c r="T634" i="5" s="1"/>
  <c r="U634" i="5" s="1"/>
  <c r="W629" i="5"/>
  <c r="T629" i="5" s="1"/>
  <c r="U629" i="5" s="1"/>
  <c r="S619" i="5" s="1"/>
  <c r="W610" i="5"/>
  <c r="T610" i="5" s="1"/>
  <c r="U610" i="5" s="1"/>
  <c r="S599" i="5" s="1"/>
  <c r="W586" i="5"/>
  <c r="T586" i="5" s="1"/>
  <c r="U586" i="5" s="1"/>
  <c r="S567" i="5" s="1"/>
  <c r="W558" i="5"/>
  <c r="T558" i="5" s="1"/>
  <c r="U558" i="5" s="1"/>
  <c r="S531" i="5" s="1"/>
  <c r="W522" i="5"/>
  <c r="T522" i="5" s="1"/>
  <c r="U522" i="5" s="1"/>
  <c r="S510" i="5" s="1"/>
  <c r="V505" i="5"/>
  <c r="W505" i="5" s="1"/>
  <c r="T505" i="5" s="1"/>
  <c r="U505" i="5" s="1"/>
  <c r="W501" i="5"/>
  <c r="T501" i="5" s="1"/>
  <c r="U501" i="5" s="1"/>
  <c r="S489" i="5" s="1"/>
  <c r="V500" i="5"/>
  <c r="W500" i="5" s="1"/>
  <c r="T500" i="5" s="1"/>
  <c r="U500" i="5" s="1"/>
  <c r="W462" i="5"/>
  <c r="T462" i="5" s="1"/>
  <c r="U462" i="5" s="1"/>
  <c r="S450" i="5" s="1"/>
  <c r="V417" i="5"/>
  <c r="W417" i="5" s="1"/>
  <c r="T417" i="5" s="1"/>
  <c r="U417" i="5" s="1"/>
  <c r="W413" i="5"/>
  <c r="T413" i="5" s="1"/>
  <c r="U413" i="5" s="1"/>
  <c r="S404" i="5" s="1"/>
  <c r="W395" i="5"/>
  <c r="T395" i="5" s="1"/>
  <c r="U395" i="5" s="1"/>
  <c r="S386" i="5" s="1"/>
  <c r="V381" i="5"/>
  <c r="W381" i="5" s="1"/>
  <c r="T381" i="5" s="1"/>
  <c r="U381" i="5" s="1"/>
  <c r="W377" i="5"/>
  <c r="T377" i="5" s="1"/>
  <c r="U377" i="5" s="1"/>
  <c r="S368" i="5" s="1"/>
  <c r="V360" i="5"/>
  <c r="W360" i="5" s="1"/>
  <c r="T360" i="5" s="1"/>
  <c r="U360" i="5" s="1"/>
  <c r="W359" i="5"/>
  <c r="T359" i="5" s="1"/>
  <c r="U359" i="5" s="1"/>
  <c r="S349" i="5" s="1"/>
  <c r="V339" i="5"/>
  <c r="W339" i="5" s="1"/>
  <c r="T339" i="5" s="1"/>
  <c r="U339" i="5" s="1"/>
  <c r="W338" i="5"/>
  <c r="T338" i="5" s="1"/>
  <c r="U338" i="5" s="1"/>
  <c r="W340" i="5"/>
  <c r="T340" i="5" s="1"/>
  <c r="U340" i="5" s="1"/>
  <c r="W309" i="5"/>
  <c r="T309" i="5" s="1"/>
  <c r="U309" i="5" s="1"/>
  <c r="S288" i="5" s="1"/>
  <c r="W279" i="5"/>
  <c r="T279" i="5" s="1"/>
  <c r="U279" i="5" s="1"/>
  <c r="S261" i="5" s="1"/>
  <c r="W248" i="5"/>
  <c r="T248" i="5" s="1"/>
  <c r="U248" i="5" s="1"/>
  <c r="W178" i="5"/>
  <c r="T178" i="5" s="1"/>
  <c r="U178" i="5" s="1"/>
  <c r="W176" i="5"/>
  <c r="T176" i="5" s="1"/>
  <c r="U176" i="5" s="1"/>
  <c r="V1043" i="5"/>
  <c r="V1042" i="5"/>
  <c r="V1036" i="5"/>
  <c r="V1037" i="5"/>
  <c r="V1038" i="5"/>
  <c r="V1039" i="5"/>
  <c r="V1040" i="5"/>
  <c r="V1041" i="5"/>
  <c r="V1035" i="5"/>
  <c r="S318" i="5" l="1"/>
  <c r="S149" i="5"/>
  <c r="S228" i="5"/>
  <c r="S1159" i="5"/>
  <c r="S1095" i="5"/>
  <c r="S141" i="5"/>
  <c r="H2" i="4"/>
  <c r="V59" i="5"/>
  <c r="W59" i="5" s="1"/>
  <c r="V46" i="5"/>
  <c r="W46" i="5" s="1"/>
  <c r="V33" i="5"/>
  <c r="W33" i="5" s="1"/>
  <c r="V18" i="5"/>
  <c r="W18" i="5" s="1"/>
  <c r="V70" i="5"/>
  <c r="W70" i="5" s="1"/>
  <c r="V968" i="5"/>
  <c r="V120" i="5"/>
  <c r="W120" i="5" s="1"/>
  <c r="T120" i="5" s="1"/>
  <c r="U120" i="5" s="1"/>
  <c r="V121" i="5"/>
  <c r="W121" i="5" s="1"/>
  <c r="T121" i="5" s="1"/>
  <c r="U121" i="5" s="1"/>
  <c r="V122" i="5"/>
  <c r="W122" i="5" s="1"/>
  <c r="T122" i="5" s="1"/>
  <c r="U122" i="5" s="1"/>
  <c r="V123" i="5"/>
  <c r="W123" i="5" s="1"/>
  <c r="T123" i="5" s="1"/>
  <c r="U123" i="5" s="1"/>
  <c r="V124" i="5"/>
  <c r="W124" i="5" s="1"/>
  <c r="T124" i="5" s="1"/>
  <c r="U124" i="5" s="1"/>
  <c r="V125" i="5"/>
  <c r="W125" i="5" s="1"/>
  <c r="T125" i="5" s="1"/>
  <c r="U125" i="5" s="1"/>
  <c r="V126" i="5"/>
  <c r="W126" i="5" s="1"/>
  <c r="T126" i="5" s="1"/>
  <c r="U126" i="5" s="1"/>
  <c r="V127" i="5"/>
  <c r="W127" i="5" s="1"/>
  <c r="T127" i="5" s="1"/>
  <c r="U127" i="5" s="1"/>
  <c r="V130" i="5"/>
  <c r="W130" i="5" s="1"/>
  <c r="T130" i="5" s="1"/>
  <c r="U130" i="5" s="1"/>
  <c r="V131" i="5"/>
  <c r="W131" i="5" s="1"/>
  <c r="T131" i="5" s="1"/>
  <c r="U131" i="5" s="1"/>
  <c r="V132" i="5"/>
  <c r="W132" i="5" s="1"/>
  <c r="T132" i="5" s="1"/>
  <c r="U132" i="5" s="1"/>
  <c r="V133" i="5"/>
  <c r="W133" i="5" s="1"/>
  <c r="T133" i="5" s="1"/>
  <c r="U133" i="5" s="1"/>
  <c r="V134" i="5"/>
  <c r="W134" i="5" s="1"/>
  <c r="T134" i="5" s="1"/>
  <c r="U134" i="5" s="1"/>
  <c r="V135" i="5"/>
  <c r="W135" i="5" s="1"/>
  <c r="T135" i="5" s="1"/>
  <c r="U135" i="5" s="1"/>
  <c r="V136" i="5"/>
  <c r="W136" i="5" s="1"/>
  <c r="T136" i="5" s="1"/>
  <c r="U136" i="5" s="1"/>
  <c r="V137" i="5"/>
  <c r="W137" i="5" s="1"/>
  <c r="T137" i="5" s="1"/>
  <c r="U137" i="5" s="1"/>
  <c r="W140" i="5"/>
  <c r="V144" i="5"/>
  <c r="W144" i="5" s="1"/>
  <c r="V145" i="5"/>
  <c r="W145" i="5" s="1"/>
  <c r="V147" i="5"/>
  <c r="W147" i="5" s="1"/>
  <c r="W149" i="5"/>
  <c r="W151" i="5"/>
  <c r="V152" i="5"/>
  <c r="W152" i="5" s="1"/>
  <c r="V153" i="5"/>
  <c r="W153" i="5" s="1"/>
  <c r="V154" i="5"/>
  <c r="W154" i="5" s="1"/>
  <c r="V155" i="5"/>
  <c r="W155" i="5" s="1"/>
  <c r="V156" i="5"/>
  <c r="W156" i="5" s="1"/>
  <c r="V157" i="5"/>
  <c r="W157" i="5" s="1"/>
  <c r="V158" i="5"/>
  <c r="W158" i="5" s="1"/>
  <c r="V159" i="5"/>
  <c r="W159" i="5" s="1"/>
  <c r="V160" i="5"/>
  <c r="W160" i="5" s="1"/>
  <c r="V161" i="5"/>
  <c r="W161" i="5" s="1"/>
  <c r="V162" i="5"/>
  <c r="W162" i="5" s="1"/>
  <c r="V163" i="5"/>
  <c r="W163" i="5" s="1"/>
  <c r="V164" i="5"/>
  <c r="W164" i="5" s="1"/>
  <c r="V165" i="5"/>
  <c r="W165" i="5" s="1"/>
  <c r="V166" i="5"/>
  <c r="W166" i="5" s="1"/>
  <c r="V167" i="5"/>
  <c r="W167" i="5" s="1"/>
  <c r="V168" i="5"/>
  <c r="W168" i="5" s="1"/>
  <c r="V169" i="5"/>
  <c r="W169" i="5" s="1"/>
  <c r="V170" i="5"/>
  <c r="W170" i="5" s="1"/>
  <c r="V171" i="5"/>
  <c r="W171" i="5" s="1"/>
  <c r="V172" i="5"/>
  <c r="W172" i="5" s="1"/>
  <c r="V173" i="5"/>
  <c r="W173" i="5" s="1"/>
  <c r="V174" i="5"/>
  <c r="W174" i="5" s="1"/>
  <c r="V175" i="5"/>
  <c r="W175" i="5" s="1"/>
  <c r="V183" i="5"/>
  <c r="W183" i="5" s="1"/>
  <c r="V185" i="5"/>
  <c r="W185" i="5" s="1"/>
  <c r="V186" i="5"/>
  <c r="W186" i="5" s="1"/>
  <c r="V190" i="5"/>
  <c r="W190" i="5" s="1"/>
  <c r="W191" i="5"/>
  <c r="W192" i="5"/>
  <c r="W193" i="5"/>
  <c r="W194" i="5"/>
  <c r="W195" i="5"/>
  <c r="V196" i="5"/>
  <c r="W196" i="5" s="1"/>
  <c r="V197" i="5"/>
  <c r="W197" i="5" s="1"/>
  <c r="V198" i="5"/>
  <c r="W198" i="5" s="1"/>
  <c r="V199" i="5"/>
  <c r="W199" i="5" s="1"/>
  <c r="V200" i="5"/>
  <c r="W200" i="5" s="1"/>
  <c r="V201" i="5"/>
  <c r="W201" i="5" s="1"/>
  <c r="V202" i="5"/>
  <c r="W202" i="5" s="1"/>
  <c r="V203" i="5"/>
  <c r="W203" i="5" s="1"/>
  <c r="V204" i="5"/>
  <c r="W204" i="5" s="1"/>
  <c r="V205" i="5"/>
  <c r="W205" i="5" s="1"/>
  <c r="V206" i="5"/>
  <c r="W206" i="5" s="1"/>
  <c r="V207" i="5"/>
  <c r="W207" i="5" s="1"/>
  <c r="V208" i="5"/>
  <c r="W208" i="5" s="1"/>
  <c r="V209" i="5"/>
  <c r="W209" i="5" s="1"/>
  <c r="V210" i="5"/>
  <c r="W210" i="5" s="1"/>
  <c r="V211" i="5"/>
  <c r="W211" i="5" s="1"/>
  <c r="V212" i="5"/>
  <c r="W212" i="5" s="1"/>
  <c r="V213" i="5"/>
  <c r="W213" i="5" s="1"/>
  <c r="V214" i="5"/>
  <c r="W214" i="5" s="1"/>
  <c r="V215" i="5"/>
  <c r="W215" i="5" s="1"/>
  <c r="V216" i="5"/>
  <c r="W216" i="5" s="1"/>
  <c r="V217" i="5"/>
  <c r="W217" i="5" s="1"/>
  <c r="V1044" i="5"/>
  <c r="V596" i="5"/>
  <c r="V722" i="5"/>
  <c r="V2046" i="5" l="1"/>
  <c r="V2019" i="5"/>
  <c r="V1998" i="5"/>
  <c r="V1977" i="5"/>
  <c r="V1954" i="5"/>
  <c r="V1934" i="5"/>
  <c r="V1910" i="5"/>
  <c r="V1892" i="5"/>
  <c r="V1859" i="5"/>
  <c r="V1833" i="5"/>
  <c r="V1812" i="5"/>
  <c r="V1764" i="5"/>
  <c r="V1743" i="5"/>
  <c r="V1717" i="5"/>
  <c r="V1693" i="5"/>
  <c r="V1660" i="5"/>
  <c r="V1630" i="5"/>
  <c r="V1595" i="5"/>
  <c r="V1571" i="5"/>
  <c r="V1545" i="5"/>
  <c r="V1523" i="5"/>
  <c r="V1501" i="5"/>
  <c r="V1466" i="5"/>
  <c r="V1448" i="5"/>
  <c r="V1429" i="5"/>
  <c r="V1410" i="5"/>
  <c r="V1386" i="5"/>
  <c r="V1357" i="5"/>
  <c r="V1326" i="5"/>
  <c r="V1298" i="5"/>
  <c r="V1278" i="5"/>
  <c r="V1245" i="5"/>
  <c r="V1220" i="5"/>
  <c r="V1199" i="5"/>
  <c r="V1178" i="5"/>
  <c r="V1156" i="5"/>
  <c r="V1135" i="5"/>
  <c r="V1113" i="5"/>
  <c r="V1092" i="5"/>
  <c r="V1071" i="5"/>
  <c r="V1049" i="5"/>
  <c r="V1018" i="5"/>
  <c r="V1007" i="5"/>
  <c r="V980" i="5"/>
  <c r="V967" i="5"/>
  <c r="V942" i="5"/>
  <c r="V752" i="5"/>
  <c r="V747" i="5"/>
  <c r="V721" i="5"/>
  <c r="V700" i="5"/>
  <c r="V679" i="5"/>
  <c r="V658" i="5"/>
  <c r="V636" i="5"/>
  <c r="V616" i="5"/>
  <c r="V595" i="5"/>
  <c r="V564" i="5"/>
  <c r="V528" i="5"/>
  <c r="V507" i="5"/>
  <c r="V486" i="5"/>
  <c r="V468" i="5"/>
  <c r="V447" i="5"/>
  <c r="V423" i="5"/>
  <c r="V401" i="5"/>
  <c r="V383" i="5"/>
  <c r="V365" i="5"/>
  <c r="V315" i="5"/>
  <c r="V285" i="5"/>
  <c r="V258" i="5"/>
  <c r="V184" i="5"/>
  <c r="V146" i="5"/>
  <c r="V665" i="5" l="1"/>
  <c r="V666" i="5"/>
  <c r="V667" i="5"/>
  <c r="V668" i="5"/>
  <c r="V669" i="5"/>
  <c r="V670" i="5"/>
  <c r="V671" i="5"/>
  <c r="V672" i="5"/>
  <c r="V678" i="5"/>
  <c r="V680" i="5"/>
  <c r="V684" i="5"/>
  <c r="V685" i="5"/>
  <c r="V686" i="5"/>
  <c r="V687" i="5"/>
  <c r="V688" i="5"/>
  <c r="V689" i="5"/>
  <c r="V690" i="5"/>
  <c r="V691" i="5"/>
  <c r="V692" i="5"/>
  <c r="V693" i="5"/>
  <c r="V699" i="5"/>
  <c r="V701" i="5"/>
  <c r="V706" i="5"/>
  <c r="V707" i="5"/>
  <c r="V708" i="5"/>
  <c r="V709" i="5"/>
  <c r="V710" i="5"/>
  <c r="V711" i="5"/>
  <c r="V712" i="5"/>
  <c r="V713" i="5"/>
  <c r="V714" i="5"/>
  <c r="V715" i="5"/>
  <c r="V723" i="5"/>
  <c r="V726" i="5"/>
  <c r="V727" i="5"/>
  <c r="V728" i="5"/>
  <c r="V729" i="5"/>
  <c r="V730" i="5"/>
  <c r="V731" i="5"/>
  <c r="V732" i="5"/>
  <c r="V733" i="5"/>
  <c r="V734" i="5"/>
  <c r="V735" i="5"/>
  <c r="V736" i="5"/>
  <c r="V743" i="5"/>
  <c r="V744" i="5"/>
  <c r="V745" i="5"/>
  <c r="V746" i="5"/>
  <c r="V751" i="5"/>
  <c r="V755" i="5"/>
  <c r="V756" i="5"/>
  <c r="V757" i="5"/>
  <c r="V758" i="5"/>
  <c r="V759" i="5"/>
  <c r="V760" i="5"/>
  <c r="V761" i="5"/>
  <c r="V762" i="5"/>
  <c r="V930" i="5"/>
  <c r="V141" i="5" l="1"/>
  <c r="W224" i="5"/>
  <c r="V226" i="5"/>
  <c r="W226" i="5" s="1"/>
  <c r="T226" i="5" s="1"/>
  <c r="U226" i="5" s="1"/>
  <c r="W227" i="5"/>
  <c r="T227" i="5" s="1"/>
  <c r="U227" i="5" s="1"/>
  <c r="W230" i="5"/>
  <c r="T230" i="5" s="1"/>
  <c r="U230" i="5" s="1"/>
  <c r="V231" i="5"/>
  <c r="W231" i="5" s="1"/>
  <c r="T231" i="5" s="1"/>
  <c r="U231" i="5" s="1"/>
  <c r="V232" i="5"/>
  <c r="W232" i="5" s="1"/>
  <c r="T232" i="5" s="1"/>
  <c r="U232" i="5" s="1"/>
  <c r="V233" i="5"/>
  <c r="W233" i="5" s="1"/>
  <c r="T233" i="5" s="1"/>
  <c r="U233" i="5" s="1"/>
  <c r="V234" i="5"/>
  <c r="W234" i="5" s="1"/>
  <c r="T234" i="5" s="1"/>
  <c r="U234" i="5" s="1"/>
  <c r="V235" i="5"/>
  <c r="W235" i="5" s="1"/>
  <c r="T235" i="5" s="1"/>
  <c r="U235" i="5" s="1"/>
  <c r="V236" i="5"/>
  <c r="W236" i="5" s="1"/>
  <c r="T236" i="5" s="1"/>
  <c r="U236" i="5" s="1"/>
  <c r="V237" i="5"/>
  <c r="W237" i="5" s="1"/>
  <c r="T237" i="5" s="1"/>
  <c r="U237" i="5" s="1"/>
  <c r="V238" i="5"/>
  <c r="W238" i="5" s="1"/>
  <c r="T238" i="5" s="1"/>
  <c r="U238" i="5" s="1"/>
  <c r="V241" i="5"/>
  <c r="W241" i="5" s="1"/>
  <c r="T241" i="5" s="1"/>
  <c r="U241" i="5" s="1"/>
  <c r="V242" i="5"/>
  <c r="W242" i="5" s="1"/>
  <c r="T242" i="5" s="1"/>
  <c r="U242" i="5" s="1"/>
  <c r="V243" i="5"/>
  <c r="W243" i="5" s="1"/>
  <c r="T243" i="5" s="1"/>
  <c r="U243" i="5" s="1"/>
  <c r="V244" i="5"/>
  <c r="W244" i="5" s="1"/>
  <c r="T244" i="5" s="1"/>
  <c r="U244" i="5" s="1"/>
  <c r="V245" i="5"/>
  <c r="W245" i="5" s="1"/>
  <c r="T245" i="5" s="1"/>
  <c r="U245" i="5" s="1"/>
  <c r="V246" i="5"/>
  <c r="W246" i="5" s="1"/>
  <c r="T246" i="5" s="1"/>
  <c r="U246" i="5" s="1"/>
  <c r="V247" i="5"/>
  <c r="W247" i="5" s="1"/>
  <c r="T247" i="5" s="1"/>
  <c r="U247" i="5" s="1"/>
  <c r="V254" i="5"/>
  <c r="W254" i="5" s="1"/>
  <c r="T254" i="5" s="1"/>
  <c r="U254" i="5" s="1"/>
  <c r="V255" i="5"/>
  <c r="W255" i="5" s="1"/>
  <c r="T255" i="5" s="1"/>
  <c r="U255" i="5" s="1"/>
  <c r="V256" i="5"/>
  <c r="W256" i="5" s="1"/>
  <c r="T256" i="5" s="1"/>
  <c r="U256" i="5" s="1"/>
  <c r="V257" i="5"/>
  <c r="W257" i="5" s="1"/>
  <c r="T257" i="5" s="1"/>
  <c r="U257" i="5" s="1"/>
  <c r="V259" i="5"/>
  <c r="W259" i="5" s="1"/>
  <c r="T259" i="5" s="1"/>
  <c r="U259" i="5" s="1"/>
  <c r="V260" i="5"/>
  <c r="W260" i="5" s="1"/>
  <c r="T260" i="5" s="1"/>
  <c r="U260" i="5" s="1"/>
  <c r="V263" i="5"/>
  <c r="W263" i="5" s="1"/>
  <c r="T263" i="5" s="1"/>
  <c r="U263" i="5" s="1"/>
  <c r="V264" i="5"/>
  <c r="W264" i="5" s="1"/>
  <c r="T264" i="5" s="1"/>
  <c r="U264" i="5" s="1"/>
  <c r="V265" i="5"/>
  <c r="W265" i="5" s="1"/>
  <c r="T265" i="5" s="1"/>
  <c r="U265" i="5" s="1"/>
  <c r="V266" i="5"/>
  <c r="W266" i="5" s="1"/>
  <c r="T266" i="5" s="1"/>
  <c r="U266" i="5" s="1"/>
  <c r="V267" i="5"/>
  <c r="W267" i="5" s="1"/>
  <c r="T267" i="5" s="1"/>
  <c r="U267" i="5" s="1"/>
  <c r="V268" i="5"/>
  <c r="W268" i="5" s="1"/>
  <c r="T268" i="5" s="1"/>
  <c r="U268" i="5" s="1"/>
  <c r="V269" i="5"/>
  <c r="W269" i="5" s="1"/>
  <c r="T269" i="5" s="1"/>
  <c r="U269" i="5" s="1"/>
  <c r="V270" i="5"/>
  <c r="W270" i="5" s="1"/>
  <c r="T270" i="5" s="1"/>
  <c r="U270" i="5" s="1"/>
  <c r="V271" i="5"/>
  <c r="W271" i="5" s="1"/>
  <c r="T271" i="5" s="1"/>
  <c r="U271" i="5" s="1"/>
  <c r="V272" i="5"/>
  <c r="W272" i="5" s="1"/>
  <c r="T272" i="5" s="1"/>
  <c r="U272" i="5" s="1"/>
  <c r="V273" i="5"/>
  <c r="W273" i="5" s="1"/>
  <c r="T273" i="5" s="1"/>
  <c r="U273" i="5" s="1"/>
  <c r="V274" i="5"/>
  <c r="W274" i="5" s="1"/>
  <c r="T274" i="5" s="1"/>
  <c r="U274" i="5" s="1"/>
  <c r="V275" i="5"/>
  <c r="W275" i="5" s="1"/>
  <c r="T275" i="5" s="1"/>
  <c r="U275" i="5" s="1"/>
  <c r="V276" i="5"/>
  <c r="W276" i="5" s="1"/>
  <c r="T276" i="5" s="1"/>
  <c r="U276" i="5" s="1"/>
  <c r="V277" i="5"/>
  <c r="W277" i="5" s="1"/>
  <c r="T277" i="5" s="1"/>
  <c r="U277" i="5" s="1"/>
  <c r="V278" i="5"/>
  <c r="W278" i="5" s="1"/>
  <c r="T278" i="5" s="1"/>
  <c r="U278" i="5" s="1"/>
  <c r="V284" i="5"/>
  <c r="W284" i="5" s="1"/>
  <c r="T284" i="5" s="1"/>
  <c r="U284" i="5" s="1"/>
  <c r="V286" i="5"/>
  <c r="W286" i="5" s="1"/>
  <c r="T286" i="5" s="1"/>
  <c r="U286" i="5" s="1"/>
  <c r="V287" i="5"/>
  <c r="W287" i="5" s="1"/>
  <c r="T287" i="5" s="1"/>
  <c r="U287" i="5" s="1"/>
  <c r="V290" i="5"/>
  <c r="W290" i="5" s="1"/>
  <c r="T290" i="5" s="1"/>
  <c r="U290" i="5" s="1"/>
  <c r="V291" i="5"/>
  <c r="W291" i="5" s="1"/>
  <c r="T291" i="5" s="1"/>
  <c r="U291" i="5" s="1"/>
  <c r="V292" i="5"/>
  <c r="W292" i="5" s="1"/>
  <c r="T292" i="5" s="1"/>
  <c r="U292" i="5" s="1"/>
  <c r="V293" i="5"/>
  <c r="W293" i="5" s="1"/>
  <c r="T293" i="5" s="1"/>
  <c r="U293" i="5" s="1"/>
  <c r="V294" i="5"/>
  <c r="W294" i="5" s="1"/>
  <c r="T294" i="5" s="1"/>
  <c r="U294" i="5" s="1"/>
  <c r="V295" i="5"/>
  <c r="W295" i="5" s="1"/>
  <c r="T295" i="5" s="1"/>
  <c r="U295" i="5" s="1"/>
  <c r="V296" i="5"/>
  <c r="W296" i="5" s="1"/>
  <c r="T296" i="5" s="1"/>
  <c r="U296" i="5" s="1"/>
  <c r="V297" i="5"/>
  <c r="W297" i="5" s="1"/>
  <c r="T297" i="5" s="1"/>
  <c r="U297" i="5" s="1"/>
  <c r="V298" i="5"/>
  <c r="W298" i="5" s="1"/>
  <c r="T298" i="5" s="1"/>
  <c r="U298" i="5" s="1"/>
  <c r="V301" i="5"/>
  <c r="W301" i="5" s="1"/>
  <c r="T301" i="5" s="1"/>
  <c r="U301" i="5" s="1"/>
  <c r="V302" i="5"/>
  <c r="W302" i="5" s="1"/>
  <c r="T302" i="5" s="1"/>
  <c r="U302" i="5" s="1"/>
  <c r="V303" i="5"/>
  <c r="W303" i="5" s="1"/>
  <c r="T303" i="5" s="1"/>
  <c r="U303" i="5" s="1"/>
  <c r="V304" i="5"/>
  <c r="W304" i="5" s="1"/>
  <c r="T304" i="5" s="1"/>
  <c r="U304" i="5" s="1"/>
  <c r="V305" i="5"/>
  <c r="W305" i="5" s="1"/>
  <c r="T305" i="5" s="1"/>
  <c r="U305" i="5" s="1"/>
  <c r="V306" i="5"/>
  <c r="W306" i="5" s="1"/>
  <c r="T306" i="5" s="1"/>
  <c r="U306" i="5" s="1"/>
  <c r="V307" i="5"/>
  <c r="W307" i="5" s="1"/>
  <c r="T307" i="5" s="1"/>
  <c r="U307" i="5" s="1"/>
  <c r="V308" i="5"/>
  <c r="W308" i="5" s="1"/>
  <c r="T308" i="5" s="1"/>
  <c r="U308" i="5" s="1"/>
  <c r="V314" i="5"/>
  <c r="W314" i="5" s="1"/>
  <c r="T314" i="5" s="1"/>
  <c r="U314" i="5" s="1"/>
  <c r="V316" i="5"/>
  <c r="W316" i="5" s="1"/>
  <c r="T316" i="5" s="1"/>
  <c r="U316" i="5" s="1"/>
  <c r="V320" i="5"/>
  <c r="W320" i="5" s="1"/>
  <c r="T320" i="5" s="1"/>
  <c r="U320" i="5" s="1"/>
  <c r="V321" i="5"/>
  <c r="W321" i="5" s="1"/>
  <c r="T321" i="5" s="1"/>
  <c r="U321" i="5" s="1"/>
  <c r="V322" i="5"/>
  <c r="W322" i="5" s="1"/>
  <c r="T322" i="5" s="1"/>
  <c r="U322" i="5" s="1"/>
  <c r="V323" i="5"/>
  <c r="W323" i="5" s="1"/>
  <c r="T323" i="5" s="1"/>
  <c r="U323" i="5" s="1"/>
  <c r="V324" i="5"/>
  <c r="W324" i="5" s="1"/>
  <c r="T324" i="5" s="1"/>
  <c r="U324" i="5" s="1"/>
  <c r="V325" i="5"/>
  <c r="W325" i="5" s="1"/>
  <c r="T325" i="5" s="1"/>
  <c r="U325" i="5" s="1"/>
  <c r="V329" i="5"/>
  <c r="W329" i="5" s="1"/>
  <c r="T329" i="5" s="1"/>
  <c r="U329" i="5" s="1"/>
  <c r="V330" i="5"/>
  <c r="W330" i="5" s="1"/>
  <c r="T330" i="5" s="1"/>
  <c r="U330" i="5" s="1"/>
  <c r="V331" i="5"/>
  <c r="W331" i="5" s="1"/>
  <c r="T331" i="5" s="1"/>
  <c r="U331" i="5" s="1"/>
  <c r="V332" i="5"/>
  <c r="W332" i="5" s="1"/>
  <c r="T332" i="5" s="1"/>
  <c r="U332" i="5" s="1"/>
  <c r="V333" i="5"/>
  <c r="W333" i="5" s="1"/>
  <c r="T333" i="5" s="1"/>
  <c r="U333" i="5" s="1"/>
  <c r="V334" i="5"/>
  <c r="W334" i="5" s="1"/>
  <c r="T334" i="5" s="1"/>
  <c r="U334" i="5" s="1"/>
  <c r="V335" i="5"/>
  <c r="W335" i="5" s="1"/>
  <c r="T335" i="5" s="1"/>
  <c r="U335" i="5" s="1"/>
  <c r="V336" i="5"/>
  <c r="W336" i="5" s="1"/>
  <c r="T336" i="5" s="1"/>
  <c r="U336" i="5" s="1"/>
  <c r="V337" i="5"/>
  <c r="W337" i="5" s="1"/>
  <c r="T337" i="5" s="1"/>
  <c r="U337" i="5" s="1"/>
  <c r="V347" i="5"/>
  <c r="W347" i="5" s="1"/>
  <c r="T347" i="5" s="1"/>
  <c r="U347" i="5" s="1"/>
  <c r="V351" i="5"/>
  <c r="W351" i="5" s="1"/>
  <c r="T351" i="5" s="1"/>
  <c r="U351" i="5" s="1"/>
  <c r="V352" i="5"/>
  <c r="W352" i="5" s="1"/>
  <c r="T352" i="5" s="1"/>
  <c r="U352" i="5" s="1"/>
  <c r="V353" i="5"/>
  <c r="W353" i="5" s="1"/>
  <c r="T353" i="5" s="1"/>
  <c r="U353" i="5" s="1"/>
  <c r="V354" i="5"/>
  <c r="W354" i="5" s="1"/>
  <c r="T354" i="5" s="1"/>
  <c r="U354" i="5" s="1"/>
  <c r="V355" i="5"/>
  <c r="W355" i="5" s="1"/>
  <c r="T355" i="5" s="1"/>
  <c r="U355" i="5" s="1"/>
  <c r="V356" i="5"/>
  <c r="W356" i="5" s="1"/>
  <c r="T356" i="5" s="1"/>
  <c r="U356" i="5" s="1"/>
  <c r="V357" i="5"/>
  <c r="W357" i="5" s="1"/>
  <c r="T357" i="5" s="1"/>
  <c r="U357" i="5" s="1"/>
  <c r="V358" i="5"/>
  <c r="W358" i="5" s="1"/>
  <c r="T358" i="5" s="1"/>
  <c r="U358" i="5" s="1"/>
  <c r="V364" i="5"/>
  <c r="W364" i="5" s="1"/>
  <c r="T364" i="5" s="1"/>
  <c r="U364" i="5" s="1"/>
  <c r="V366" i="5"/>
  <c r="W366" i="5" s="1"/>
  <c r="T366" i="5" s="1"/>
  <c r="U366" i="5" s="1"/>
  <c r="V369" i="5"/>
  <c r="W369" i="5" s="1"/>
  <c r="T369" i="5" s="1"/>
  <c r="U369" i="5" s="1"/>
  <c r="V370" i="5"/>
  <c r="W370" i="5" s="1"/>
  <c r="T370" i="5" s="1"/>
  <c r="U370" i="5" s="1"/>
  <c r="V371" i="5"/>
  <c r="W371" i="5" s="1"/>
  <c r="T371" i="5" s="1"/>
  <c r="U371" i="5" s="1"/>
  <c r="V372" i="5"/>
  <c r="W372" i="5" s="1"/>
  <c r="T372" i="5" s="1"/>
  <c r="U372" i="5" s="1"/>
  <c r="V373" i="5"/>
  <c r="W373" i="5" s="1"/>
  <c r="T373" i="5" s="1"/>
  <c r="U373" i="5" s="1"/>
  <c r="V374" i="5"/>
  <c r="W374" i="5" s="1"/>
  <c r="T374" i="5" s="1"/>
  <c r="U374" i="5" s="1"/>
  <c r="V375" i="5"/>
  <c r="W375" i="5" s="1"/>
  <c r="T375" i="5" s="1"/>
  <c r="U375" i="5" s="1"/>
  <c r="V376" i="5"/>
  <c r="W376" i="5" s="1"/>
  <c r="T376" i="5" s="1"/>
  <c r="U376" i="5" s="1"/>
  <c r="V382" i="5"/>
  <c r="W382" i="5" s="1"/>
  <c r="T382" i="5" s="1"/>
  <c r="U382" i="5" s="1"/>
  <c r="V387" i="5"/>
  <c r="W387" i="5" s="1"/>
  <c r="T387" i="5" s="1"/>
  <c r="U387" i="5" s="1"/>
  <c r="V388" i="5"/>
  <c r="W388" i="5" s="1"/>
  <c r="T388" i="5" s="1"/>
  <c r="U388" i="5" s="1"/>
  <c r="V389" i="5"/>
  <c r="W389" i="5" s="1"/>
  <c r="T389" i="5" s="1"/>
  <c r="U389" i="5" s="1"/>
  <c r="V390" i="5"/>
  <c r="W390" i="5" s="1"/>
  <c r="T390" i="5" s="1"/>
  <c r="U390" i="5" s="1"/>
  <c r="V391" i="5"/>
  <c r="W391" i="5" s="1"/>
  <c r="T391" i="5" s="1"/>
  <c r="U391" i="5" s="1"/>
  <c r="V392" i="5"/>
  <c r="W392" i="5" s="1"/>
  <c r="T392" i="5" s="1"/>
  <c r="U392" i="5" s="1"/>
  <c r="V393" i="5"/>
  <c r="W393" i="5" s="1"/>
  <c r="T393" i="5" s="1"/>
  <c r="U393" i="5" s="1"/>
  <c r="V394" i="5"/>
  <c r="W394" i="5" s="1"/>
  <c r="T394" i="5" s="1"/>
  <c r="U394" i="5" s="1"/>
  <c r="V400" i="5"/>
  <c r="W400" i="5" s="1"/>
  <c r="T400" i="5" s="1"/>
  <c r="U400" i="5" s="1"/>
  <c r="V402" i="5"/>
  <c r="W402" i="5" s="1"/>
  <c r="T402" i="5" s="1"/>
  <c r="U402" i="5" s="1"/>
  <c r="V406" i="5"/>
  <c r="W406" i="5" s="1"/>
  <c r="T406" i="5" s="1"/>
  <c r="U406" i="5" s="1"/>
  <c r="V407" i="5"/>
  <c r="W407" i="5" s="1"/>
  <c r="T407" i="5" s="1"/>
  <c r="U407" i="5" s="1"/>
  <c r="V408" i="5"/>
  <c r="W408" i="5" s="1"/>
  <c r="T408" i="5" s="1"/>
  <c r="U408" i="5" s="1"/>
  <c r="V409" i="5"/>
  <c r="W409" i="5" s="1"/>
  <c r="T409" i="5" s="1"/>
  <c r="U409" i="5" s="1"/>
  <c r="V410" i="5"/>
  <c r="W410" i="5" s="1"/>
  <c r="T410" i="5" s="1"/>
  <c r="U410" i="5" s="1"/>
  <c r="V411" i="5"/>
  <c r="W411" i="5" s="1"/>
  <c r="T411" i="5" s="1"/>
  <c r="U411" i="5" s="1"/>
  <c r="V412" i="5"/>
  <c r="W412" i="5" s="1"/>
  <c r="T412" i="5" s="1"/>
  <c r="U412" i="5" s="1"/>
  <c r="V419" i="5"/>
  <c r="W419" i="5" s="1"/>
  <c r="T419" i="5" s="1"/>
  <c r="U419" i="5" s="1"/>
  <c r="V420" i="5"/>
  <c r="W420" i="5" s="1"/>
  <c r="T420" i="5" s="1"/>
  <c r="U420" i="5" s="1"/>
  <c r="V421" i="5"/>
  <c r="W421" i="5" s="1"/>
  <c r="T421" i="5" s="1"/>
  <c r="U421" i="5" s="1"/>
  <c r="V422" i="5"/>
  <c r="W422" i="5" s="1"/>
  <c r="T422" i="5" s="1"/>
  <c r="U422" i="5" s="1"/>
  <c r="V424" i="5"/>
  <c r="W424" i="5" s="1"/>
  <c r="T424" i="5" s="1"/>
  <c r="U424" i="5" s="1"/>
  <c r="V428" i="5"/>
  <c r="W428" i="5" s="1"/>
  <c r="T428" i="5" s="1"/>
  <c r="U428" i="5" s="1"/>
  <c r="V429" i="5"/>
  <c r="W429" i="5" s="1"/>
  <c r="T429" i="5" s="1"/>
  <c r="U429" i="5" s="1"/>
  <c r="V430" i="5"/>
  <c r="W430" i="5" s="1"/>
  <c r="T430" i="5" s="1"/>
  <c r="U430" i="5" s="1"/>
  <c r="V431" i="5"/>
  <c r="W431" i="5" s="1"/>
  <c r="T431" i="5" s="1"/>
  <c r="U431" i="5" s="1"/>
  <c r="V433" i="5"/>
  <c r="W433" i="5" s="1"/>
  <c r="T433" i="5" s="1"/>
  <c r="U433" i="5" s="1"/>
  <c r="V434" i="5"/>
  <c r="W434" i="5" s="1"/>
  <c r="T434" i="5" s="1"/>
  <c r="U434" i="5" s="1"/>
  <c r="V435" i="5"/>
  <c r="W435" i="5" s="1"/>
  <c r="T435" i="5" s="1"/>
  <c r="U435" i="5" s="1"/>
  <c r="V436" i="5"/>
  <c r="W436" i="5" s="1"/>
  <c r="T436" i="5" s="1"/>
  <c r="U436" i="5" s="1"/>
  <c r="V437" i="5"/>
  <c r="W437" i="5" s="1"/>
  <c r="T437" i="5" s="1"/>
  <c r="U437" i="5" s="1"/>
  <c r="V438" i="5"/>
  <c r="W438" i="5" s="1"/>
  <c r="T438" i="5" s="1"/>
  <c r="U438" i="5" s="1"/>
  <c r="V439" i="5"/>
  <c r="W439" i="5" s="1"/>
  <c r="T439" i="5" s="1"/>
  <c r="U439" i="5" s="1"/>
  <c r="V440" i="5"/>
  <c r="W440" i="5" s="1"/>
  <c r="T440" i="5" s="1"/>
  <c r="U440" i="5" s="1"/>
  <c r="V441" i="5"/>
  <c r="W441" i="5" s="1"/>
  <c r="T441" i="5" s="1"/>
  <c r="U441" i="5" s="1"/>
  <c r="V446" i="5"/>
  <c r="W446" i="5" s="1"/>
  <c r="T446" i="5" s="1"/>
  <c r="U446" i="5" s="1"/>
  <c r="V448" i="5"/>
  <c r="W448" i="5" s="1"/>
  <c r="T448" i="5" s="1"/>
  <c r="U448" i="5" s="1"/>
  <c r="V451" i="5"/>
  <c r="W451" i="5" s="1"/>
  <c r="T451" i="5" s="1"/>
  <c r="U451" i="5" s="1"/>
  <c r="V452" i="5"/>
  <c r="W452" i="5" s="1"/>
  <c r="T452" i="5" s="1"/>
  <c r="U452" i="5" s="1"/>
  <c r="V453" i="5"/>
  <c r="W453" i="5" s="1"/>
  <c r="T453" i="5" s="1"/>
  <c r="U453" i="5" s="1"/>
  <c r="V454" i="5"/>
  <c r="W454" i="5" s="1"/>
  <c r="T454" i="5" s="1"/>
  <c r="U454" i="5" s="1"/>
  <c r="V455" i="5"/>
  <c r="W455" i="5" s="1"/>
  <c r="T455" i="5" s="1"/>
  <c r="U455" i="5" s="1"/>
  <c r="V456" i="5"/>
  <c r="W456" i="5" s="1"/>
  <c r="T456" i="5" s="1"/>
  <c r="U456" i="5" s="1"/>
  <c r="V457" i="5"/>
  <c r="W457" i="5" s="1"/>
  <c r="T457" i="5" s="1"/>
  <c r="U457" i="5" s="1"/>
  <c r="V458" i="5"/>
  <c r="W458" i="5" s="1"/>
  <c r="T458" i="5" s="1"/>
  <c r="U458" i="5" s="1"/>
  <c r="V459" i="5"/>
  <c r="W459" i="5" s="1"/>
  <c r="T459" i="5" s="1"/>
  <c r="U459" i="5" s="1"/>
  <c r="V460" i="5"/>
  <c r="W460" i="5" s="1"/>
  <c r="T460" i="5" s="1"/>
  <c r="U460" i="5" s="1"/>
  <c r="W461" i="5"/>
  <c r="T461" i="5" s="1"/>
  <c r="U461" i="5" s="1"/>
  <c r="V467" i="5"/>
  <c r="W467" i="5" s="1"/>
  <c r="T467" i="5" s="1"/>
  <c r="U467" i="5" s="1"/>
  <c r="V469" i="5"/>
  <c r="W469" i="5" s="1"/>
  <c r="T469" i="5" s="1"/>
  <c r="U469" i="5" s="1"/>
  <c r="V473" i="5"/>
  <c r="W473" i="5" s="1"/>
  <c r="T473" i="5" s="1"/>
  <c r="U473" i="5" s="1"/>
  <c r="V474" i="5"/>
  <c r="W474" i="5" s="1"/>
  <c r="T474" i="5" s="1"/>
  <c r="U474" i="5" s="1"/>
  <c r="V475" i="5"/>
  <c r="W475" i="5" s="1"/>
  <c r="T475" i="5" s="1"/>
  <c r="U475" i="5" s="1"/>
  <c r="V476" i="5"/>
  <c r="W476" i="5" s="1"/>
  <c r="T476" i="5" s="1"/>
  <c r="U476" i="5" s="1"/>
  <c r="V477" i="5"/>
  <c r="W477" i="5" s="1"/>
  <c r="T477" i="5" s="1"/>
  <c r="U477" i="5" s="1"/>
  <c r="V478" i="5"/>
  <c r="W478" i="5" s="1"/>
  <c r="T478" i="5" s="1"/>
  <c r="U478" i="5" s="1"/>
  <c r="V479" i="5"/>
  <c r="W479" i="5" s="1"/>
  <c r="T479" i="5" s="1"/>
  <c r="U479" i="5" s="1"/>
  <c r="V480" i="5"/>
  <c r="W480" i="5" s="1"/>
  <c r="T480" i="5" s="1"/>
  <c r="U480" i="5" s="1"/>
  <c r="V485" i="5"/>
  <c r="W485" i="5" s="1"/>
  <c r="T485" i="5" s="1"/>
  <c r="U485" i="5" s="1"/>
  <c r="V487" i="5"/>
  <c r="W487" i="5" s="1"/>
  <c r="T487" i="5" s="1"/>
  <c r="U487" i="5" s="1"/>
  <c r="V488" i="5"/>
  <c r="W488" i="5" s="1"/>
  <c r="T488" i="5" s="1"/>
  <c r="U488" i="5" s="1"/>
  <c r="V491" i="5"/>
  <c r="W491" i="5" s="1"/>
  <c r="T491" i="5" s="1"/>
  <c r="U491" i="5" s="1"/>
  <c r="V492" i="5"/>
  <c r="W492" i="5" s="1"/>
  <c r="T492" i="5" s="1"/>
  <c r="U492" i="5" s="1"/>
  <c r="V493" i="5"/>
  <c r="W493" i="5" s="1"/>
  <c r="T493" i="5" s="1"/>
  <c r="U493" i="5" s="1"/>
  <c r="V494" i="5"/>
  <c r="W494" i="5" s="1"/>
  <c r="T494" i="5" s="1"/>
  <c r="U494" i="5" s="1"/>
  <c r="V495" i="5"/>
  <c r="W495" i="5" s="1"/>
  <c r="T495" i="5" s="1"/>
  <c r="U495" i="5" s="1"/>
  <c r="V496" i="5"/>
  <c r="W496" i="5" s="1"/>
  <c r="T496" i="5" s="1"/>
  <c r="U496" i="5" s="1"/>
  <c r="W497" i="5"/>
  <c r="T497" i="5" s="1"/>
  <c r="U497" i="5" s="1"/>
  <c r="W498" i="5"/>
  <c r="T498" i="5" s="1"/>
  <c r="U498" i="5" s="1"/>
  <c r="V506" i="5"/>
  <c r="W506" i="5" s="1"/>
  <c r="T506" i="5" s="1"/>
  <c r="U506" i="5" s="1"/>
  <c r="V508" i="5"/>
  <c r="W508" i="5" s="1"/>
  <c r="T508" i="5" s="1"/>
  <c r="U508" i="5" s="1"/>
  <c r="V512" i="5"/>
  <c r="W512" i="5" s="1"/>
  <c r="T512" i="5" s="1"/>
  <c r="U512" i="5" s="1"/>
  <c r="V513" i="5"/>
  <c r="W513" i="5" s="1"/>
  <c r="T513" i="5" s="1"/>
  <c r="U513" i="5" s="1"/>
  <c r="V514" i="5"/>
  <c r="W514" i="5" s="1"/>
  <c r="T514" i="5" s="1"/>
  <c r="U514" i="5" s="1"/>
  <c r="V515" i="5"/>
  <c r="W515" i="5" s="1"/>
  <c r="T515" i="5" s="1"/>
  <c r="U515" i="5" s="1"/>
  <c r="V516" i="5"/>
  <c r="W516" i="5" s="1"/>
  <c r="T516" i="5" s="1"/>
  <c r="U516" i="5" s="1"/>
  <c r="V517" i="5"/>
  <c r="W517" i="5" s="1"/>
  <c r="T517" i="5" s="1"/>
  <c r="U517" i="5" s="1"/>
  <c r="V518" i="5"/>
  <c r="W518" i="5" s="1"/>
  <c r="T518" i="5" s="1"/>
  <c r="U518" i="5" s="1"/>
  <c r="V519" i="5"/>
  <c r="W519" i="5" s="1"/>
  <c r="T519" i="5" s="1"/>
  <c r="U519" i="5" s="1"/>
  <c r="V520" i="5"/>
  <c r="W520" i="5" s="1"/>
  <c r="T520" i="5" s="1"/>
  <c r="U520" i="5" s="1"/>
  <c r="V521" i="5"/>
  <c r="W521" i="5" s="1"/>
  <c r="T521" i="5" s="1"/>
  <c r="U521" i="5" s="1"/>
  <c r="V527" i="5"/>
  <c r="W527" i="5" s="1"/>
  <c r="T527" i="5" s="1"/>
  <c r="U527" i="5" s="1"/>
  <c r="V529" i="5"/>
  <c r="W529" i="5" s="1"/>
  <c r="T529" i="5" s="1"/>
  <c r="U529" i="5" s="1"/>
  <c r="V530" i="5"/>
  <c r="W530" i="5" s="1"/>
  <c r="T530" i="5" s="1"/>
  <c r="U530" i="5" s="1"/>
  <c r="V533" i="5"/>
  <c r="W533" i="5" s="1"/>
  <c r="T533" i="5" s="1"/>
  <c r="U533" i="5" s="1"/>
  <c r="V534" i="5"/>
  <c r="W534" i="5" s="1"/>
  <c r="T534" i="5" s="1"/>
  <c r="U534" i="5" s="1"/>
  <c r="V535" i="5"/>
  <c r="W535" i="5" s="1"/>
  <c r="T535" i="5" s="1"/>
  <c r="U535" i="5" s="1"/>
  <c r="V536" i="5"/>
  <c r="W536" i="5" s="1"/>
  <c r="T536" i="5" s="1"/>
  <c r="U536" i="5" s="1"/>
  <c r="V538" i="5"/>
  <c r="W538" i="5" s="1"/>
  <c r="T538" i="5" s="1"/>
  <c r="U538" i="5" s="1"/>
  <c r="V539" i="5"/>
  <c r="W539" i="5" s="1"/>
  <c r="T539" i="5" s="1"/>
  <c r="U539" i="5" s="1"/>
  <c r="V540" i="5"/>
  <c r="W540" i="5" s="1"/>
  <c r="T540" i="5" s="1"/>
  <c r="U540" i="5" s="1"/>
  <c r="V541" i="5"/>
  <c r="W541" i="5" s="1"/>
  <c r="T541" i="5" s="1"/>
  <c r="U541" i="5" s="1"/>
  <c r="V542" i="5"/>
  <c r="W542" i="5" s="1"/>
  <c r="T542" i="5" s="1"/>
  <c r="U542" i="5" s="1"/>
  <c r="V545" i="5"/>
  <c r="W545" i="5" s="1"/>
  <c r="T545" i="5" s="1"/>
  <c r="U545" i="5" s="1"/>
  <c r="V546" i="5"/>
  <c r="W546" i="5" s="1"/>
  <c r="T546" i="5" s="1"/>
  <c r="U546" i="5" s="1"/>
  <c r="V547" i="5"/>
  <c r="W547" i="5" s="1"/>
  <c r="T547" i="5" s="1"/>
  <c r="U547" i="5" s="1"/>
  <c r="V548" i="5"/>
  <c r="W548" i="5" s="1"/>
  <c r="T548" i="5" s="1"/>
  <c r="U548" i="5" s="1"/>
  <c r="V549" i="5"/>
  <c r="W549" i="5" s="1"/>
  <c r="T549" i="5" s="1"/>
  <c r="U549" i="5" s="1"/>
  <c r="V557" i="5"/>
  <c r="W557" i="5" s="1"/>
  <c r="T557" i="5" s="1"/>
  <c r="U557" i="5" s="1"/>
  <c r="V563" i="5"/>
  <c r="W563" i="5" s="1"/>
  <c r="T563" i="5" s="1"/>
  <c r="U563" i="5" s="1"/>
  <c r="W564" i="5"/>
  <c r="T564" i="5" s="1"/>
  <c r="U564" i="5" s="1"/>
  <c r="V565" i="5"/>
  <c r="W565" i="5" s="1"/>
  <c r="T565" i="5" s="1"/>
  <c r="U565" i="5" s="1"/>
  <c r="V566" i="5"/>
  <c r="W566" i="5" s="1"/>
  <c r="T566" i="5" s="1"/>
  <c r="U566" i="5" s="1"/>
  <c r="V569" i="5"/>
  <c r="W569" i="5" s="1"/>
  <c r="T569" i="5" s="1"/>
  <c r="U569" i="5" s="1"/>
  <c r="V570" i="5"/>
  <c r="W570" i="5" s="1"/>
  <c r="T570" i="5" s="1"/>
  <c r="U570" i="5" s="1"/>
  <c r="V571" i="5"/>
  <c r="W571" i="5" s="1"/>
  <c r="T571" i="5" s="1"/>
  <c r="U571" i="5" s="1"/>
  <c r="V572" i="5"/>
  <c r="W572" i="5" s="1"/>
  <c r="T572" i="5" s="1"/>
  <c r="U572" i="5" s="1"/>
  <c r="V573" i="5"/>
  <c r="W573" i="5" s="1"/>
  <c r="T573" i="5" s="1"/>
  <c r="U573" i="5" s="1"/>
  <c r="V574" i="5"/>
  <c r="W574" i="5" s="1"/>
  <c r="T574" i="5" s="1"/>
  <c r="U574" i="5" s="1"/>
  <c r="V575" i="5"/>
  <c r="W575" i="5" s="1"/>
  <c r="T575" i="5" s="1"/>
  <c r="U575" i="5" s="1"/>
  <c r="V576" i="5"/>
  <c r="W576" i="5" s="1"/>
  <c r="T576" i="5" s="1"/>
  <c r="U576" i="5" s="1"/>
  <c r="V577" i="5"/>
  <c r="W577" i="5" s="1"/>
  <c r="T577" i="5" s="1"/>
  <c r="U577" i="5" s="1"/>
  <c r="V579" i="5"/>
  <c r="W579" i="5" s="1"/>
  <c r="T579" i="5" s="1"/>
  <c r="U579" i="5" s="1"/>
  <c r="V580" i="5"/>
  <c r="W580" i="5" s="1"/>
  <c r="T580" i="5" s="1"/>
  <c r="U580" i="5" s="1"/>
  <c r="V581" i="5"/>
  <c r="W581" i="5" s="1"/>
  <c r="T581" i="5" s="1"/>
  <c r="U581" i="5" s="1"/>
  <c r="V582" i="5"/>
  <c r="W582" i="5" s="1"/>
  <c r="T582" i="5" s="1"/>
  <c r="U582" i="5" s="1"/>
  <c r="V583" i="5"/>
  <c r="W583" i="5" s="1"/>
  <c r="T583" i="5" s="1"/>
  <c r="U583" i="5" s="1"/>
  <c r="V584" i="5"/>
  <c r="W584" i="5" s="1"/>
  <c r="T584" i="5" s="1"/>
  <c r="U584" i="5" s="1"/>
  <c r="V585" i="5"/>
  <c r="W585" i="5" s="1"/>
  <c r="T585" i="5" s="1"/>
  <c r="U585" i="5" s="1"/>
  <c r="V592" i="5"/>
  <c r="W592" i="5" s="1"/>
  <c r="T592" i="5" s="1"/>
  <c r="U592" i="5" s="1"/>
  <c r="V593" i="5"/>
  <c r="W593" i="5" s="1"/>
  <c r="T593" i="5" s="1"/>
  <c r="U593" i="5" s="1"/>
  <c r="V594" i="5"/>
  <c r="W594" i="5" s="1"/>
  <c r="T594" i="5" s="1"/>
  <c r="U594" i="5" s="1"/>
  <c r="V597" i="5"/>
  <c r="W597" i="5" s="1"/>
  <c r="T597" i="5" s="1"/>
  <c r="U597" i="5" s="1"/>
  <c r="V601" i="5"/>
  <c r="W601" i="5" s="1"/>
  <c r="T601" i="5" s="1"/>
  <c r="U601" i="5" s="1"/>
  <c r="V602" i="5"/>
  <c r="W602" i="5" s="1"/>
  <c r="T602" i="5" s="1"/>
  <c r="U602" i="5" s="1"/>
  <c r="V603" i="5"/>
  <c r="W603" i="5" s="1"/>
  <c r="T603" i="5" s="1"/>
  <c r="U603" i="5" s="1"/>
  <c r="V604" i="5"/>
  <c r="W604" i="5" s="1"/>
  <c r="T604" i="5" s="1"/>
  <c r="U604" i="5" s="1"/>
  <c r="V605" i="5"/>
  <c r="W605" i="5" s="1"/>
  <c r="T605" i="5" s="1"/>
  <c r="U605" i="5" s="1"/>
  <c r="V606" i="5"/>
  <c r="W606" i="5" s="1"/>
  <c r="T606" i="5" s="1"/>
  <c r="U606" i="5" s="1"/>
  <c r="V607" i="5"/>
  <c r="W607" i="5" s="1"/>
  <c r="T607" i="5" s="1"/>
  <c r="U607" i="5" s="1"/>
  <c r="V608" i="5"/>
  <c r="W608" i="5" s="1"/>
  <c r="T608" i="5" s="1"/>
  <c r="U608" i="5" s="1"/>
  <c r="V609" i="5"/>
  <c r="W609" i="5" s="1"/>
  <c r="T609" i="5" s="1"/>
  <c r="U609" i="5" s="1"/>
  <c r="V615" i="5"/>
  <c r="W615" i="5" s="1"/>
  <c r="T615" i="5" s="1"/>
  <c r="U615" i="5" s="1"/>
  <c r="V617" i="5"/>
  <c r="W617" i="5" s="1"/>
  <c r="T617" i="5" s="1"/>
  <c r="U617" i="5" s="1"/>
  <c r="V622" i="5"/>
  <c r="W622" i="5" s="1"/>
  <c r="T622" i="5" s="1"/>
  <c r="U622" i="5" s="1"/>
  <c r="V623" i="5"/>
  <c r="W623" i="5" s="1"/>
  <c r="T623" i="5" s="1"/>
  <c r="U623" i="5" s="1"/>
  <c r="V624" i="5"/>
  <c r="W624" i="5" s="1"/>
  <c r="T624" i="5" s="1"/>
  <c r="U624" i="5" s="1"/>
  <c r="V625" i="5"/>
  <c r="W625" i="5" s="1"/>
  <c r="T625" i="5" s="1"/>
  <c r="U625" i="5" s="1"/>
  <c r="V626" i="5"/>
  <c r="W626" i="5" s="1"/>
  <c r="T626" i="5" s="1"/>
  <c r="U626" i="5" s="1"/>
  <c r="V627" i="5"/>
  <c r="W627" i="5" s="1"/>
  <c r="T627" i="5" s="1"/>
  <c r="U627" i="5" s="1"/>
  <c r="V628" i="5"/>
  <c r="W628" i="5" s="1"/>
  <c r="T628" i="5" s="1"/>
  <c r="U628" i="5" s="1"/>
  <c r="V635" i="5"/>
  <c r="W635" i="5" s="1"/>
  <c r="T635" i="5" s="1"/>
  <c r="U635" i="5" s="1"/>
  <c r="V637" i="5"/>
  <c r="W637" i="5" s="1"/>
  <c r="T637" i="5" s="1"/>
  <c r="U637" i="5" s="1"/>
  <c r="V641" i="5"/>
  <c r="W641" i="5" s="1"/>
  <c r="T641" i="5" s="1"/>
  <c r="U641" i="5" s="1"/>
  <c r="V642" i="5"/>
  <c r="W642" i="5" s="1"/>
  <c r="T642" i="5" s="1"/>
  <c r="U642" i="5" s="1"/>
  <c r="V643" i="5"/>
  <c r="W643" i="5" s="1"/>
  <c r="T643" i="5" s="1"/>
  <c r="U643" i="5" s="1"/>
  <c r="V644" i="5"/>
  <c r="W644" i="5" s="1"/>
  <c r="T644" i="5" s="1"/>
  <c r="U644" i="5" s="1"/>
  <c r="V645" i="5"/>
  <c r="W645" i="5" s="1"/>
  <c r="T645" i="5" s="1"/>
  <c r="U645" i="5" s="1"/>
  <c r="V646" i="5"/>
  <c r="W646" i="5" s="1"/>
  <c r="T646" i="5" s="1"/>
  <c r="U646" i="5" s="1"/>
  <c r="V647" i="5"/>
  <c r="W647" i="5" s="1"/>
  <c r="T647" i="5" s="1"/>
  <c r="U647" i="5" s="1"/>
  <c r="V648" i="5"/>
  <c r="W648" i="5" s="1"/>
  <c r="T648" i="5" s="1"/>
  <c r="U648" i="5" s="1"/>
  <c r="V649" i="5"/>
  <c r="W649" i="5" s="1"/>
  <c r="T649" i="5" s="1"/>
  <c r="U649" i="5" s="1"/>
  <c r="V650" i="5"/>
  <c r="W650" i="5" s="1"/>
  <c r="T650" i="5" s="1"/>
  <c r="U650" i="5" s="1"/>
  <c r="V651" i="5"/>
  <c r="W651" i="5" s="1"/>
  <c r="T651" i="5" s="1"/>
  <c r="U651" i="5" s="1"/>
  <c r="V657" i="5"/>
  <c r="W657" i="5" s="1"/>
  <c r="T657" i="5" s="1"/>
  <c r="U657" i="5" s="1"/>
  <c r="W658" i="5"/>
  <c r="T658" i="5" s="1"/>
  <c r="U658" i="5" s="1"/>
  <c r="V659" i="5"/>
  <c r="W659" i="5" s="1"/>
  <c r="T659" i="5" s="1"/>
  <c r="U659" i="5" s="1"/>
  <c r="V660" i="5"/>
  <c r="W660" i="5" s="1"/>
  <c r="T660" i="5" s="1"/>
  <c r="U660" i="5" s="1"/>
  <c r="V663" i="5"/>
  <c r="W663" i="5" s="1"/>
  <c r="T663" i="5" s="1"/>
  <c r="U663" i="5" s="1"/>
  <c r="V664" i="5"/>
  <c r="W664" i="5" s="1"/>
  <c r="T664" i="5" s="1"/>
  <c r="U664" i="5" s="1"/>
  <c r="W666" i="5"/>
  <c r="T666" i="5" s="1"/>
  <c r="U666" i="5" s="1"/>
  <c r="W670" i="5"/>
  <c r="T670" i="5" s="1"/>
  <c r="U670" i="5" s="1"/>
  <c r="W680" i="5"/>
  <c r="T680" i="5" s="1"/>
  <c r="U680" i="5" s="1"/>
  <c r="W686" i="5"/>
  <c r="T686" i="5" s="1"/>
  <c r="U686" i="5" s="1"/>
  <c r="W690" i="5"/>
  <c r="T690" i="5" s="1"/>
  <c r="U690" i="5" s="1"/>
  <c r="W700" i="5"/>
  <c r="T700" i="5" s="1"/>
  <c r="U700" i="5" s="1"/>
  <c r="W706" i="5"/>
  <c r="T706" i="5" s="1"/>
  <c r="U706" i="5" s="1"/>
  <c r="W710" i="5"/>
  <c r="T710" i="5" s="1"/>
  <c r="U710" i="5" s="1"/>
  <c r="W714" i="5"/>
  <c r="T714" i="5" s="1"/>
  <c r="U714" i="5" s="1"/>
  <c r="W723" i="5"/>
  <c r="T723" i="5" s="1"/>
  <c r="U723" i="5" s="1"/>
  <c r="W728" i="5"/>
  <c r="T728" i="5" s="1"/>
  <c r="U728" i="5" s="1"/>
  <c r="W732" i="5"/>
  <c r="T732" i="5" s="1"/>
  <c r="U732" i="5" s="1"/>
  <c r="V931" i="5"/>
  <c r="W931" i="5" s="1"/>
  <c r="T931" i="5" s="1"/>
  <c r="U931" i="5" s="1"/>
  <c r="V932" i="5"/>
  <c r="W932" i="5" s="1"/>
  <c r="T932" i="5" s="1"/>
  <c r="U932" i="5" s="1"/>
  <c r="V933" i="5"/>
  <c r="W933" i="5" s="1"/>
  <c r="T933" i="5" s="1"/>
  <c r="U933" i="5" s="1"/>
  <c r="V936" i="5"/>
  <c r="W936" i="5" s="1"/>
  <c r="T936" i="5" s="1"/>
  <c r="U936" i="5" s="1"/>
  <c r="V940" i="5"/>
  <c r="W940" i="5" s="1"/>
  <c r="T940" i="5" s="1"/>
  <c r="U940" i="5" s="1"/>
  <c r="V941" i="5"/>
  <c r="W941" i="5" s="1"/>
  <c r="T941" i="5" s="1"/>
  <c r="U941" i="5" s="1"/>
  <c r="V943" i="5"/>
  <c r="W943" i="5" s="1"/>
  <c r="T943" i="5" s="1"/>
  <c r="U943" i="5" s="1"/>
  <c r="V947" i="5"/>
  <c r="W947" i="5" s="1"/>
  <c r="T947" i="5" s="1"/>
  <c r="U947" i="5" s="1"/>
  <c r="V948" i="5"/>
  <c r="W948" i="5" s="1"/>
  <c r="T948" i="5" s="1"/>
  <c r="U948" i="5" s="1"/>
  <c r="V949" i="5"/>
  <c r="W949" i="5" s="1"/>
  <c r="T949" i="5" s="1"/>
  <c r="U949" i="5" s="1"/>
  <c r="V950" i="5"/>
  <c r="W950" i="5" s="1"/>
  <c r="T950" i="5" s="1"/>
  <c r="U950" i="5" s="1"/>
  <c r="V951" i="5"/>
  <c r="W951" i="5" s="1"/>
  <c r="T951" i="5" s="1"/>
  <c r="U951" i="5" s="1"/>
  <c r="V952" i="5"/>
  <c r="W952" i="5" s="1"/>
  <c r="T952" i="5" s="1"/>
  <c r="U952" i="5" s="1"/>
  <c r="V953" i="5"/>
  <c r="W953" i="5" s="1"/>
  <c r="T953" i="5" s="1"/>
  <c r="U953" i="5" s="1"/>
  <c r="V954" i="5"/>
  <c r="W954" i="5" s="1"/>
  <c r="T954" i="5" s="1"/>
  <c r="U954" i="5" s="1"/>
  <c r="V964" i="5"/>
  <c r="W964" i="5" s="1"/>
  <c r="T964" i="5" s="1"/>
  <c r="U964" i="5" s="1"/>
  <c r="V965" i="5"/>
  <c r="W965" i="5" s="1"/>
  <c r="T965" i="5" s="1"/>
  <c r="U965" i="5" s="1"/>
  <c r="V966" i="5"/>
  <c r="W966" i="5" s="1"/>
  <c r="T966" i="5" s="1"/>
  <c r="U966" i="5" s="1"/>
  <c r="V969" i="5"/>
  <c r="W969" i="5" s="1"/>
  <c r="T969" i="5" s="1"/>
  <c r="U969" i="5" s="1"/>
  <c r="V981" i="5"/>
  <c r="W981" i="5" s="1"/>
  <c r="T981" i="5" s="1"/>
  <c r="U981" i="5" s="1"/>
  <c r="V982" i="5"/>
  <c r="W982" i="5" s="1"/>
  <c r="T982" i="5" s="1"/>
  <c r="U982" i="5" s="1"/>
  <c r="V986" i="5"/>
  <c r="W986" i="5" s="1"/>
  <c r="T986" i="5" s="1"/>
  <c r="U986" i="5" s="1"/>
  <c r="V987" i="5"/>
  <c r="W987" i="5" s="1"/>
  <c r="T987" i="5" s="1"/>
  <c r="U987" i="5" s="1"/>
  <c r="V988" i="5"/>
  <c r="W988" i="5" s="1"/>
  <c r="T988" i="5" s="1"/>
  <c r="U988" i="5" s="1"/>
  <c r="V989" i="5"/>
  <c r="W989" i="5" s="1"/>
  <c r="T989" i="5" s="1"/>
  <c r="U989" i="5" s="1"/>
  <c r="V990" i="5"/>
  <c r="W990" i="5" s="1"/>
  <c r="T990" i="5" s="1"/>
  <c r="U990" i="5" s="1"/>
  <c r="V991" i="5"/>
  <c r="W991" i="5" s="1"/>
  <c r="T991" i="5" s="1"/>
  <c r="U991" i="5" s="1"/>
  <c r="V992" i="5"/>
  <c r="W992" i="5" s="1"/>
  <c r="T992" i="5" s="1"/>
  <c r="U992" i="5" s="1"/>
  <c r="V993" i="5"/>
  <c r="W993" i="5" s="1"/>
  <c r="T993" i="5" s="1"/>
  <c r="U993" i="5" s="1"/>
  <c r="V994" i="5"/>
  <c r="W994" i="5" s="1"/>
  <c r="T994" i="5" s="1"/>
  <c r="U994" i="5" s="1"/>
  <c r="V995" i="5"/>
  <c r="W995" i="5" s="1"/>
  <c r="T995" i="5" s="1"/>
  <c r="U995" i="5" s="1"/>
  <c r="W999" i="5"/>
  <c r="T999" i="5" s="1"/>
  <c r="U999" i="5" s="1"/>
  <c r="W1000" i="5"/>
  <c r="T1000" i="5" s="1"/>
  <c r="U1000" i="5" s="1"/>
  <c r="W1001" i="5"/>
  <c r="T1001" i="5" s="1"/>
  <c r="U1001" i="5" s="1"/>
  <c r="V1005" i="5"/>
  <c r="W1005" i="5" s="1"/>
  <c r="T1005" i="5" s="1"/>
  <c r="U1005" i="5" s="1"/>
  <c r="V1006" i="5"/>
  <c r="W1006" i="5" s="1"/>
  <c r="T1006" i="5" s="1"/>
  <c r="U1006" i="5" s="1"/>
  <c r="V1008" i="5"/>
  <c r="W1008" i="5" s="1"/>
  <c r="T1008" i="5" s="1"/>
  <c r="U1008" i="5" s="1"/>
  <c r="V1017" i="5"/>
  <c r="W1017" i="5" s="1"/>
  <c r="T1017" i="5" s="1"/>
  <c r="U1017" i="5" s="1"/>
  <c r="V1019" i="5"/>
  <c r="W1019" i="5" s="1"/>
  <c r="T1019" i="5" s="1"/>
  <c r="U1019" i="5" s="1"/>
  <c r="V1023" i="5"/>
  <c r="W1023" i="5" s="1"/>
  <c r="T1023" i="5" s="1"/>
  <c r="U1023" i="5" s="1"/>
  <c r="V1024" i="5"/>
  <c r="W1024" i="5" s="1"/>
  <c r="T1024" i="5" s="1"/>
  <c r="U1024" i="5" s="1"/>
  <c r="V1031" i="5"/>
  <c r="W1031" i="5" s="1"/>
  <c r="T1031" i="5" s="1"/>
  <c r="U1031" i="5" s="1"/>
  <c r="V1032" i="5"/>
  <c r="W1032" i="5" s="1"/>
  <c r="T1032" i="5" s="1"/>
  <c r="U1032" i="5" s="1"/>
  <c r="V1033" i="5"/>
  <c r="W1033" i="5" s="1"/>
  <c r="T1033" i="5" s="1"/>
  <c r="U1033" i="5" s="1"/>
  <c r="V1034" i="5"/>
  <c r="Q1032" i="5" s="1"/>
  <c r="V1045" i="5"/>
  <c r="W1045" i="5" s="1"/>
  <c r="T1045" i="5" s="1"/>
  <c r="U1045" i="5" s="1"/>
  <c r="V1046" i="5"/>
  <c r="W1046" i="5" s="1"/>
  <c r="T1046" i="5" s="1"/>
  <c r="U1046" i="5" s="1"/>
  <c r="V1047" i="5"/>
  <c r="W1047" i="5" s="1"/>
  <c r="T1047" i="5" s="1"/>
  <c r="U1047" i="5" s="1"/>
  <c r="V1048" i="5"/>
  <c r="W1048" i="5" s="1"/>
  <c r="T1048" i="5" s="1"/>
  <c r="U1048" i="5" s="1"/>
  <c r="V1050" i="5"/>
  <c r="W1050" i="5" s="1"/>
  <c r="T1050" i="5" s="1"/>
  <c r="U1050" i="5" s="1"/>
  <c r="V1053" i="5"/>
  <c r="W1053" i="5" s="1"/>
  <c r="T1053" i="5" s="1"/>
  <c r="U1053" i="5" s="1"/>
  <c r="V1055" i="5"/>
  <c r="W1055" i="5" s="1"/>
  <c r="T1055" i="5" s="1"/>
  <c r="U1055" i="5" s="1"/>
  <c r="V1056" i="5"/>
  <c r="W1056" i="5" s="1"/>
  <c r="T1056" i="5" s="1"/>
  <c r="U1056" i="5" s="1"/>
  <c r="V1057" i="5"/>
  <c r="W1057" i="5" s="1"/>
  <c r="T1057" i="5" s="1"/>
  <c r="U1057" i="5" s="1"/>
  <c r="V1058" i="5"/>
  <c r="W1058" i="5" s="1"/>
  <c r="T1058" i="5" s="1"/>
  <c r="U1058" i="5" s="1"/>
  <c r="V1059" i="5"/>
  <c r="W1059" i="5" s="1"/>
  <c r="T1059" i="5" s="1"/>
  <c r="U1059" i="5" s="1"/>
  <c r="V1060" i="5"/>
  <c r="W1060" i="5" s="1"/>
  <c r="T1060" i="5" s="1"/>
  <c r="U1060" i="5" s="1"/>
  <c r="V1061" i="5"/>
  <c r="W1061" i="5" s="1"/>
  <c r="T1061" i="5" s="1"/>
  <c r="U1061" i="5" s="1"/>
  <c r="V1062" i="5"/>
  <c r="W1062" i="5" s="1"/>
  <c r="T1062" i="5" s="1"/>
  <c r="U1062" i="5" s="1"/>
  <c r="V1063" i="5"/>
  <c r="W1063" i="5" s="1"/>
  <c r="T1063" i="5" s="1"/>
  <c r="U1063" i="5" s="1"/>
  <c r="V1070" i="5"/>
  <c r="W1070" i="5" s="1"/>
  <c r="T1070" i="5" s="1"/>
  <c r="U1070" i="5" s="1"/>
  <c r="V1072" i="5"/>
  <c r="W1072" i="5" s="1"/>
  <c r="T1072" i="5" s="1"/>
  <c r="U1072" i="5" s="1"/>
  <c r="V1077" i="5"/>
  <c r="W1077" i="5" s="1"/>
  <c r="T1077" i="5" s="1"/>
  <c r="U1077" i="5" s="1"/>
  <c r="V1078" i="5"/>
  <c r="W1078" i="5" s="1"/>
  <c r="T1078" i="5" s="1"/>
  <c r="U1078" i="5" s="1"/>
  <c r="V1079" i="5"/>
  <c r="W1079" i="5" s="1"/>
  <c r="T1079" i="5" s="1"/>
  <c r="U1079" i="5" s="1"/>
  <c r="V1080" i="5"/>
  <c r="W1080" i="5" s="1"/>
  <c r="T1080" i="5" s="1"/>
  <c r="U1080" i="5" s="1"/>
  <c r="V1081" i="5"/>
  <c r="W1081" i="5" s="1"/>
  <c r="T1081" i="5" s="1"/>
  <c r="U1081" i="5" s="1"/>
  <c r="V1082" i="5"/>
  <c r="W1082" i="5" s="1"/>
  <c r="T1082" i="5" s="1"/>
  <c r="U1082" i="5" s="1"/>
  <c r="V1083" i="5"/>
  <c r="W1083" i="5" s="1"/>
  <c r="T1083" i="5" s="1"/>
  <c r="U1083" i="5" s="1"/>
  <c r="V1084" i="5"/>
  <c r="W1084" i="5" s="1"/>
  <c r="T1084" i="5" s="1"/>
  <c r="U1084" i="5" s="1"/>
  <c r="V1091" i="5"/>
  <c r="W1091" i="5" s="1"/>
  <c r="T1091" i="5" s="1"/>
  <c r="U1091" i="5" s="1"/>
  <c r="V1093" i="5"/>
  <c r="W1093" i="5" s="1"/>
  <c r="T1093" i="5" s="1"/>
  <c r="U1093" i="5" s="1"/>
  <c r="V1098" i="5"/>
  <c r="W1098" i="5" s="1"/>
  <c r="T1098" i="5" s="1"/>
  <c r="U1098" i="5" s="1"/>
  <c r="V1099" i="5"/>
  <c r="W1099" i="5" s="1"/>
  <c r="T1099" i="5" s="1"/>
  <c r="U1099" i="5" s="1"/>
  <c r="V1100" i="5"/>
  <c r="W1100" i="5" s="1"/>
  <c r="T1100" i="5" s="1"/>
  <c r="U1100" i="5" s="1"/>
  <c r="V1101" i="5"/>
  <c r="W1101" i="5" s="1"/>
  <c r="T1101" i="5" s="1"/>
  <c r="U1101" i="5" s="1"/>
  <c r="V1102" i="5"/>
  <c r="W1102" i="5" s="1"/>
  <c r="T1102" i="5" s="1"/>
  <c r="U1102" i="5" s="1"/>
  <c r="V1103" i="5"/>
  <c r="W1103" i="5" s="1"/>
  <c r="T1103" i="5" s="1"/>
  <c r="U1103" i="5" s="1"/>
  <c r="V1104" i="5"/>
  <c r="W1104" i="5" s="1"/>
  <c r="T1104" i="5" s="1"/>
  <c r="U1104" i="5" s="1"/>
  <c r="V1105" i="5"/>
  <c r="W1105" i="5" s="1"/>
  <c r="T1105" i="5" s="1"/>
  <c r="U1105" i="5" s="1"/>
  <c r="V1112" i="5"/>
  <c r="W1112" i="5" s="1"/>
  <c r="T1112" i="5" s="1"/>
  <c r="U1112" i="5" s="1"/>
  <c r="V1114" i="5"/>
  <c r="W1114" i="5" s="1"/>
  <c r="T1114" i="5" s="1"/>
  <c r="U1114" i="5" s="1"/>
  <c r="V1117" i="5"/>
  <c r="W1117" i="5" s="1"/>
  <c r="T1117" i="5" s="1"/>
  <c r="U1117" i="5" s="1"/>
  <c r="V1118" i="5"/>
  <c r="W1118" i="5" s="1"/>
  <c r="T1118" i="5" s="1"/>
  <c r="U1118" i="5" s="1"/>
  <c r="V1119" i="5"/>
  <c r="W1119" i="5" s="1"/>
  <c r="T1119" i="5" s="1"/>
  <c r="U1119" i="5" s="1"/>
  <c r="V1120" i="5"/>
  <c r="W1120" i="5" s="1"/>
  <c r="T1120" i="5" s="1"/>
  <c r="U1120" i="5" s="1"/>
  <c r="V1121" i="5"/>
  <c r="W1121" i="5" s="1"/>
  <c r="T1121" i="5" s="1"/>
  <c r="U1121" i="5" s="1"/>
  <c r="V1122" i="5"/>
  <c r="W1122" i="5" s="1"/>
  <c r="T1122" i="5" s="1"/>
  <c r="U1122" i="5" s="1"/>
  <c r="V1123" i="5"/>
  <c r="W1123" i="5" s="1"/>
  <c r="T1123" i="5" s="1"/>
  <c r="U1123" i="5" s="1"/>
  <c r="V1124" i="5"/>
  <c r="W1124" i="5" s="1"/>
  <c r="T1124" i="5" s="1"/>
  <c r="U1124" i="5" s="1"/>
  <c r="V1125" i="5"/>
  <c r="V1134" i="5"/>
  <c r="W1134" i="5" s="1"/>
  <c r="T1134" i="5" s="1"/>
  <c r="U1134" i="5" s="1"/>
  <c r="V1136" i="5"/>
  <c r="W1136" i="5" s="1"/>
  <c r="T1136" i="5" s="1"/>
  <c r="U1136" i="5" s="1"/>
  <c r="V1140" i="5"/>
  <c r="W1140" i="5" s="1"/>
  <c r="T1140" i="5" s="1"/>
  <c r="U1140" i="5" s="1"/>
  <c r="V1141" i="5"/>
  <c r="W1141" i="5" s="1"/>
  <c r="T1141" i="5" s="1"/>
  <c r="U1141" i="5" s="1"/>
  <c r="V1142" i="5"/>
  <c r="W1142" i="5" s="1"/>
  <c r="T1142" i="5" s="1"/>
  <c r="U1142" i="5" s="1"/>
  <c r="V1143" i="5"/>
  <c r="W1143" i="5" s="1"/>
  <c r="T1143" i="5" s="1"/>
  <c r="U1143" i="5" s="1"/>
  <c r="V1144" i="5"/>
  <c r="W1144" i="5" s="1"/>
  <c r="T1144" i="5" s="1"/>
  <c r="U1144" i="5" s="1"/>
  <c r="V1145" i="5"/>
  <c r="W1145" i="5" s="1"/>
  <c r="T1145" i="5" s="1"/>
  <c r="U1145" i="5" s="1"/>
  <c r="V1146" i="5"/>
  <c r="W1146" i="5" s="1"/>
  <c r="T1146" i="5" s="1"/>
  <c r="U1146" i="5" s="1"/>
  <c r="V1147" i="5"/>
  <c r="W1147" i="5" s="1"/>
  <c r="T1147" i="5" s="1"/>
  <c r="U1147" i="5" s="1"/>
  <c r="V1148" i="5"/>
  <c r="W1148" i="5" s="1"/>
  <c r="T1148" i="5" s="1"/>
  <c r="U1148" i="5" s="1"/>
  <c r="V1149" i="5"/>
  <c r="W1149" i="5" s="1"/>
  <c r="T1149" i="5" s="1"/>
  <c r="U1149" i="5" s="1"/>
  <c r="V1155" i="5"/>
  <c r="W1155" i="5" s="1"/>
  <c r="T1155" i="5" s="1"/>
  <c r="U1155" i="5" s="1"/>
  <c r="V1157" i="5"/>
  <c r="W1157" i="5" s="1"/>
  <c r="T1157" i="5" s="1"/>
  <c r="U1157" i="5" s="1"/>
  <c r="V1161" i="5"/>
  <c r="W1161" i="5" s="1"/>
  <c r="T1161" i="5" s="1"/>
  <c r="U1161" i="5" s="1"/>
  <c r="V1162" i="5"/>
  <c r="W1162" i="5" s="1"/>
  <c r="T1162" i="5" s="1"/>
  <c r="U1162" i="5" s="1"/>
  <c r="V1163" i="5"/>
  <c r="W1163" i="5" s="1"/>
  <c r="T1163" i="5" s="1"/>
  <c r="U1163" i="5" s="1"/>
  <c r="V1164" i="5"/>
  <c r="W1164" i="5" s="1"/>
  <c r="T1164" i="5" s="1"/>
  <c r="U1164" i="5" s="1"/>
  <c r="V1165" i="5"/>
  <c r="W1165" i="5" s="1"/>
  <c r="T1165" i="5" s="1"/>
  <c r="U1165" i="5" s="1"/>
  <c r="V1166" i="5"/>
  <c r="W1166" i="5" s="1"/>
  <c r="T1166" i="5" s="1"/>
  <c r="U1166" i="5" s="1"/>
  <c r="V1167" i="5"/>
  <c r="W1167" i="5" s="1"/>
  <c r="T1167" i="5" s="1"/>
  <c r="U1167" i="5" s="1"/>
  <c r="V1168" i="5"/>
  <c r="W1168" i="5" s="1"/>
  <c r="T1168" i="5" s="1"/>
  <c r="U1168" i="5" s="1"/>
  <c r="V1177" i="5"/>
  <c r="W1177" i="5" s="1"/>
  <c r="T1177" i="5" s="1"/>
  <c r="U1177" i="5" s="1"/>
  <c r="V1179" i="5"/>
  <c r="W1179" i="5" s="1"/>
  <c r="T1179" i="5" s="1"/>
  <c r="U1179" i="5" s="1"/>
  <c r="V1182" i="5"/>
  <c r="W1182" i="5" s="1"/>
  <c r="T1182" i="5" s="1"/>
  <c r="U1182" i="5" s="1"/>
  <c r="V1183" i="5"/>
  <c r="W1183" i="5" s="1"/>
  <c r="T1183" i="5" s="1"/>
  <c r="U1183" i="5" s="1"/>
  <c r="V1184" i="5"/>
  <c r="W1184" i="5" s="1"/>
  <c r="T1184" i="5" s="1"/>
  <c r="U1184" i="5" s="1"/>
  <c r="V1185" i="5"/>
  <c r="W1185" i="5" s="1"/>
  <c r="T1185" i="5" s="1"/>
  <c r="U1185" i="5" s="1"/>
  <c r="V1186" i="5"/>
  <c r="W1186" i="5" s="1"/>
  <c r="T1186" i="5" s="1"/>
  <c r="U1186" i="5" s="1"/>
  <c r="V1187" i="5"/>
  <c r="W1187" i="5" s="1"/>
  <c r="T1187" i="5" s="1"/>
  <c r="U1187" i="5" s="1"/>
  <c r="V1188" i="5"/>
  <c r="W1188" i="5" s="1"/>
  <c r="T1188" i="5" s="1"/>
  <c r="U1188" i="5" s="1"/>
  <c r="V1189" i="5"/>
  <c r="W1189" i="5" s="1"/>
  <c r="T1189" i="5" s="1"/>
  <c r="U1189" i="5" s="1"/>
  <c r="V1190" i="5"/>
  <c r="W1190" i="5" s="1"/>
  <c r="T1190" i="5" s="1"/>
  <c r="U1190" i="5" s="1"/>
  <c r="V1191" i="5"/>
  <c r="W1191" i="5" s="1"/>
  <c r="T1191" i="5" s="1"/>
  <c r="U1191" i="5" s="1"/>
  <c r="V1192" i="5"/>
  <c r="W1192" i="5" s="1"/>
  <c r="T1192" i="5" s="1"/>
  <c r="U1192" i="5" s="1"/>
  <c r="V1198" i="5"/>
  <c r="W1198" i="5" s="1"/>
  <c r="T1198" i="5" s="1"/>
  <c r="U1198" i="5" s="1"/>
  <c r="V1200" i="5"/>
  <c r="W1200" i="5" s="1"/>
  <c r="T1200" i="5" s="1"/>
  <c r="U1200" i="5" s="1"/>
  <c r="V1203" i="5"/>
  <c r="W1203" i="5" s="1"/>
  <c r="T1203" i="5" s="1"/>
  <c r="U1203" i="5" s="1"/>
  <c r="V1204" i="5"/>
  <c r="W1204" i="5" s="1"/>
  <c r="T1204" i="5" s="1"/>
  <c r="U1204" i="5" s="1"/>
  <c r="V1205" i="5"/>
  <c r="W1205" i="5" s="1"/>
  <c r="T1205" i="5" s="1"/>
  <c r="U1205" i="5" s="1"/>
  <c r="V1206" i="5"/>
  <c r="W1206" i="5" s="1"/>
  <c r="T1206" i="5" s="1"/>
  <c r="U1206" i="5" s="1"/>
  <c r="V1207" i="5"/>
  <c r="W1207" i="5" s="1"/>
  <c r="T1207" i="5" s="1"/>
  <c r="U1207" i="5" s="1"/>
  <c r="V1208" i="5"/>
  <c r="W1208" i="5" s="1"/>
  <c r="T1208" i="5" s="1"/>
  <c r="U1208" i="5" s="1"/>
  <c r="V1209" i="5"/>
  <c r="W1209" i="5" s="1"/>
  <c r="T1209" i="5" s="1"/>
  <c r="U1209" i="5" s="1"/>
  <c r="V1210" i="5"/>
  <c r="W1210" i="5" s="1"/>
  <c r="T1210" i="5" s="1"/>
  <c r="U1210" i="5" s="1"/>
  <c r="V1211" i="5"/>
  <c r="W1211" i="5" s="1"/>
  <c r="T1211" i="5" s="1"/>
  <c r="U1211" i="5" s="1"/>
  <c r="V1212" i="5"/>
  <c r="W1212" i="5" s="1"/>
  <c r="T1212" i="5" s="1"/>
  <c r="U1212" i="5" s="1"/>
  <c r="V1213" i="5"/>
  <c r="W1213" i="5" s="1"/>
  <c r="T1213" i="5" s="1"/>
  <c r="U1213" i="5" s="1"/>
  <c r="V1219" i="5"/>
  <c r="W1219" i="5" s="1"/>
  <c r="T1219" i="5" s="1"/>
  <c r="U1219" i="5" s="1"/>
  <c r="V1221" i="5"/>
  <c r="W1221" i="5" s="1"/>
  <c r="T1221" i="5" s="1"/>
  <c r="U1221" i="5" s="1"/>
  <c r="V1225" i="5"/>
  <c r="W1225" i="5" s="1"/>
  <c r="T1225" i="5" s="1"/>
  <c r="U1225" i="5" s="1"/>
  <c r="V1226" i="5"/>
  <c r="W1226" i="5" s="1"/>
  <c r="T1226" i="5" s="1"/>
  <c r="U1226" i="5" s="1"/>
  <c r="V1227" i="5"/>
  <c r="W1227" i="5" s="1"/>
  <c r="T1227" i="5" s="1"/>
  <c r="U1227" i="5" s="1"/>
  <c r="V1228" i="5"/>
  <c r="W1228" i="5" s="1"/>
  <c r="T1228" i="5" s="1"/>
  <c r="U1228" i="5" s="1"/>
  <c r="V1229" i="5"/>
  <c r="W1229" i="5" s="1"/>
  <c r="T1229" i="5" s="1"/>
  <c r="U1229" i="5" s="1"/>
  <c r="V1230" i="5"/>
  <c r="W1230" i="5" s="1"/>
  <c r="T1230" i="5" s="1"/>
  <c r="U1230" i="5" s="1"/>
  <c r="V1231" i="5"/>
  <c r="W1231" i="5" s="1"/>
  <c r="T1231" i="5" s="1"/>
  <c r="U1231" i="5" s="1"/>
  <c r="V1232" i="5"/>
  <c r="W1232" i="5" s="1"/>
  <c r="T1232" i="5" s="1"/>
  <c r="U1232" i="5" s="1"/>
  <c r="V1233" i="5"/>
  <c r="W1233" i="5" s="1"/>
  <c r="T1233" i="5" s="1"/>
  <c r="U1233" i="5" s="1"/>
  <c r="V1234" i="5"/>
  <c r="W1234" i="5" s="1"/>
  <c r="T1234" i="5" s="1"/>
  <c r="U1234" i="5" s="1"/>
  <c r="V1241" i="5"/>
  <c r="W1241" i="5" s="1"/>
  <c r="T1241" i="5" s="1"/>
  <c r="U1241" i="5" s="1"/>
  <c r="V1242" i="5"/>
  <c r="W1242" i="5" s="1"/>
  <c r="T1242" i="5" s="1"/>
  <c r="U1242" i="5" s="1"/>
  <c r="V1243" i="5"/>
  <c r="W1243" i="5" s="1"/>
  <c r="T1243" i="5" s="1"/>
  <c r="U1243" i="5" s="1"/>
  <c r="V1244" i="5"/>
  <c r="W1244" i="5" s="1"/>
  <c r="T1244" i="5" s="1"/>
  <c r="U1244" i="5" s="1"/>
  <c r="V1246" i="5"/>
  <c r="W1246" i="5" s="1"/>
  <c r="T1246" i="5" s="1"/>
  <c r="U1246" i="5" s="1"/>
  <c r="V1260" i="5"/>
  <c r="W1260" i="5" s="1"/>
  <c r="T1260" i="5" s="1"/>
  <c r="U1260" i="5" s="1"/>
  <c r="V1261" i="5"/>
  <c r="W1261" i="5" s="1"/>
  <c r="T1261" i="5" s="1"/>
  <c r="U1261" i="5" s="1"/>
  <c r="V1262" i="5"/>
  <c r="W1262" i="5" s="1"/>
  <c r="T1262" i="5" s="1"/>
  <c r="U1262" i="5" s="1"/>
  <c r="V1263" i="5"/>
  <c r="W1263" i="5" s="1"/>
  <c r="T1263" i="5" s="1"/>
  <c r="U1263" i="5" s="1"/>
  <c r="V1264" i="5"/>
  <c r="W1264" i="5" s="1"/>
  <c r="T1264" i="5" s="1"/>
  <c r="U1264" i="5" s="1"/>
  <c r="V1265" i="5"/>
  <c r="W1265" i="5" s="1"/>
  <c r="T1265" i="5" s="1"/>
  <c r="U1265" i="5" s="1"/>
  <c r="V1266" i="5"/>
  <c r="W1266" i="5" s="1"/>
  <c r="T1266" i="5" s="1"/>
  <c r="U1266" i="5" s="1"/>
  <c r="V1267" i="5"/>
  <c r="W1267" i="5" s="1"/>
  <c r="T1267" i="5" s="1"/>
  <c r="U1267" i="5" s="1"/>
  <c r="V1268" i="5"/>
  <c r="W1268" i="5" s="1"/>
  <c r="V1277" i="5"/>
  <c r="W1277" i="5" s="1"/>
  <c r="T1277" i="5" s="1"/>
  <c r="U1277" i="5" s="1"/>
  <c r="V1279" i="5"/>
  <c r="W1279" i="5" s="1"/>
  <c r="T1279" i="5" s="1"/>
  <c r="U1279" i="5" s="1"/>
  <c r="V1283" i="5"/>
  <c r="W1283" i="5" s="1"/>
  <c r="T1283" i="5" s="1"/>
  <c r="U1283" i="5" s="1"/>
  <c r="V1284" i="5"/>
  <c r="W1284" i="5" s="1"/>
  <c r="T1284" i="5" s="1"/>
  <c r="U1284" i="5" s="1"/>
  <c r="V1285" i="5"/>
  <c r="W1285" i="5" s="1"/>
  <c r="T1285" i="5" s="1"/>
  <c r="U1285" i="5" s="1"/>
  <c r="V1286" i="5"/>
  <c r="W1286" i="5" s="1"/>
  <c r="T1286" i="5" s="1"/>
  <c r="U1286" i="5" s="1"/>
  <c r="V1287" i="5"/>
  <c r="W1287" i="5" s="1"/>
  <c r="T1287" i="5" s="1"/>
  <c r="U1287" i="5" s="1"/>
  <c r="V1288" i="5"/>
  <c r="W1288" i="5" s="1"/>
  <c r="T1288" i="5" s="1"/>
  <c r="U1288" i="5" s="1"/>
  <c r="V1289" i="5"/>
  <c r="W1289" i="5" s="1"/>
  <c r="T1289" i="5" s="1"/>
  <c r="U1289" i="5" s="1"/>
  <c r="V1290" i="5"/>
  <c r="W1290" i="5" s="1"/>
  <c r="T1290" i="5" s="1"/>
  <c r="U1290" i="5" s="1"/>
  <c r="V1297" i="5"/>
  <c r="W1297" i="5" s="1"/>
  <c r="T1297" i="5" s="1"/>
  <c r="U1297" i="5" s="1"/>
  <c r="V1299" i="5"/>
  <c r="W1299" i="5" s="1"/>
  <c r="T1299" i="5" s="1"/>
  <c r="U1299" i="5" s="1"/>
  <c r="V1303" i="5"/>
  <c r="W1303" i="5" s="1"/>
  <c r="T1303" i="5" s="1"/>
  <c r="U1303" i="5" s="1"/>
  <c r="V1304" i="5"/>
  <c r="W1304" i="5" s="1"/>
  <c r="T1304" i="5" s="1"/>
  <c r="U1304" i="5" s="1"/>
  <c r="V1305" i="5"/>
  <c r="W1305" i="5" s="1"/>
  <c r="T1305" i="5" s="1"/>
  <c r="U1305" i="5" s="1"/>
  <c r="V1306" i="5"/>
  <c r="W1306" i="5" s="1"/>
  <c r="T1306" i="5" s="1"/>
  <c r="U1306" i="5" s="1"/>
  <c r="V1307" i="5"/>
  <c r="W1307" i="5" s="1"/>
  <c r="T1307" i="5" s="1"/>
  <c r="U1307" i="5" s="1"/>
  <c r="V1308" i="5"/>
  <c r="W1308" i="5" s="1"/>
  <c r="T1308" i="5" s="1"/>
  <c r="U1308" i="5" s="1"/>
  <c r="V1309" i="5"/>
  <c r="W1309" i="5" s="1"/>
  <c r="T1309" i="5" s="1"/>
  <c r="U1309" i="5" s="1"/>
  <c r="V1314" i="5"/>
  <c r="W1314" i="5" s="1"/>
  <c r="T1314" i="5" s="1"/>
  <c r="U1314" i="5" s="1"/>
  <c r="V1315" i="5"/>
  <c r="W1315" i="5" s="1"/>
  <c r="T1315" i="5" s="1"/>
  <c r="U1315" i="5" s="1"/>
  <c r="V1316" i="5"/>
  <c r="W1316" i="5" s="1"/>
  <c r="T1316" i="5" s="1"/>
  <c r="U1316" i="5" s="1"/>
  <c r="V1317" i="5"/>
  <c r="W1317" i="5" s="1"/>
  <c r="T1317" i="5" s="1"/>
  <c r="U1317" i="5" s="1"/>
  <c r="V1318" i="5"/>
  <c r="W1318" i="5" s="1"/>
  <c r="T1318" i="5" s="1"/>
  <c r="U1318" i="5" s="1"/>
  <c r="V1325" i="5"/>
  <c r="W1325" i="5" s="1"/>
  <c r="T1325" i="5" s="1"/>
  <c r="U1325" i="5" s="1"/>
  <c r="V1327" i="5"/>
  <c r="W1327" i="5" s="1"/>
  <c r="T1327" i="5" s="1"/>
  <c r="U1327" i="5" s="1"/>
  <c r="V1331" i="5"/>
  <c r="W1331" i="5" s="1"/>
  <c r="T1331" i="5" s="1"/>
  <c r="U1331" i="5" s="1"/>
  <c r="V1332" i="5"/>
  <c r="W1332" i="5" s="1"/>
  <c r="T1332" i="5" s="1"/>
  <c r="U1332" i="5" s="1"/>
  <c r="V1333" i="5"/>
  <c r="W1333" i="5" s="1"/>
  <c r="T1333" i="5" s="1"/>
  <c r="U1333" i="5" s="1"/>
  <c r="V1334" i="5"/>
  <c r="W1334" i="5" s="1"/>
  <c r="T1334" i="5" s="1"/>
  <c r="U1334" i="5" s="1"/>
  <c r="V1335" i="5"/>
  <c r="W1335" i="5" s="1"/>
  <c r="T1335" i="5" s="1"/>
  <c r="U1335" i="5" s="1"/>
  <c r="V1336" i="5"/>
  <c r="W1336" i="5" s="1"/>
  <c r="T1336" i="5" s="1"/>
  <c r="U1336" i="5" s="1"/>
  <c r="V1337" i="5"/>
  <c r="W1337" i="5" s="1"/>
  <c r="T1337" i="5" s="1"/>
  <c r="U1337" i="5" s="1"/>
  <c r="V1338" i="5"/>
  <c r="W1338" i="5" s="1"/>
  <c r="T1338" i="5" s="1"/>
  <c r="U1338" i="5" s="1"/>
  <c r="V1339" i="5"/>
  <c r="W1339" i="5" s="1"/>
  <c r="T1339" i="5" s="1"/>
  <c r="U1339" i="5" s="1"/>
  <c r="V1340" i="5"/>
  <c r="W1340" i="5" s="1"/>
  <c r="T1340" i="5" s="1"/>
  <c r="U1340" i="5" s="1"/>
  <c r="V1341" i="5"/>
  <c r="W1341" i="5" s="1"/>
  <c r="T1341" i="5" s="1"/>
  <c r="U1341" i="5" s="1"/>
  <c r="V1344" i="5"/>
  <c r="W1344" i="5" s="1"/>
  <c r="T1344" i="5" s="1"/>
  <c r="U1344" i="5" s="1"/>
  <c r="V1345" i="5"/>
  <c r="W1345" i="5" s="1"/>
  <c r="T1345" i="5" s="1"/>
  <c r="U1345" i="5" s="1"/>
  <c r="V1346" i="5"/>
  <c r="W1346" i="5" s="1"/>
  <c r="T1346" i="5" s="1"/>
  <c r="U1346" i="5" s="1"/>
  <c r="V1347" i="5"/>
  <c r="W1347" i="5" s="1"/>
  <c r="T1347" i="5" s="1"/>
  <c r="U1347" i="5" s="1"/>
  <c r="V1348" i="5"/>
  <c r="W1348" i="5" s="1"/>
  <c r="T1348" i="5" s="1"/>
  <c r="U1348" i="5" s="1"/>
  <c r="V1349" i="5"/>
  <c r="W1349" i="5" s="1"/>
  <c r="T1349" i="5" s="1"/>
  <c r="U1349" i="5" s="1"/>
  <c r="V1356" i="5"/>
  <c r="W1356" i="5" s="1"/>
  <c r="T1356" i="5" s="1"/>
  <c r="U1356" i="5" s="1"/>
  <c r="V1358" i="5"/>
  <c r="W1358" i="5" s="1"/>
  <c r="T1358" i="5" s="1"/>
  <c r="U1358" i="5" s="1"/>
  <c r="V1362" i="5"/>
  <c r="W1362" i="5" s="1"/>
  <c r="T1362" i="5" s="1"/>
  <c r="U1362" i="5" s="1"/>
  <c r="V1363" i="5"/>
  <c r="W1363" i="5" s="1"/>
  <c r="T1363" i="5" s="1"/>
  <c r="U1363" i="5" s="1"/>
  <c r="V1364" i="5"/>
  <c r="W1364" i="5" s="1"/>
  <c r="T1364" i="5" s="1"/>
  <c r="U1364" i="5" s="1"/>
  <c r="V1365" i="5"/>
  <c r="W1365" i="5" s="1"/>
  <c r="T1365" i="5" s="1"/>
  <c r="U1365" i="5" s="1"/>
  <c r="V1366" i="5"/>
  <c r="W1366" i="5" s="1"/>
  <c r="T1366" i="5" s="1"/>
  <c r="U1366" i="5" s="1"/>
  <c r="V1367" i="5"/>
  <c r="W1367" i="5" s="1"/>
  <c r="T1367" i="5" s="1"/>
  <c r="U1367" i="5" s="1"/>
  <c r="V1368" i="5"/>
  <c r="W1368" i="5" s="1"/>
  <c r="T1368" i="5" s="1"/>
  <c r="U1368" i="5" s="1"/>
  <c r="V1369" i="5"/>
  <c r="W1369" i="5" s="1"/>
  <c r="T1369" i="5" s="1"/>
  <c r="U1369" i="5" s="1"/>
  <c r="V1370" i="5"/>
  <c r="W1370" i="5" s="1"/>
  <c r="T1370" i="5" s="1"/>
  <c r="U1370" i="5" s="1"/>
  <c r="V1372" i="5"/>
  <c r="W1372" i="5" s="1"/>
  <c r="T1372" i="5" s="1"/>
  <c r="U1372" i="5" s="1"/>
  <c r="V1373" i="5"/>
  <c r="W1373" i="5" s="1"/>
  <c r="T1373" i="5" s="1"/>
  <c r="U1373" i="5" s="1"/>
  <c r="V1374" i="5"/>
  <c r="W1374" i="5" s="1"/>
  <c r="T1374" i="5" s="1"/>
  <c r="U1374" i="5" s="1"/>
  <c r="V1375" i="5"/>
  <c r="W1375" i="5" s="1"/>
  <c r="T1375" i="5" s="1"/>
  <c r="U1375" i="5" s="1"/>
  <c r="V1376" i="5"/>
  <c r="W1376" i="5" s="1"/>
  <c r="T1376" i="5" s="1"/>
  <c r="U1376" i="5" s="1"/>
  <c r="V1377" i="5"/>
  <c r="W1377" i="5" s="1"/>
  <c r="T1377" i="5" s="1"/>
  <c r="U1377" i="5" s="1"/>
  <c r="V1378" i="5"/>
  <c r="W1378" i="5" s="1"/>
  <c r="T1378" i="5" s="1"/>
  <c r="U1378" i="5" s="1"/>
  <c r="V1385" i="5"/>
  <c r="W1385" i="5" s="1"/>
  <c r="T1385" i="5" s="1"/>
  <c r="U1385" i="5" s="1"/>
  <c r="V1387" i="5"/>
  <c r="W1387" i="5" s="1"/>
  <c r="T1387" i="5" s="1"/>
  <c r="U1387" i="5" s="1"/>
  <c r="V1390" i="5"/>
  <c r="W1390" i="5" s="1"/>
  <c r="T1390" i="5" s="1"/>
  <c r="U1390" i="5" s="1"/>
  <c r="V1391" i="5"/>
  <c r="W1391" i="5" s="1"/>
  <c r="T1391" i="5" s="1"/>
  <c r="U1391" i="5" s="1"/>
  <c r="V1392" i="5"/>
  <c r="W1392" i="5" s="1"/>
  <c r="T1392" i="5" s="1"/>
  <c r="U1392" i="5" s="1"/>
  <c r="V1393" i="5"/>
  <c r="W1393" i="5" s="1"/>
  <c r="T1393" i="5" s="1"/>
  <c r="U1393" i="5" s="1"/>
  <c r="V1394" i="5"/>
  <c r="W1394" i="5" s="1"/>
  <c r="T1394" i="5" s="1"/>
  <c r="U1394" i="5" s="1"/>
  <c r="V1395" i="5"/>
  <c r="W1395" i="5" s="1"/>
  <c r="T1395" i="5" s="1"/>
  <c r="U1395" i="5" s="1"/>
  <c r="V1396" i="5"/>
  <c r="W1396" i="5" s="1"/>
  <c r="T1396" i="5" s="1"/>
  <c r="U1396" i="5" s="1"/>
  <c r="V1397" i="5"/>
  <c r="W1397" i="5" s="1"/>
  <c r="T1397" i="5" s="1"/>
  <c r="U1397" i="5" s="1"/>
  <c r="V1398" i="5"/>
  <c r="W1398" i="5" s="1"/>
  <c r="T1398" i="5" s="1"/>
  <c r="U1398" i="5" s="1"/>
  <c r="V1406" i="5"/>
  <c r="W1406" i="5" s="1"/>
  <c r="T1406" i="5" s="1"/>
  <c r="U1406" i="5" s="1"/>
  <c r="V1407" i="5"/>
  <c r="W1407" i="5" s="1"/>
  <c r="T1407" i="5" s="1"/>
  <c r="U1407" i="5" s="1"/>
  <c r="V1408" i="5"/>
  <c r="W1408" i="5" s="1"/>
  <c r="T1408" i="5" s="1"/>
  <c r="U1408" i="5" s="1"/>
  <c r="V1409" i="5"/>
  <c r="W1409" i="5" s="1"/>
  <c r="T1409" i="5" s="1"/>
  <c r="U1409" i="5" s="1"/>
  <c r="V1411" i="5"/>
  <c r="W1411" i="5" s="1"/>
  <c r="T1411" i="5" s="1"/>
  <c r="U1411" i="5" s="1"/>
  <c r="V1414" i="5"/>
  <c r="W1414" i="5" s="1"/>
  <c r="T1414" i="5" s="1"/>
  <c r="U1414" i="5" s="1"/>
  <c r="V1415" i="5"/>
  <c r="W1415" i="5" s="1"/>
  <c r="T1415" i="5" s="1"/>
  <c r="U1415" i="5" s="1"/>
  <c r="V1416" i="5"/>
  <c r="W1416" i="5" s="1"/>
  <c r="T1416" i="5" s="1"/>
  <c r="U1416" i="5" s="1"/>
  <c r="V1417" i="5"/>
  <c r="W1417" i="5" s="1"/>
  <c r="T1417" i="5" s="1"/>
  <c r="U1417" i="5" s="1"/>
  <c r="V1418" i="5"/>
  <c r="W1418" i="5" s="1"/>
  <c r="T1418" i="5" s="1"/>
  <c r="U1418" i="5" s="1"/>
  <c r="V1419" i="5"/>
  <c r="W1419" i="5" s="1"/>
  <c r="T1419" i="5" s="1"/>
  <c r="U1419" i="5" s="1"/>
  <c r="V1420" i="5"/>
  <c r="W1420" i="5" s="1"/>
  <c r="T1420" i="5" s="1"/>
  <c r="U1420" i="5" s="1"/>
  <c r="V1421" i="5"/>
  <c r="W1421" i="5" s="1"/>
  <c r="T1421" i="5" s="1"/>
  <c r="U1421" i="5" s="1"/>
  <c r="V1428" i="5"/>
  <c r="W1428" i="5" s="1"/>
  <c r="T1428" i="5" s="1"/>
  <c r="U1428" i="5" s="1"/>
  <c r="V1430" i="5"/>
  <c r="W1430" i="5" s="1"/>
  <c r="T1430" i="5" s="1"/>
  <c r="U1430" i="5" s="1"/>
  <c r="V1434" i="5"/>
  <c r="W1434" i="5" s="1"/>
  <c r="T1434" i="5" s="1"/>
  <c r="U1434" i="5" s="1"/>
  <c r="V1435" i="5"/>
  <c r="W1435" i="5" s="1"/>
  <c r="T1435" i="5" s="1"/>
  <c r="U1435" i="5" s="1"/>
  <c r="V1436" i="5"/>
  <c r="W1436" i="5" s="1"/>
  <c r="T1436" i="5" s="1"/>
  <c r="U1436" i="5" s="1"/>
  <c r="V1437" i="5"/>
  <c r="W1437" i="5" s="1"/>
  <c r="T1437" i="5" s="1"/>
  <c r="U1437" i="5" s="1"/>
  <c r="V1438" i="5"/>
  <c r="W1438" i="5" s="1"/>
  <c r="T1438" i="5" s="1"/>
  <c r="U1438" i="5" s="1"/>
  <c r="V1439" i="5"/>
  <c r="W1439" i="5" s="1"/>
  <c r="T1439" i="5" s="1"/>
  <c r="U1439" i="5" s="1"/>
  <c r="V1440" i="5"/>
  <c r="W1440" i="5" s="1"/>
  <c r="T1440" i="5" s="1"/>
  <c r="U1440" i="5" s="1"/>
  <c r="V1447" i="5"/>
  <c r="W1447" i="5" s="1"/>
  <c r="T1447" i="5" s="1"/>
  <c r="U1447" i="5" s="1"/>
  <c r="V1449" i="5"/>
  <c r="W1449" i="5" s="1"/>
  <c r="T1449" i="5" s="1"/>
  <c r="U1449" i="5" s="1"/>
  <c r="V1452" i="5"/>
  <c r="W1452" i="5" s="1"/>
  <c r="T1452" i="5" s="1"/>
  <c r="U1452" i="5" s="1"/>
  <c r="V1453" i="5"/>
  <c r="W1453" i="5" s="1"/>
  <c r="T1453" i="5" s="1"/>
  <c r="U1453" i="5" s="1"/>
  <c r="V1454" i="5"/>
  <c r="W1454" i="5" s="1"/>
  <c r="T1454" i="5" s="1"/>
  <c r="U1454" i="5" s="1"/>
  <c r="V1455" i="5"/>
  <c r="W1455" i="5" s="1"/>
  <c r="T1455" i="5" s="1"/>
  <c r="U1455" i="5" s="1"/>
  <c r="V1456" i="5"/>
  <c r="W1456" i="5" s="1"/>
  <c r="T1456" i="5" s="1"/>
  <c r="U1456" i="5" s="1"/>
  <c r="V1457" i="5"/>
  <c r="W1457" i="5" s="1"/>
  <c r="T1457" i="5" s="1"/>
  <c r="U1457" i="5" s="1"/>
  <c r="V1458" i="5"/>
  <c r="W1458" i="5" s="1"/>
  <c r="T1458" i="5" s="1"/>
  <c r="U1458" i="5" s="1"/>
  <c r="V1465" i="5"/>
  <c r="W1465" i="5" s="1"/>
  <c r="T1465" i="5" s="1"/>
  <c r="U1465" i="5" s="1"/>
  <c r="V1467" i="5"/>
  <c r="W1467" i="5" s="1"/>
  <c r="T1467" i="5" s="1"/>
  <c r="U1467" i="5" s="1"/>
  <c r="V1470" i="5"/>
  <c r="W1470" i="5" s="1"/>
  <c r="T1470" i="5" s="1"/>
  <c r="U1470" i="5" s="1"/>
  <c r="V1471" i="5"/>
  <c r="W1471" i="5" s="1"/>
  <c r="T1471" i="5" s="1"/>
  <c r="U1471" i="5" s="1"/>
  <c r="V1472" i="5"/>
  <c r="W1472" i="5" s="1"/>
  <c r="T1472" i="5" s="1"/>
  <c r="U1472" i="5" s="1"/>
  <c r="V1473" i="5"/>
  <c r="W1473" i="5" s="1"/>
  <c r="T1473" i="5" s="1"/>
  <c r="U1473" i="5" s="1"/>
  <c r="V1474" i="5"/>
  <c r="W1474" i="5" s="1"/>
  <c r="T1474" i="5" s="1"/>
  <c r="U1474" i="5" s="1"/>
  <c r="V1475" i="5"/>
  <c r="W1475" i="5" s="1"/>
  <c r="T1475" i="5" s="1"/>
  <c r="U1475" i="5" s="1"/>
  <c r="V1476" i="5"/>
  <c r="W1476" i="5" s="1"/>
  <c r="T1476" i="5" s="1"/>
  <c r="U1476" i="5" s="1"/>
  <c r="V1477" i="5"/>
  <c r="W1477" i="5" s="1"/>
  <c r="T1477" i="5" s="1"/>
  <c r="U1477" i="5" s="1"/>
  <c r="V1478" i="5"/>
  <c r="W1478" i="5" s="1"/>
  <c r="T1478" i="5" s="1"/>
  <c r="U1478" i="5" s="1"/>
  <c r="V1479" i="5"/>
  <c r="W1479" i="5" s="1"/>
  <c r="T1479" i="5" s="1"/>
  <c r="U1479" i="5" s="1"/>
  <c r="V1480" i="5"/>
  <c r="W1480" i="5" s="1"/>
  <c r="T1480" i="5" s="1"/>
  <c r="U1480" i="5" s="1"/>
  <c r="V1483" i="5"/>
  <c r="W1483" i="5" s="1"/>
  <c r="T1483" i="5" s="1"/>
  <c r="U1483" i="5" s="1"/>
  <c r="V1484" i="5"/>
  <c r="W1484" i="5" s="1"/>
  <c r="T1484" i="5" s="1"/>
  <c r="U1484" i="5" s="1"/>
  <c r="V1485" i="5"/>
  <c r="W1485" i="5" s="1"/>
  <c r="T1485" i="5" s="1"/>
  <c r="U1485" i="5" s="1"/>
  <c r="V1486" i="5"/>
  <c r="W1486" i="5" s="1"/>
  <c r="T1486" i="5" s="1"/>
  <c r="U1486" i="5" s="1"/>
  <c r="V1487" i="5"/>
  <c r="W1487" i="5" s="1"/>
  <c r="T1487" i="5" s="1"/>
  <c r="U1487" i="5" s="1"/>
  <c r="V1488" i="5"/>
  <c r="W1488" i="5" s="1"/>
  <c r="T1488" i="5" s="1"/>
  <c r="U1488" i="5" s="1"/>
  <c r="V1489" i="5"/>
  <c r="W1489" i="5" s="1"/>
  <c r="V1490" i="5"/>
  <c r="W1490" i="5" s="1"/>
  <c r="V1500" i="5"/>
  <c r="W1500" i="5" s="1"/>
  <c r="T1500" i="5" s="1"/>
  <c r="U1500" i="5" s="1"/>
  <c r="V1502" i="5"/>
  <c r="W1502" i="5" s="1"/>
  <c r="T1502" i="5" s="1"/>
  <c r="U1502" i="5" s="1"/>
  <c r="V1505" i="5"/>
  <c r="W1505" i="5" s="1"/>
  <c r="T1505" i="5" s="1"/>
  <c r="U1505" i="5" s="1"/>
  <c r="V1506" i="5"/>
  <c r="W1506" i="5" s="1"/>
  <c r="T1506" i="5" s="1"/>
  <c r="U1506" i="5" s="1"/>
  <c r="V1507" i="5"/>
  <c r="W1507" i="5" s="1"/>
  <c r="T1507" i="5" s="1"/>
  <c r="U1507" i="5" s="1"/>
  <c r="V1508" i="5"/>
  <c r="W1508" i="5" s="1"/>
  <c r="T1508" i="5" s="1"/>
  <c r="U1508" i="5" s="1"/>
  <c r="V1509" i="5"/>
  <c r="W1509" i="5" s="1"/>
  <c r="T1509" i="5" s="1"/>
  <c r="U1509" i="5" s="1"/>
  <c r="V1510" i="5"/>
  <c r="W1510" i="5" s="1"/>
  <c r="T1510" i="5" s="1"/>
  <c r="U1510" i="5" s="1"/>
  <c r="V1511" i="5"/>
  <c r="W1511" i="5" s="1"/>
  <c r="T1511" i="5" s="1"/>
  <c r="U1511" i="5" s="1"/>
  <c r="V1512" i="5"/>
  <c r="W1512" i="5" s="1"/>
  <c r="T1512" i="5" s="1"/>
  <c r="U1512" i="5" s="1"/>
  <c r="V1513" i="5"/>
  <c r="W1513" i="5" s="1"/>
  <c r="T1513" i="5" s="1"/>
  <c r="U1513" i="5" s="1"/>
  <c r="V1514" i="5"/>
  <c r="W1514" i="5" s="1"/>
  <c r="T1514" i="5" s="1"/>
  <c r="U1514" i="5" s="1"/>
  <c r="V1515" i="5"/>
  <c r="W1515" i="5" s="1"/>
  <c r="T1515" i="5" s="1"/>
  <c r="U1515" i="5" s="1"/>
  <c r="V1522" i="5"/>
  <c r="W1522" i="5" s="1"/>
  <c r="T1522" i="5" s="1"/>
  <c r="U1522" i="5" s="1"/>
  <c r="V1524" i="5"/>
  <c r="W1524" i="5" s="1"/>
  <c r="T1524" i="5" s="1"/>
  <c r="U1524" i="5" s="1"/>
  <c r="V1527" i="5"/>
  <c r="W1527" i="5" s="1"/>
  <c r="T1527" i="5" s="1"/>
  <c r="U1527" i="5" s="1"/>
  <c r="V1529" i="5"/>
  <c r="W1529" i="5" s="1"/>
  <c r="T1529" i="5" s="1"/>
  <c r="U1529" i="5" s="1"/>
  <c r="V1530" i="5"/>
  <c r="W1530" i="5" s="1"/>
  <c r="T1530" i="5" s="1"/>
  <c r="U1530" i="5" s="1"/>
  <c r="V1531" i="5"/>
  <c r="W1531" i="5" s="1"/>
  <c r="T1531" i="5" s="1"/>
  <c r="U1531" i="5" s="1"/>
  <c r="V1532" i="5"/>
  <c r="W1532" i="5" s="1"/>
  <c r="T1532" i="5" s="1"/>
  <c r="U1532" i="5" s="1"/>
  <c r="V1533" i="5"/>
  <c r="W1533" i="5" s="1"/>
  <c r="T1533" i="5" s="1"/>
  <c r="U1533" i="5" s="1"/>
  <c r="V1534" i="5"/>
  <c r="W1534" i="5" s="1"/>
  <c r="T1534" i="5" s="1"/>
  <c r="U1534" i="5" s="1"/>
  <c r="V1535" i="5"/>
  <c r="W1535" i="5" s="1"/>
  <c r="T1535" i="5" s="1"/>
  <c r="U1535" i="5" s="1"/>
  <c r="V1536" i="5"/>
  <c r="W1536" i="5" s="1"/>
  <c r="T1536" i="5" s="1"/>
  <c r="U1536" i="5" s="1"/>
  <c r="V1537" i="5"/>
  <c r="W1537" i="5" s="1"/>
  <c r="T1537" i="5" s="1"/>
  <c r="U1537" i="5" s="1"/>
  <c r="V1544" i="5"/>
  <c r="W1544" i="5" s="1"/>
  <c r="T1544" i="5" s="1"/>
  <c r="U1544" i="5" s="1"/>
  <c r="V1546" i="5"/>
  <c r="W1546" i="5" s="1"/>
  <c r="T1546" i="5" s="1"/>
  <c r="U1546" i="5" s="1"/>
  <c r="V1549" i="5"/>
  <c r="W1549" i="5" s="1"/>
  <c r="T1549" i="5" s="1"/>
  <c r="U1549" i="5" s="1"/>
  <c r="V1550" i="5"/>
  <c r="W1550" i="5" s="1"/>
  <c r="T1550" i="5" s="1"/>
  <c r="U1550" i="5" s="1"/>
  <c r="V1551" i="5"/>
  <c r="W1551" i="5" s="1"/>
  <c r="T1551" i="5" s="1"/>
  <c r="U1551" i="5" s="1"/>
  <c r="V1552" i="5"/>
  <c r="W1552" i="5" s="1"/>
  <c r="T1552" i="5" s="1"/>
  <c r="U1552" i="5" s="1"/>
  <c r="V1553" i="5"/>
  <c r="W1553" i="5" s="1"/>
  <c r="T1553" i="5" s="1"/>
  <c r="U1553" i="5" s="1"/>
  <c r="V1554" i="5"/>
  <c r="W1554" i="5" s="1"/>
  <c r="T1554" i="5" s="1"/>
  <c r="U1554" i="5" s="1"/>
  <c r="V1555" i="5"/>
  <c r="W1555" i="5" s="1"/>
  <c r="T1555" i="5" s="1"/>
  <c r="U1555" i="5" s="1"/>
  <c r="V1570" i="5"/>
  <c r="W1570" i="5" s="1"/>
  <c r="T1570" i="5" s="1"/>
  <c r="U1570" i="5" s="1"/>
  <c r="V1572" i="5"/>
  <c r="W1572" i="5" s="1"/>
  <c r="T1572" i="5" s="1"/>
  <c r="U1572" i="5" s="1"/>
  <c r="V1575" i="5"/>
  <c r="W1575" i="5" s="1"/>
  <c r="T1575" i="5" s="1"/>
  <c r="U1575" i="5" s="1"/>
  <c r="V1576" i="5"/>
  <c r="W1576" i="5" s="1"/>
  <c r="T1576" i="5" s="1"/>
  <c r="U1576" i="5" s="1"/>
  <c r="V1577" i="5"/>
  <c r="W1577" i="5" s="1"/>
  <c r="T1577" i="5" s="1"/>
  <c r="U1577" i="5" s="1"/>
  <c r="V1578" i="5"/>
  <c r="W1578" i="5" s="1"/>
  <c r="T1578" i="5" s="1"/>
  <c r="U1578" i="5" s="1"/>
  <c r="V1579" i="5"/>
  <c r="W1579" i="5" s="1"/>
  <c r="T1579" i="5" s="1"/>
  <c r="U1579" i="5" s="1"/>
  <c r="V1580" i="5"/>
  <c r="W1580" i="5" s="1"/>
  <c r="T1580" i="5" s="1"/>
  <c r="U1580" i="5" s="1"/>
  <c r="V1581" i="5"/>
  <c r="W1581" i="5" s="1"/>
  <c r="T1581" i="5" s="1"/>
  <c r="U1581" i="5" s="1"/>
  <c r="V1582" i="5"/>
  <c r="W1582" i="5" s="1"/>
  <c r="T1582" i="5" s="1"/>
  <c r="U1582" i="5" s="1"/>
  <c r="V1583" i="5"/>
  <c r="W1583" i="5" s="1"/>
  <c r="T1583" i="5" s="1"/>
  <c r="U1583" i="5" s="1"/>
  <c r="V1591" i="5"/>
  <c r="W1591" i="5" s="1"/>
  <c r="T1591" i="5" s="1"/>
  <c r="U1591" i="5" s="1"/>
  <c r="V1592" i="5"/>
  <c r="W1592" i="5" s="1"/>
  <c r="T1592" i="5" s="1"/>
  <c r="U1592" i="5" s="1"/>
  <c r="V1593" i="5"/>
  <c r="W1593" i="5" s="1"/>
  <c r="T1593" i="5" s="1"/>
  <c r="U1593" i="5" s="1"/>
  <c r="V1594" i="5"/>
  <c r="W1594" i="5" s="1"/>
  <c r="T1594" i="5" s="1"/>
  <c r="U1594" i="5" s="1"/>
  <c r="V1596" i="5"/>
  <c r="W1596" i="5" s="1"/>
  <c r="T1596" i="5" s="1"/>
  <c r="U1596" i="5" s="1"/>
  <c r="V1599" i="5"/>
  <c r="W1599" i="5" s="1"/>
  <c r="T1599" i="5" s="1"/>
  <c r="U1599" i="5" s="1"/>
  <c r="V1600" i="5"/>
  <c r="W1600" i="5" s="1"/>
  <c r="T1600" i="5" s="1"/>
  <c r="U1600" i="5" s="1"/>
  <c r="V1601" i="5"/>
  <c r="W1601" i="5" s="1"/>
  <c r="T1601" i="5" s="1"/>
  <c r="U1601" i="5" s="1"/>
  <c r="V1602" i="5"/>
  <c r="W1602" i="5" s="1"/>
  <c r="T1602" i="5" s="1"/>
  <c r="U1602" i="5" s="1"/>
  <c r="V1603" i="5"/>
  <c r="W1603" i="5" s="1"/>
  <c r="T1603" i="5" s="1"/>
  <c r="U1603" i="5" s="1"/>
  <c r="V1604" i="5"/>
  <c r="W1604" i="5" s="1"/>
  <c r="T1604" i="5" s="1"/>
  <c r="U1604" i="5" s="1"/>
  <c r="V1605" i="5"/>
  <c r="W1605" i="5" s="1"/>
  <c r="T1605" i="5" s="1"/>
  <c r="U1605" i="5" s="1"/>
  <c r="V1606" i="5"/>
  <c r="W1606" i="5" s="1"/>
  <c r="T1606" i="5" s="1"/>
  <c r="U1606" i="5" s="1"/>
  <c r="V1607" i="5"/>
  <c r="W1607" i="5" s="1"/>
  <c r="T1607" i="5" s="1"/>
  <c r="U1607" i="5" s="1"/>
  <c r="V1608" i="5"/>
  <c r="W1608" i="5" s="1"/>
  <c r="T1608" i="5" s="1"/>
  <c r="U1608" i="5" s="1"/>
  <c r="V1609" i="5"/>
  <c r="W1609" i="5" s="1"/>
  <c r="T1609" i="5" s="1"/>
  <c r="U1609" i="5" s="1"/>
  <c r="V1610" i="5"/>
  <c r="W1610" i="5" s="1"/>
  <c r="T1610" i="5" s="1"/>
  <c r="U1610" i="5" s="1"/>
  <c r="V1611" i="5"/>
  <c r="W1611" i="5" s="1"/>
  <c r="T1611" i="5" s="1"/>
  <c r="U1611" i="5" s="1"/>
  <c r="V1612" i="5"/>
  <c r="W1612" i="5" s="1"/>
  <c r="T1612" i="5" s="1"/>
  <c r="U1612" i="5" s="1"/>
  <c r="V1615" i="5"/>
  <c r="W1615" i="5" s="1"/>
  <c r="T1615" i="5" s="1"/>
  <c r="U1615" i="5" s="1"/>
  <c r="V1616" i="5"/>
  <c r="W1616" i="5" s="1"/>
  <c r="T1616" i="5" s="1"/>
  <c r="U1616" i="5" s="1"/>
  <c r="V1617" i="5"/>
  <c r="W1617" i="5" s="1"/>
  <c r="T1617" i="5" s="1"/>
  <c r="U1617" i="5" s="1"/>
  <c r="V1618" i="5"/>
  <c r="W1618" i="5" s="1"/>
  <c r="T1618" i="5" s="1"/>
  <c r="U1618" i="5" s="1"/>
  <c r="V1619" i="5"/>
  <c r="W1619" i="5" s="1"/>
  <c r="T1619" i="5" s="1"/>
  <c r="U1619" i="5" s="1"/>
  <c r="V1620" i="5"/>
  <c r="W1620" i="5" s="1"/>
  <c r="T1620" i="5" s="1"/>
  <c r="U1620" i="5" s="1"/>
  <c r="V1621" i="5"/>
  <c r="W1621" i="5" s="1"/>
  <c r="T1621" i="5" s="1"/>
  <c r="U1621" i="5" s="1"/>
  <c r="V1622" i="5"/>
  <c r="W1622" i="5" s="1"/>
  <c r="T1622" i="5" s="1"/>
  <c r="U1622" i="5" s="1"/>
  <c r="V1629" i="5"/>
  <c r="W1629" i="5" s="1"/>
  <c r="T1629" i="5" s="1"/>
  <c r="U1629" i="5" s="1"/>
  <c r="V1631" i="5"/>
  <c r="W1631" i="5" s="1"/>
  <c r="T1631" i="5" s="1"/>
  <c r="U1631" i="5" s="1"/>
  <c r="V1634" i="5"/>
  <c r="W1634" i="5" s="1"/>
  <c r="T1634" i="5" s="1"/>
  <c r="U1634" i="5" s="1"/>
  <c r="V1635" i="5"/>
  <c r="W1635" i="5" s="1"/>
  <c r="T1635" i="5" s="1"/>
  <c r="U1635" i="5" s="1"/>
  <c r="V1636" i="5"/>
  <c r="W1636" i="5" s="1"/>
  <c r="T1636" i="5" s="1"/>
  <c r="U1636" i="5" s="1"/>
  <c r="V1637" i="5"/>
  <c r="W1637" i="5" s="1"/>
  <c r="T1637" i="5" s="1"/>
  <c r="U1637" i="5" s="1"/>
  <c r="V1638" i="5"/>
  <c r="W1638" i="5" s="1"/>
  <c r="T1638" i="5" s="1"/>
  <c r="U1638" i="5" s="1"/>
  <c r="V1639" i="5"/>
  <c r="W1639" i="5" s="1"/>
  <c r="T1639" i="5" s="1"/>
  <c r="U1639" i="5" s="1"/>
  <c r="V1640" i="5"/>
  <c r="W1640" i="5" s="1"/>
  <c r="T1640" i="5" s="1"/>
  <c r="U1640" i="5" s="1"/>
  <c r="V1641" i="5"/>
  <c r="W1641" i="5" s="1"/>
  <c r="T1641" i="5" s="1"/>
  <c r="U1641" i="5" s="1"/>
  <c r="V1645" i="5"/>
  <c r="W1645" i="5" s="1"/>
  <c r="T1645" i="5" s="1"/>
  <c r="U1645" i="5" s="1"/>
  <c r="V1646" i="5"/>
  <c r="W1646" i="5" s="1"/>
  <c r="T1646" i="5" s="1"/>
  <c r="U1646" i="5" s="1"/>
  <c r="V1647" i="5"/>
  <c r="W1647" i="5" s="1"/>
  <c r="T1647" i="5" s="1"/>
  <c r="U1647" i="5" s="1"/>
  <c r="V1648" i="5"/>
  <c r="W1648" i="5" s="1"/>
  <c r="T1648" i="5" s="1"/>
  <c r="U1648" i="5" s="1"/>
  <c r="V1649" i="5"/>
  <c r="W1649" i="5" s="1"/>
  <c r="T1649" i="5" s="1"/>
  <c r="U1649" i="5" s="1"/>
  <c r="V1650" i="5"/>
  <c r="W1650" i="5" s="1"/>
  <c r="T1650" i="5" s="1"/>
  <c r="U1650" i="5" s="1"/>
  <c r="V1651" i="5"/>
  <c r="W1651" i="5" s="1"/>
  <c r="T1651" i="5" s="1"/>
  <c r="U1651" i="5" s="1"/>
  <c r="V1652" i="5"/>
  <c r="W1652" i="5" s="1"/>
  <c r="T1652" i="5" s="1"/>
  <c r="U1652" i="5" s="1"/>
  <c r="V1659" i="5"/>
  <c r="W1659" i="5" s="1"/>
  <c r="T1659" i="5" s="1"/>
  <c r="U1659" i="5" s="1"/>
  <c r="V1661" i="5"/>
  <c r="W1661" i="5" s="1"/>
  <c r="T1661" i="5" s="1"/>
  <c r="U1661" i="5" s="1"/>
  <c r="V1664" i="5"/>
  <c r="W1664" i="5" s="1"/>
  <c r="T1664" i="5" s="1"/>
  <c r="U1664" i="5" s="1"/>
  <c r="V1665" i="5"/>
  <c r="W1665" i="5" s="1"/>
  <c r="T1665" i="5" s="1"/>
  <c r="U1665" i="5" s="1"/>
  <c r="V1666" i="5"/>
  <c r="W1666" i="5" s="1"/>
  <c r="T1666" i="5" s="1"/>
  <c r="U1666" i="5" s="1"/>
  <c r="V1667" i="5"/>
  <c r="W1667" i="5" s="1"/>
  <c r="T1667" i="5" s="1"/>
  <c r="U1667" i="5" s="1"/>
  <c r="V1669" i="5"/>
  <c r="W1669" i="5" s="1"/>
  <c r="T1669" i="5" s="1"/>
  <c r="U1669" i="5" s="1"/>
  <c r="V1670" i="5"/>
  <c r="W1670" i="5" s="1"/>
  <c r="T1670" i="5" s="1"/>
  <c r="U1670" i="5" s="1"/>
  <c r="V1671" i="5"/>
  <c r="W1671" i="5" s="1"/>
  <c r="T1671" i="5" s="1"/>
  <c r="U1671" i="5" s="1"/>
  <c r="V1672" i="5"/>
  <c r="W1672" i="5" s="1"/>
  <c r="T1672" i="5" s="1"/>
  <c r="U1672" i="5" s="1"/>
  <c r="V1673" i="5"/>
  <c r="W1673" i="5" s="1"/>
  <c r="T1673" i="5" s="1"/>
  <c r="U1673" i="5" s="1"/>
  <c r="V1674" i="5"/>
  <c r="W1674" i="5" s="1"/>
  <c r="T1674" i="5" s="1"/>
  <c r="U1674" i="5" s="1"/>
  <c r="V1675" i="5"/>
  <c r="W1675" i="5" s="1"/>
  <c r="T1675" i="5" s="1"/>
  <c r="U1675" i="5" s="1"/>
  <c r="V1679" i="5"/>
  <c r="W1679" i="5" s="1"/>
  <c r="T1679" i="5" s="1"/>
  <c r="U1679" i="5" s="1"/>
  <c r="V1680" i="5"/>
  <c r="W1680" i="5" s="1"/>
  <c r="T1680" i="5" s="1"/>
  <c r="U1680" i="5" s="1"/>
  <c r="V1681" i="5"/>
  <c r="W1681" i="5" s="1"/>
  <c r="T1681" i="5" s="1"/>
  <c r="U1681" i="5" s="1"/>
  <c r="V1682" i="5"/>
  <c r="W1682" i="5" s="1"/>
  <c r="T1682" i="5" s="1"/>
  <c r="U1682" i="5" s="1"/>
  <c r="V1683" i="5"/>
  <c r="W1683" i="5" s="1"/>
  <c r="T1683" i="5" s="1"/>
  <c r="U1683" i="5" s="1"/>
  <c r="V1684" i="5"/>
  <c r="W1684" i="5" s="1"/>
  <c r="T1684" i="5" s="1"/>
  <c r="U1684" i="5" s="1"/>
  <c r="V1685" i="5"/>
  <c r="W1685" i="5" s="1"/>
  <c r="T1685" i="5" s="1"/>
  <c r="U1685" i="5" s="1"/>
  <c r="V1692" i="5"/>
  <c r="W1692" i="5" s="1"/>
  <c r="T1692" i="5" s="1"/>
  <c r="U1692" i="5" s="1"/>
  <c r="V1694" i="5"/>
  <c r="W1694" i="5" s="1"/>
  <c r="T1694" i="5" s="1"/>
  <c r="U1694" i="5" s="1"/>
  <c r="V1698" i="5"/>
  <c r="W1698" i="5" s="1"/>
  <c r="T1698" i="5" s="1"/>
  <c r="U1698" i="5" s="1"/>
  <c r="V1699" i="5"/>
  <c r="W1699" i="5" s="1"/>
  <c r="T1699" i="5" s="1"/>
  <c r="U1699" i="5" s="1"/>
  <c r="V1700" i="5"/>
  <c r="W1700" i="5" s="1"/>
  <c r="T1700" i="5" s="1"/>
  <c r="U1700" i="5" s="1"/>
  <c r="V1701" i="5"/>
  <c r="W1701" i="5" s="1"/>
  <c r="T1701" i="5" s="1"/>
  <c r="U1701" i="5" s="1"/>
  <c r="V1702" i="5"/>
  <c r="W1702" i="5" s="1"/>
  <c r="T1702" i="5" s="1"/>
  <c r="U1702" i="5" s="1"/>
  <c r="V1703" i="5"/>
  <c r="W1703" i="5" s="1"/>
  <c r="T1703" i="5" s="1"/>
  <c r="U1703" i="5" s="1"/>
  <c r="V1704" i="5"/>
  <c r="W1704" i="5" s="1"/>
  <c r="T1704" i="5" s="1"/>
  <c r="U1704" i="5" s="1"/>
  <c r="V1705" i="5"/>
  <c r="W1705" i="5" s="1"/>
  <c r="T1705" i="5" s="1"/>
  <c r="U1705" i="5" s="1"/>
  <c r="W1706" i="5"/>
  <c r="T1706" i="5" s="1"/>
  <c r="U1706" i="5" s="1"/>
  <c r="W1707" i="5"/>
  <c r="T1707" i="5" s="1"/>
  <c r="U1707" i="5" s="1"/>
  <c r="V1716" i="5"/>
  <c r="W1716" i="5" s="1"/>
  <c r="T1716" i="5" s="1"/>
  <c r="U1716" i="5" s="1"/>
  <c r="V1718" i="5"/>
  <c r="W1718" i="5" s="1"/>
  <c r="T1718" i="5" s="1"/>
  <c r="U1718" i="5" s="1"/>
  <c r="V1721" i="5"/>
  <c r="W1721" i="5" s="1"/>
  <c r="T1721" i="5" s="1"/>
  <c r="U1721" i="5" s="1"/>
  <c r="V1722" i="5"/>
  <c r="W1722" i="5" s="1"/>
  <c r="T1722" i="5" s="1"/>
  <c r="U1722" i="5" s="1"/>
  <c r="V1723" i="5"/>
  <c r="W1723" i="5" s="1"/>
  <c r="T1723" i="5" s="1"/>
  <c r="U1723" i="5" s="1"/>
  <c r="V1724" i="5"/>
  <c r="W1724" i="5" s="1"/>
  <c r="T1724" i="5" s="1"/>
  <c r="U1724" i="5" s="1"/>
  <c r="V1725" i="5"/>
  <c r="W1725" i="5" s="1"/>
  <c r="T1725" i="5" s="1"/>
  <c r="U1725" i="5" s="1"/>
  <c r="V1726" i="5"/>
  <c r="W1726" i="5" s="1"/>
  <c r="T1726" i="5" s="1"/>
  <c r="U1726" i="5" s="1"/>
  <c r="V1727" i="5"/>
  <c r="W1727" i="5" s="1"/>
  <c r="T1727" i="5" s="1"/>
  <c r="U1727" i="5" s="1"/>
  <c r="V1728" i="5"/>
  <c r="W1728" i="5" s="1"/>
  <c r="T1728" i="5" s="1"/>
  <c r="U1728" i="5" s="1"/>
  <c r="V1729" i="5"/>
  <c r="W1729" i="5" s="1"/>
  <c r="T1729" i="5" s="1"/>
  <c r="U1729" i="5" s="1"/>
  <c r="V1730" i="5"/>
  <c r="W1730" i="5" s="1"/>
  <c r="T1730" i="5" s="1"/>
  <c r="U1730" i="5" s="1"/>
  <c r="V1731" i="5"/>
  <c r="W1731" i="5" s="1"/>
  <c r="T1731" i="5" s="1"/>
  <c r="U1731" i="5" s="1"/>
  <c r="V1739" i="5"/>
  <c r="W1739" i="5" s="1"/>
  <c r="T1739" i="5" s="1"/>
  <c r="U1739" i="5" s="1"/>
  <c r="V1740" i="5"/>
  <c r="W1740" i="5" s="1"/>
  <c r="T1740" i="5" s="1"/>
  <c r="U1740" i="5" s="1"/>
  <c r="V1741" i="5"/>
  <c r="W1741" i="5" s="1"/>
  <c r="T1741" i="5" s="1"/>
  <c r="U1741" i="5" s="1"/>
  <c r="V1742" i="5"/>
  <c r="W1742" i="5" s="1"/>
  <c r="T1742" i="5" s="1"/>
  <c r="U1742" i="5" s="1"/>
  <c r="V1744" i="5"/>
  <c r="W1744" i="5" s="1"/>
  <c r="T1744" i="5" s="1"/>
  <c r="U1744" i="5" s="1"/>
  <c r="V1747" i="5"/>
  <c r="W1747" i="5" s="1"/>
  <c r="T1747" i="5" s="1"/>
  <c r="U1747" i="5" s="1"/>
  <c r="V1748" i="5"/>
  <c r="W1748" i="5" s="1"/>
  <c r="T1748" i="5" s="1"/>
  <c r="U1748" i="5" s="1"/>
  <c r="V1749" i="5"/>
  <c r="W1749" i="5" s="1"/>
  <c r="T1749" i="5" s="1"/>
  <c r="U1749" i="5" s="1"/>
  <c r="V1750" i="5"/>
  <c r="W1750" i="5" s="1"/>
  <c r="T1750" i="5" s="1"/>
  <c r="U1750" i="5" s="1"/>
  <c r="V1751" i="5"/>
  <c r="W1751" i="5" s="1"/>
  <c r="T1751" i="5" s="1"/>
  <c r="U1751" i="5" s="1"/>
  <c r="V1752" i="5"/>
  <c r="W1752" i="5" s="1"/>
  <c r="T1752" i="5" s="1"/>
  <c r="U1752" i="5" s="1"/>
  <c r="V1753" i="5"/>
  <c r="W1753" i="5" s="1"/>
  <c r="T1753" i="5" s="1"/>
  <c r="U1753" i="5" s="1"/>
  <c r="V1754" i="5"/>
  <c r="W1754" i="5" s="1"/>
  <c r="T1754" i="5" s="1"/>
  <c r="U1754" i="5" s="1"/>
  <c r="V1755" i="5"/>
  <c r="W1755" i="5" s="1"/>
  <c r="T1755" i="5" s="1"/>
  <c r="U1755" i="5" s="1"/>
  <c r="V1756" i="5"/>
  <c r="W1756" i="5" s="1"/>
  <c r="T1756" i="5" s="1"/>
  <c r="U1756" i="5" s="1"/>
  <c r="V1763" i="5"/>
  <c r="W1763" i="5" s="1"/>
  <c r="T1763" i="5" s="1"/>
  <c r="U1763" i="5" s="1"/>
  <c r="V1765" i="5"/>
  <c r="W1765" i="5" s="1"/>
  <c r="T1765" i="5" s="1"/>
  <c r="U1765" i="5" s="1"/>
  <c r="V1769" i="5"/>
  <c r="W1769" i="5" s="1"/>
  <c r="T1769" i="5" s="1"/>
  <c r="U1769" i="5" s="1"/>
  <c r="V1770" i="5"/>
  <c r="W1770" i="5" s="1"/>
  <c r="T1770" i="5" s="1"/>
  <c r="U1770" i="5" s="1"/>
  <c r="V1771" i="5"/>
  <c r="W1771" i="5" s="1"/>
  <c r="T1771" i="5" s="1"/>
  <c r="U1771" i="5" s="1"/>
  <c r="V1772" i="5"/>
  <c r="W1772" i="5" s="1"/>
  <c r="T1772" i="5" s="1"/>
  <c r="U1772" i="5" s="1"/>
  <c r="V1773" i="5"/>
  <c r="W1773" i="5" s="1"/>
  <c r="T1773" i="5" s="1"/>
  <c r="U1773" i="5" s="1"/>
  <c r="V1774" i="5"/>
  <c r="W1774" i="5" s="1"/>
  <c r="T1774" i="5" s="1"/>
  <c r="U1774" i="5" s="1"/>
  <c r="V1775" i="5"/>
  <c r="W1775" i="5" s="1"/>
  <c r="T1775" i="5" s="1"/>
  <c r="U1775" i="5" s="1"/>
  <c r="V1776" i="5"/>
  <c r="W1776" i="5" s="1"/>
  <c r="T1776" i="5" s="1"/>
  <c r="U1776" i="5" s="1"/>
  <c r="V1780" i="5"/>
  <c r="W1780" i="5" s="1"/>
  <c r="T1780" i="5" s="1"/>
  <c r="U1780" i="5" s="1"/>
  <c r="V1781" i="5"/>
  <c r="W1781" i="5" s="1"/>
  <c r="T1781" i="5" s="1"/>
  <c r="U1781" i="5" s="1"/>
  <c r="V1782" i="5"/>
  <c r="W1782" i="5" s="1"/>
  <c r="T1782" i="5" s="1"/>
  <c r="U1782" i="5" s="1"/>
  <c r="V1783" i="5"/>
  <c r="W1783" i="5" s="1"/>
  <c r="T1783" i="5" s="1"/>
  <c r="U1783" i="5" s="1"/>
  <c r="V1784" i="5"/>
  <c r="W1784" i="5" s="1"/>
  <c r="T1784" i="5" s="1"/>
  <c r="U1784" i="5" s="1"/>
  <c r="V1785" i="5"/>
  <c r="W1785" i="5" s="1"/>
  <c r="T1785" i="5" s="1"/>
  <c r="U1785" i="5" s="1"/>
  <c r="V1786" i="5"/>
  <c r="W1786" i="5" s="1"/>
  <c r="T1786" i="5" s="1"/>
  <c r="U1786" i="5" s="1"/>
  <c r="V1787" i="5"/>
  <c r="W1787" i="5" s="1"/>
  <c r="T1787" i="5" s="1"/>
  <c r="U1787" i="5" s="1"/>
  <c r="V1791" i="5"/>
  <c r="W1791" i="5" s="1"/>
  <c r="T1791" i="5" s="1"/>
  <c r="U1791" i="5" s="1"/>
  <c r="V1792" i="5"/>
  <c r="W1792" i="5" s="1"/>
  <c r="T1792" i="5" s="1"/>
  <c r="U1792" i="5" s="1"/>
  <c r="V1793" i="5"/>
  <c r="W1793" i="5" s="1"/>
  <c r="T1793" i="5" s="1"/>
  <c r="U1793" i="5" s="1"/>
  <c r="V1794" i="5"/>
  <c r="W1794" i="5" s="1"/>
  <c r="T1794" i="5" s="1"/>
  <c r="U1794" i="5" s="1"/>
  <c r="V1795" i="5"/>
  <c r="W1795" i="5" s="1"/>
  <c r="T1795" i="5" s="1"/>
  <c r="U1795" i="5" s="1"/>
  <c r="V1796" i="5"/>
  <c r="W1796" i="5" s="1"/>
  <c r="T1796" i="5" s="1"/>
  <c r="U1796" i="5" s="1"/>
  <c r="V1797" i="5"/>
  <c r="W1797" i="5" s="1"/>
  <c r="T1797" i="5" s="1"/>
  <c r="U1797" i="5" s="1"/>
  <c r="W1798" i="5"/>
  <c r="T1798" i="5" s="1"/>
  <c r="U1798" i="5" s="1"/>
  <c r="W1799" i="5"/>
  <c r="T1799" i="5" s="1"/>
  <c r="U1799" i="5" s="1"/>
  <c r="W1800" i="5"/>
  <c r="T1800" i="5" s="1"/>
  <c r="U1800" i="5" s="1"/>
  <c r="V1811" i="5"/>
  <c r="W1811" i="5" s="1"/>
  <c r="T1811" i="5" s="1"/>
  <c r="U1811" i="5" s="1"/>
  <c r="V1813" i="5"/>
  <c r="W1813" i="5" s="1"/>
  <c r="T1813" i="5" s="1"/>
  <c r="U1813" i="5" s="1"/>
  <c r="V1816" i="5"/>
  <c r="W1816" i="5" s="1"/>
  <c r="T1816" i="5" s="1"/>
  <c r="U1816" i="5" s="1"/>
  <c r="V1817" i="5"/>
  <c r="W1817" i="5" s="1"/>
  <c r="T1817" i="5" s="1"/>
  <c r="U1817" i="5" s="1"/>
  <c r="V1818" i="5"/>
  <c r="W1818" i="5" s="1"/>
  <c r="T1818" i="5" s="1"/>
  <c r="U1818" i="5" s="1"/>
  <c r="V1819" i="5"/>
  <c r="W1819" i="5" s="1"/>
  <c r="T1819" i="5" s="1"/>
  <c r="U1819" i="5" s="1"/>
  <c r="V1820" i="5"/>
  <c r="W1820" i="5" s="1"/>
  <c r="T1820" i="5" s="1"/>
  <c r="U1820" i="5" s="1"/>
  <c r="V1821" i="5"/>
  <c r="W1821" i="5" s="1"/>
  <c r="T1821" i="5" s="1"/>
  <c r="U1821" i="5" s="1"/>
  <c r="V1822" i="5"/>
  <c r="W1822" i="5" s="1"/>
  <c r="V1823" i="5"/>
  <c r="V1824" i="5"/>
  <c r="W1824" i="5" s="1"/>
  <c r="T1824" i="5" s="1"/>
  <c r="U1824" i="5" s="1"/>
  <c r="V1832" i="5"/>
  <c r="W1832" i="5" s="1"/>
  <c r="T1832" i="5" s="1"/>
  <c r="U1832" i="5" s="1"/>
  <c r="V1834" i="5"/>
  <c r="W1834" i="5" s="1"/>
  <c r="T1834" i="5" s="1"/>
  <c r="U1834" i="5" s="1"/>
  <c r="V1838" i="5"/>
  <c r="W1838" i="5" s="1"/>
  <c r="T1838" i="5" s="1"/>
  <c r="U1838" i="5" s="1"/>
  <c r="V1839" i="5"/>
  <c r="W1839" i="5" s="1"/>
  <c r="T1839" i="5" s="1"/>
  <c r="U1839" i="5" s="1"/>
  <c r="V1840" i="5"/>
  <c r="W1840" i="5" s="1"/>
  <c r="T1840" i="5" s="1"/>
  <c r="U1840" i="5" s="1"/>
  <c r="V1841" i="5"/>
  <c r="W1841" i="5" s="1"/>
  <c r="T1841" i="5" s="1"/>
  <c r="U1841" i="5" s="1"/>
  <c r="V1842" i="5"/>
  <c r="W1842" i="5" s="1"/>
  <c r="T1842" i="5" s="1"/>
  <c r="U1842" i="5" s="1"/>
  <c r="V1843" i="5"/>
  <c r="W1843" i="5" s="1"/>
  <c r="T1843" i="5" s="1"/>
  <c r="U1843" i="5" s="1"/>
  <c r="V1844" i="5"/>
  <c r="W1844" i="5" s="1"/>
  <c r="T1844" i="5" s="1"/>
  <c r="U1844" i="5" s="1"/>
  <c r="V1845" i="5"/>
  <c r="W1845" i="5" s="1"/>
  <c r="T1845" i="5" s="1"/>
  <c r="U1845" i="5" s="1"/>
  <c r="V1846" i="5"/>
  <c r="W1846" i="5" s="1"/>
  <c r="T1846" i="5" s="1"/>
  <c r="U1846" i="5" s="1"/>
  <c r="V1847" i="5"/>
  <c r="W1847" i="5" s="1"/>
  <c r="T1847" i="5" s="1"/>
  <c r="U1847" i="5" s="1"/>
  <c r="V1855" i="5"/>
  <c r="W1855" i="5" s="1"/>
  <c r="T1855" i="5" s="1"/>
  <c r="U1855" i="5" s="1"/>
  <c r="V1856" i="5"/>
  <c r="W1856" i="5" s="1"/>
  <c r="T1856" i="5" s="1"/>
  <c r="U1856" i="5" s="1"/>
  <c r="V1857" i="5"/>
  <c r="W1857" i="5" s="1"/>
  <c r="T1857" i="5" s="1"/>
  <c r="U1857" i="5" s="1"/>
  <c r="V1858" i="5"/>
  <c r="W1858" i="5" s="1"/>
  <c r="T1858" i="5" s="1"/>
  <c r="U1858" i="5" s="1"/>
  <c r="V1860" i="5"/>
  <c r="W1860" i="5" s="1"/>
  <c r="T1860" i="5" s="1"/>
  <c r="U1860" i="5" s="1"/>
  <c r="V1863" i="5"/>
  <c r="W1863" i="5" s="1"/>
  <c r="T1863" i="5" s="1"/>
  <c r="U1863" i="5" s="1"/>
  <c r="V1864" i="5"/>
  <c r="W1864" i="5" s="1"/>
  <c r="T1864" i="5" s="1"/>
  <c r="U1864" i="5" s="1"/>
  <c r="V1865" i="5"/>
  <c r="W1865" i="5" s="1"/>
  <c r="T1865" i="5" s="1"/>
  <c r="U1865" i="5" s="1"/>
  <c r="V1866" i="5"/>
  <c r="W1866" i="5" s="1"/>
  <c r="T1866" i="5" s="1"/>
  <c r="U1866" i="5" s="1"/>
  <c r="V1867" i="5"/>
  <c r="W1867" i="5" s="1"/>
  <c r="T1867" i="5" s="1"/>
  <c r="U1867" i="5" s="1"/>
  <c r="V1868" i="5"/>
  <c r="W1868" i="5" s="1"/>
  <c r="T1868" i="5" s="1"/>
  <c r="U1868" i="5" s="1"/>
  <c r="V1869" i="5"/>
  <c r="W1869" i="5" s="1"/>
  <c r="T1869" i="5" s="1"/>
  <c r="U1869" i="5" s="1"/>
  <c r="V1870" i="5"/>
  <c r="W1870" i="5" s="1"/>
  <c r="T1870" i="5" s="1"/>
  <c r="U1870" i="5" s="1"/>
  <c r="V1871" i="5"/>
  <c r="W1871" i="5" s="1"/>
  <c r="T1871" i="5" s="1"/>
  <c r="U1871" i="5" s="1"/>
  <c r="V1875" i="5"/>
  <c r="W1875" i="5" s="1"/>
  <c r="T1875" i="5" s="1"/>
  <c r="U1875" i="5" s="1"/>
  <c r="V1876" i="5"/>
  <c r="W1876" i="5" s="1"/>
  <c r="T1876" i="5" s="1"/>
  <c r="U1876" i="5" s="1"/>
  <c r="V1877" i="5"/>
  <c r="W1877" i="5" s="1"/>
  <c r="T1877" i="5" s="1"/>
  <c r="U1877" i="5" s="1"/>
  <c r="V1878" i="5"/>
  <c r="W1878" i="5" s="1"/>
  <c r="T1878" i="5" s="1"/>
  <c r="U1878" i="5" s="1"/>
  <c r="V1879" i="5"/>
  <c r="W1879" i="5" s="1"/>
  <c r="T1879" i="5" s="1"/>
  <c r="U1879" i="5" s="1"/>
  <c r="V1880" i="5"/>
  <c r="W1880" i="5" s="1"/>
  <c r="T1880" i="5" s="1"/>
  <c r="U1880" i="5" s="1"/>
  <c r="V1881" i="5"/>
  <c r="W1881" i="5" s="1"/>
  <c r="T1881" i="5" s="1"/>
  <c r="U1881" i="5" s="1"/>
  <c r="V1882" i="5"/>
  <c r="V1891" i="5"/>
  <c r="W1891" i="5" s="1"/>
  <c r="T1891" i="5" s="1"/>
  <c r="U1891" i="5" s="1"/>
  <c r="V1893" i="5"/>
  <c r="W1893" i="5" s="1"/>
  <c r="T1893" i="5" s="1"/>
  <c r="U1893" i="5" s="1"/>
  <c r="V1897" i="5"/>
  <c r="W1897" i="5" s="1"/>
  <c r="T1897" i="5" s="1"/>
  <c r="U1897" i="5" s="1"/>
  <c r="V1898" i="5"/>
  <c r="W1898" i="5" s="1"/>
  <c r="T1898" i="5" s="1"/>
  <c r="U1898" i="5" s="1"/>
  <c r="V1899" i="5"/>
  <c r="W1899" i="5" s="1"/>
  <c r="T1899" i="5" s="1"/>
  <c r="U1899" i="5" s="1"/>
  <c r="V1900" i="5"/>
  <c r="W1900" i="5" s="1"/>
  <c r="T1900" i="5" s="1"/>
  <c r="U1900" i="5" s="1"/>
  <c r="V1901" i="5"/>
  <c r="W1901" i="5" s="1"/>
  <c r="T1901" i="5" s="1"/>
  <c r="U1901" i="5" s="1"/>
  <c r="V1902" i="5"/>
  <c r="W1902" i="5" s="1"/>
  <c r="T1902" i="5" s="1"/>
  <c r="U1902" i="5" s="1"/>
  <c r="V1903" i="5"/>
  <c r="W1903" i="5" s="1"/>
  <c r="T1903" i="5" s="1"/>
  <c r="U1903" i="5" s="1"/>
  <c r="V1904" i="5"/>
  <c r="W1904" i="5" s="1"/>
  <c r="T1904" i="5" s="1"/>
  <c r="U1904" i="5" s="1"/>
  <c r="V1908" i="5"/>
  <c r="W1908" i="5" s="1"/>
  <c r="T1908" i="5" s="1"/>
  <c r="U1908" i="5" s="1"/>
  <c r="V1909" i="5"/>
  <c r="W1909" i="5" s="1"/>
  <c r="T1909" i="5" s="1"/>
  <c r="U1909" i="5" s="1"/>
  <c r="V1914" i="5"/>
  <c r="W1914" i="5" s="1"/>
  <c r="T1914" i="5" s="1"/>
  <c r="U1914" i="5" s="1"/>
  <c r="V1915" i="5"/>
  <c r="W1915" i="5" s="1"/>
  <c r="T1915" i="5" s="1"/>
  <c r="U1915" i="5" s="1"/>
  <c r="V1916" i="5"/>
  <c r="W1916" i="5" s="1"/>
  <c r="T1916" i="5" s="1"/>
  <c r="U1916" i="5" s="1"/>
  <c r="V1917" i="5"/>
  <c r="W1917" i="5" s="1"/>
  <c r="T1917" i="5" s="1"/>
  <c r="U1917" i="5" s="1"/>
  <c r="V1918" i="5"/>
  <c r="W1918" i="5" s="1"/>
  <c r="T1918" i="5" s="1"/>
  <c r="U1918" i="5" s="1"/>
  <c r="V1920" i="5"/>
  <c r="W1920" i="5" s="1"/>
  <c r="T1920" i="5" s="1"/>
  <c r="U1920" i="5" s="1"/>
  <c r="V1921" i="5"/>
  <c r="W1921" i="5" s="1"/>
  <c r="T1921" i="5" s="1"/>
  <c r="U1921" i="5" s="1"/>
  <c r="V1922" i="5"/>
  <c r="W1922" i="5" s="1"/>
  <c r="T1922" i="5" s="1"/>
  <c r="U1922" i="5" s="1"/>
  <c r="V1923" i="5"/>
  <c r="W1923" i="5" s="1"/>
  <c r="T1923" i="5" s="1"/>
  <c r="U1923" i="5" s="1"/>
  <c r="V1924" i="5"/>
  <c r="W1924" i="5" s="1"/>
  <c r="T1924" i="5" s="1"/>
  <c r="U1924" i="5" s="1"/>
  <c r="V1925" i="5"/>
  <c r="W1925" i="5" s="1"/>
  <c r="V1926" i="5"/>
  <c r="W1926" i="5" s="1"/>
  <c r="V1933" i="5"/>
  <c r="W1933" i="5" s="1"/>
  <c r="T1933" i="5" s="1"/>
  <c r="U1933" i="5" s="1"/>
  <c r="V1935" i="5"/>
  <c r="W1935" i="5" s="1"/>
  <c r="T1935" i="5" s="1"/>
  <c r="U1935" i="5" s="1"/>
  <c r="V1939" i="5"/>
  <c r="W1939" i="5" s="1"/>
  <c r="T1939" i="5" s="1"/>
  <c r="U1939" i="5" s="1"/>
  <c r="V1940" i="5"/>
  <c r="W1940" i="5" s="1"/>
  <c r="T1940" i="5" s="1"/>
  <c r="U1940" i="5" s="1"/>
  <c r="V1941" i="5"/>
  <c r="W1941" i="5" s="1"/>
  <c r="T1941" i="5" s="1"/>
  <c r="U1941" i="5" s="1"/>
  <c r="V1942" i="5"/>
  <c r="W1942" i="5" s="1"/>
  <c r="T1942" i="5" s="1"/>
  <c r="U1942" i="5" s="1"/>
  <c r="V1943" i="5"/>
  <c r="W1943" i="5" s="1"/>
  <c r="T1943" i="5" s="1"/>
  <c r="U1943" i="5" s="1"/>
  <c r="V1944" i="5"/>
  <c r="W1944" i="5" s="1"/>
  <c r="T1944" i="5" s="1"/>
  <c r="U1944" i="5" s="1"/>
  <c r="V1945" i="5"/>
  <c r="W1945" i="5" s="1"/>
  <c r="T1945" i="5" s="1"/>
  <c r="U1945" i="5" s="1"/>
  <c r="V1946" i="5"/>
  <c r="W1946" i="5" s="1"/>
  <c r="T1946" i="5" s="1"/>
  <c r="U1946" i="5" s="1"/>
  <c r="V1953" i="5"/>
  <c r="W1953" i="5" s="1"/>
  <c r="T1953" i="5" s="1"/>
  <c r="U1953" i="5" s="1"/>
  <c r="V1955" i="5"/>
  <c r="W1955" i="5" s="1"/>
  <c r="T1955" i="5" s="1"/>
  <c r="U1955" i="5" s="1"/>
  <c r="V1958" i="5"/>
  <c r="W1958" i="5" s="1"/>
  <c r="T1958" i="5" s="1"/>
  <c r="U1958" i="5" s="1"/>
  <c r="V1959" i="5"/>
  <c r="W1959" i="5" s="1"/>
  <c r="T1959" i="5" s="1"/>
  <c r="U1959" i="5" s="1"/>
  <c r="V1960" i="5"/>
  <c r="W1960" i="5" s="1"/>
  <c r="T1960" i="5" s="1"/>
  <c r="U1960" i="5" s="1"/>
  <c r="V1961" i="5"/>
  <c r="W1961" i="5" s="1"/>
  <c r="T1961" i="5" s="1"/>
  <c r="U1961" i="5" s="1"/>
  <c r="V1962" i="5"/>
  <c r="W1962" i="5" s="1"/>
  <c r="T1962" i="5" s="1"/>
  <c r="U1962" i="5" s="1"/>
  <c r="V1963" i="5"/>
  <c r="W1963" i="5" s="1"/>
  <c r="T1963" i="5" s="1"/>
  <c r="U1963" i="5" s="1"/>
  <c r="V1964" i="5"/>
  <c r="W1964" i="5" s="1"/>
  <c r="T1964" i="5" s="1"/>
  <c r="U1964" i="5" s="1"/>
  <c r="V1965" i="5"/>
  <c r="W1965" i="5" s="1"/>
  <c r="T1965" i="5" s="1"/>
  <c r="U1965" i="5" s="1"/>
  <c r="V1973" i="5"/>
  <c r="W1973" i="5" s="1"/>
  <c r="T1973" i="5" s="1"/>
  <c r="U1973" i="5" s="1"/>
  <c r="V1974" i="5"/>
  <c r="W1974" i="5" s="1"/>
  <c r="T1974" i="5" s="1"/>
  <c r="U1974" i="5" s="1"/>
  <c r="V1975" i="5"/>
  <c r="W1975" i="5" s="1"/>
  <c r="T1975" i="5" s="1"/>
  <c r="U1975" i="5" s="1"/>
  <c r="V1976" i="5"/>
  <c r="W1976" i="5" s="1"/>
  <c r="T1976" i="5" s="1"/>
  <c r="U1976" i="5" s="1"/>
  <c r="V1978" i="5"/>
  <c r="W1978" i="5" s="1"/>
  <c r="T1978" i="5" s="1"/>
  <c r="U1978" i="5" s="1"/>
  <c r="V1982" i="5"/>
  <c r="W1982" i="5" s="1"/>
  <c r="T1982" i="5" s="1"/>
  <c r="U1982" i="5" s="1"/>
  <c r="V1983" i="5"/>
  <c r="W1983" i="5" s="1"/>
  <c r="T1983" i="5" s="1"/>
  <c r="U1983" i="5" s="1"/>
  <c r="V1984" i="5"/>
  <c r="W1984" i="5" s="1"/>
  <c r="T1984" i="5" s="1"/>
  <c r="U1984" i="5" s="1"/>
  <c r="V1985" i="5"/>
  <c r="W1985" i="5" s="1"/>
  <c r="T1985" i="5" s="1"/>
  <c r="U1985" i="5" s="1"/>
  <c r="V1986" i="5"/>
  <c r="W1986" i="5" s="1"/>
  <c r="T1986" i="5" s="1"/>
  <c r="U1986" i="5" s="1"/>
  <c r="V1987" i="5"/>
  <c r="W1987" i="5" s="1"/>
  <c r="T1987" i="5" s="1"/>
  <c r="U1987" i="5" s="1"/>
  <c r="V1988" i="5"/>
  <c r="W1988" i="5" s="1"/>
  <c r="T1988" i="5" s="1"/>
  <c r="U1988" i="5" s="1"/>
  <c r="V1997" i="5"/>
  <c r="W1997" i="5" s="1"/>
  <c r="T1997" i="5" s="1"/>
  <c r="U1997" i="5" s="1"/>
  <c r="V1999" i="5"/>
  <c r="W1999" i="5" s="1"/>
  <c r="T1999" i="5" s="1"/>
  <c r="U1999" i="5" s="1"/>
  <c r="V2003" i="5"/>
  <c r="W2003" i="5" s="1"/>
  <c r="T2003" i="5" s="1"/>
  <c r="U2003" i="5" s="1"/>
  <c r="V2004" i="5"/>
  <c r="W2004" i="5" s="1"/>
  <c r="T2004" i="5" s="1"/>
  <c r="U2004" i="5" s="1"/>
  <c r="V2005" i="5"/>
  <c r="W2005" i="5" s="1"/>
  <c r="T2005" i="5" s="1"/>
  <c r="U2005" i="5" s="1"/>
  <c r="V2006" i="5"/>
  <c r="W2006" i="5" s="1"/>
  <c r="T2006" i="5" s="1"/>
  <c r="U2006" i="5" s="1"/>
  <c r="V2007" i="5"/>
  <c r="W2007" i="5" s="1"/>
  <c r="T2007" i="5" s="1"/>
  <c r="U2007" i="5" s="1"/>
  <c r="V2008" i="5"/>
  <c r="W2008" i="5" s="1"/>
  <c r="T2008" i="5" s="1"/>
  <c r="U2008" i="5" s="1"/>
  <c r="V2009" i="5"/>
  <c r="W2009" i="5" s="1"/>
  <c r="T2009" i="5" s="1"/>
  <c r="U2009" i="5" s="1"/>
  <c r="V2018" i="5"/>
  <c r="W2018" i="5" s="1"/>
  <c r="T2018" i="5" s="1"/>
  <c r="U2018" i="5" s="1"/>
  <c r="V2020" i="5"/>
  <c r="W2020" i="5" s="1"/>
  <c r="T2020" i="5" s="1"/>
  <c r="U2020" i="5" s="1"/>
  <c r="V2031" i="5"/>
  <c r="W2031" i="5" s="1"/>
  <c r="T2031" i="5" s="1"/>
  <c r="U2031" i="5" s="1"/>
  <c r="V2033" i="5"/>
  <c r="W2033" i="5" s="1"/>
  <c r="T2033" i="5" s="1"/>
  <c r="U2033" i="5" s="1"/>
  <c r="V2034" i="5"/>
  <c r="W2034" i="5" s="1"/>
  <c r="T2034" i="5" s="1"/>
  <c r="U2034" i="5" s="1"/>
  <c r="V2035" i="5"/>
  <c r="W2035" i="5" s="1"/>
  <c r="T2035" i="5" s="1"/>
  <c r="U2035" i="5" s="1"/>
  <c r="V2036" i="5"/>
  <c r="W2036" i="5" s="1"/>
  <c r="T2036" i="5" s="1"/>
  <c r="U2036" i="5" s="1"/>
  <c r="V2037" i="5"/>
  <c r="W2037" i="5" s="1"/>
  <c r="T2037" i="5" s="1"/>
  <c r="U2037" i="5" s="1"/>
  <c r="V2038" i="5"/>
  <c r="W2038" i="5" s="1"/>
  <c r="T2038" i="5" s="1"/>
  <c r="U2038" i="5" s="1"/>
  <c r="V2045" i="5"/>
  <c r="W2045" i="5" s="1"/>
  <c r="T2045" i="5" s="1"/>
  <c r="U2045" i="5" s="1"/>
  <c r="V2047" i="5"/>
  <c r="W2047" i="5" s="1"/>
  <c r="T2047" i="5" s="1"/>
  <c r="U2047" i="5" s="1"/>
  <c r="V2051" i="5"/>
  <c r="W2051" i="5" s="1"/>
  <c r="T2051" i="5" s="1"/>
  <c r="U2051" i="5" s="1"/>
  <c r="V2052" i="5"/>
  <c r="W2052" i="5" s="1"/>
  <c r="T2052" i="5" s="1"/>
  <c r="U2052" i="5" s="1"/>
  <c r="V2053" i="5"/>
  <c r="W2053" i="5" s="1"/>
  <c r="T2053" i="5" s="1"/>
  <c r="U2053" i="5" s="1"/>
  <c r="V2054" i="5"/>
  <c r="W2054" i="5" s="1"/>
  <c r="T2054" i="5" s="1"/>
  <c r="U2054" i="5" s="1"/>
  <c r="V2055" i="5"/>
  <c r="W2055" i="5" s="1"/>
  <c r="T2055" i="5" s="1"/>
  <c r="U2055" i="5" s="1"/>
  <c r="V2057" i="5"/>
  <c r="W2057" i="5" s="1"/>
  <c r="T2057" i="5" s="1"/>
  <c r="U2057" i="5" s="1"/>
  <c r="V2058" i="5"/>
  <c r="W2058" i="5" s="1"/>
  <c r="T2058" i="5" s="1"/>
  <c r="U2058" i="5" s="1"/>
  <c r="V2059" i="5"/>
  <c r="W2059" i="5" s="1"/>
  <c r="T2059" i="5" s="1"/>
  <c r="U2059" i="5" s="1"/>
  <c r="V2060" i="5"/>
  <c r="W2060" i="5" s="1"/>
  <c r="T2060" i="5" s="1"/>
  <c r="U2060" i="5" s="1"/>
  <c r="V2061" i="5"/>
  <c r="W2061" i="5" s="1"/>
  <c r="T2061" i="5" s="1"/>
  <c r="U2061" i="5" s="1"/>
  <c r="V2062" i="5"/>
  <c r="W2062" i="5" s="1"/>
  <c r="T2062" i="5" s="1"/>
  <c r="U2062" i="5" s="1"/>
  <c r="V2063" i="5"/>
  <c r="W2063" i="5" s="1"/>
  <c r="T2063" i="5" s="1"/>
  <c r="U2063" i="5" s="1"/>
  <c r="V2064" i="5"/>
  <c r="W2064" i="5" s="1"/>
  <c r="T2064" i="5" s="1"/>
  <c r="U2064" i="5" s="1"/>
  <c r="V2065" i="5"/>
  <c r="W2065" i="5" s="1"/>
  <c r="T2065" i="5" s="1"/>
  <c r="U2065" i="5" s="1"/>
  <c r="V2066" i="5"/>
  <c r="W2066" i="5" s="1"/>
  <c r="T2066" i="5" s="1"/>
  <c r="U2066" i="5" s="1"/>
  <c r="V2067" i="5"/>
  <c r="W2067" i="5" s="1"/>
  <c r="T2067" i="5" s="1"/>
  <c r="U2067" i="5" s="1"/>
  <c r="V2068" i="5"/>
  <c r="W2068" i="5" s="1"/>
  <c r="T2068" i="5" s="1"/>
  <c r="U2068" i="5" s="1"/>
  <c r="V2078" i="5"/>
  <c r="W2078" i="5" s="1"/>
  <c r="T2078" i="5" s="1"/>
  <c r="U2078" i="5" s="1"/>
  <c r="W735" i="5"/>
  <c r="T735" i="5" s="1"/>
  <c r="U735" i="5" s="1"/>
  <c r="T145" i="5"/>
  <c r="U145" i="5" s="1"/>
  <c r="W146" i="5"/>
  <c r="T146" i="5" s="1"/>
  <c r="U146" i="5" s="1"/>
  <c r="T147" i="5"/>
  <c r="U147" i="5" s="1"/>
  <c r="T149" i="5"/>
  <c r="U149" i="5" s="1"/>
  <c r="T151" i="5"/>
  <c r="U151" i="5" s="1"/>
  <c r="T153" i="5"/>
  <c r="U153" i="5" s="1"/>
  <c r="T157" i="5"/>
  <c r="U157" i="5" s="1"/>
  <c r="T159" i="5"/>
  <c r="U159" i="5" s="1"/>
  <c r="T161" i="5"/>
  <c r="U161" i="5" s="1"/>
  <c r="T164" i="5"/>
  <c r="U164" i="5" s="1"/>
  <c r="T165" i="5"/>
  <c r="U165" i="5" s="1"/>
  <c r="T169" i="5"/>
  <c r="U169" i="5" s="1"/>
  <c r="T173" i="5"/>
  <c r="U173" i="5" s="1"/>
  <c r="T174" i="5"/>
  <c r="U174" i="5" s="1"/>
  <c r="T183" i="5"/>
  <c r="U183" i="5" s="1"/>
  <c r="W184" i="5"/>
  <c r="T184" i="5" s="1"/>
  <c r="U184" i="5" s="1"/>
  <c r="T190" i="5"/>
  <c r="U190" i="5" s="1"/>
  <c r="T194" i="5"/>
  <c r="U194" i="5" s="1"/>
  <c r="T197" i="5"/>
  <c r="U197" i="5" s="1"/>
  <c r="T200" i="5"/>
  <c r="U200" i="5" s="1"/>
  <c r="T201" i="5"/>
  <c r="U201" i="5" s="1"/>
  <c r="T205" i="5"/>
  <c r="U205" i="5" s="1"/>
  <c r="T209" i="5"/>
  <c r="U209" i="5" s="1"/>
  <c r="T213" i="5"/>
  <c r="U213" i="5" s="1"/>
  <c r="T216" i="5"/>
  <c r="U216" i="5" s="1"/>
  <c r="T217" i="5"/>
  <c r="U217" i="5" s="1"/>
  <c r="W225" i="5"/>
  <c r="T225" i="5" s="1"/>
  <c r="U225" i="5" s="1"/>
  <c r="W258" i="5"/>
  <c r="W285" i="5"/>
  <c r="T285" i="5" s="1"/>
  <c r="U285" i="5" s="1"/>
  <c r="W315" i="5"/>
  <c r="T315" i="5" s="1"/>
  <c r="U315" i="5" s="1"/>
  <c r="W365" i="5"/>
  <c r="T365" i="5" s="1"/>
  <c r="U365" i="5" s="1"/>
  <c r="W383" i="5"/>
  <c r="T383" i="5" s="1"/>
  <c r="U383" i="5" s="1"/>
  <c r="W401" i="5"/>
  <c r="T401" i="5" s="1"/>
  <c r="U401" i="5" s="1"/>
  <c r="W423" i="5"/>
  <c r="W447" i="5"/>
  <c r="T447" i="5" s="1"/>
  <c r="U447" i="5" s="1"/>
  <c r="W468" i="5"/>
  <c r="T468" i="5" s="1"/>
  <c r="U468" i="5" s="1"/>
  <c r="W486" i="5"/>
  <c r="T486" i="5" s="1"/>
  <c r="U486" i="5" s="1"/>
  <c r="W507" i="5"/>
  <c r="T507" i="5" s="1"/>
  <c r="U507" i="5" s="1"/>
  <c r="W528" i="5"/>
  <c r="T528" i="5" s="1"/>
  <c r="U528" i="5" s="1"/>
  <c r="W595" i="5"/>
  <c r="T595" i="5" s="1"/>
  <c r="U595" i="5" s="1"/>
  <c r="W596" i="5"/>
  <c r="T596" i="5" s="1"/>
  <c r="U596" i="5" s="1"/>
  <c r="W616" i="5"/>
  <c r="T616" i="5" s="1"/>
  <c r="U616" i="5" s="1"/>
  <c r="W636" i="5"/>
  <c r="T636" i="5" s="1"/>
  <c r="U636" i="5" s="1"/>
  <c r="W665" i="5"/>
  <c r="T665" i="5" s="1"/>
  <c r="U665" i="5" s="1"/>
  <c r="W667" i="5"/>
  <c r="T667" i="5" s="1"/>
  <c r="U667" i="5" s="1"/>
  <c r="W668" i="5"/>
  <c r="T668" i="5" s="1"/>
  <c r="U668" i="5" s="1"/>
  <c r="W669" i="5"/>
  <c r="T669" i="5" s="1"/>
  <c r="U669" i="5" s="1"/>
  <c r="W671" i="5"/>
  <c r="T671" i="5" s="1"/>
  <c r="U671" i="5" s="1"/>
  <c r="W672" i="5"/>
  <c r="T672" i="5" s="1"/>
  <c r="U672" i="5" s="1"/>
  <c r="W678" i="5"/>
  <c r="T678" i="5" s="1"/>
  <c r="U678" i="5" s="1"/>
  <c r="W679" i="5"/>
  <c r="T679" i="5" s="1"/>
  <c r="U679" i="5" s="1"/>
  <c r="W684" i="5"/>
  <c r="T684" i="5" s="1"/>
  <c r="U684" i="5" s="1"/>
  <c r="W685" i="5"/>
  <c r="T685" i="5" s="1"/>
  <c r="U685" i="5" s="1"/>
  <c r="W687" i="5"/>
  <c r="T687" i="5" s="1"/>
  <c r="U687" i="5" s="1"/>
  <c r="W688" i="5"/>
  <c r="T688" i="5" s="1"/>
  <c r="U688" i="5" s="1"/>
  <c r="W689" i="5"/>
  <c r="T689" i="5" s="1"/>
  <c r="U689" i="5" s="1"/>
  <c r="W691" i="5"/>
  <c r="T691" i="5" s="1"/>
  <c r="U691" i="5" s="1"/>
  <c r="W692" i="5"/>
  <c r="T692" i="5" s="1"/>
  <c r="U692" i="5" s="1"/>
  <c r="W693" i="5"/>
  <c r="T693" i="5" s="1"/>
  <c r="U693" i="5" s="1"/>
  <c r="W699" i="5"/>
  <c r="T699" i="5" s="1"/>
  <c r="U699" i="5" s="1"/>
  <c r="W701" i="5"/>
  <c r="T701" i="5" s="1"/>
  <c r="U701" i="5" s="1"/>
  <c r="W707" i="5"/>
  <c r="T707" i="5" s="1"/>
  <c r="U707" i="5" s="1"/>
  <c r="W708" i="5"/>
  <c r="T708" i="5" s="1"/>
  <c r="U708" i="5" s="1"/>
  <c r="W709" i="5"/>
  <c r="T709" i="5" s="1"/>
  <c r="U709" i="5" s="1"/>
  <c r="W711" i="5"/>
  <c r="T711" i="5" s="1"/>
  <c r="U711" i="5" s="1"/>
  <c r="W712" i="5"/>
  <c r="T712" i="5" s="1"/>
  <c r="U712" i="5" s="1"/>
  <c r="W713" i="5"/>
  <c r="T713" i="5" s="1"/>
  <c r="U713" i="5" s="1"/>
  <c r="W715" i="5"/>
  <c r="T715" i="5" s="1"/>
  <c r="U715" i="5" s="1"/>
  <c r="W721" i="5"/>
  <c r="T721" i="5" s="1"/>
  <c r="U721" i="5" s="1"/>
  <c r="W722" i="5"/>
  <c r="T722" i="5" s="1"/>
  <c r="U722" i="5" s="1"/>
  <c r="W726" i="5"/>
  <c r="T726" i="5" s="1"/>
  <c r="U726" i="5" s="1"/>
  <c r="W727" i="5"/>
  <c r="T727" i="5" s="1"/>
  <c r="U727" i="5" s="1"/>
  <c r="W729" i="5"/>
  <c r="T729" i="5" s="1"/>
  <c r="U729" i="5" s="1"/>
  <c r="W730" i="5"/>
  <c r="T730" i="5" s="1"/>
  <c r="U730" i="5" s="1"/>
  <c r="W731" i="5"/>
  <c r="T731" i="5" s="1"/>
  <c r="U731" i="5" s="1"/>
  <c r="W733" i="5"/>
  <c r="T733" i="5" s="1"/>
  <c r="U733" i="5" s="1"/>
  <c r="W734" i="5"/>
  <c r="T734" i="5" s="1"/>
  <c r="U734" i="5" s="1"/>
  <c r="W736" i="5"/>
  <c r="T736" i="5" s="1"/>
  <c r="U736" i="5" s="1"/>
  <c r="W743" i="5"/>
  <c r="T743" i="5" s="1"/>
  <c r="U743" i="5" s="1"/>
  <c r="W744" i="5"/>
  <c r="T744" i="5" s="1"/>
  <c r="U744" i="5" s="1"/>
  <c r="W745" i="5"/>
  <c r="T745" i="5" s="1"/>
  <c r="U745" i="5" s="1"/>
  <c r="W746" i="5"/>
  <c r="T746" i="5" s="1"/>
  <c r="U746" i="5" s="1"/>
  <c r="W747" i="5"/>
  <c r="T747" i="5" s="1"/>
  <c r="U747" i="5" s="1"/>
  <c r="W751" i="5"/>
  <c r="T751" i="5" s="1"/>
  <c r="U751" i="5" s="1"/>
  <c r="W752" i="5"/>
  <c r="T752" i="5" s="1"/>
  <c r="U752" i="5" s="1"/>
  <c r="W755" i="5"/>
  <c r="T755" i="5" s="1"/>
  <c r="U755" i="5" s="1"/>
  <c r="W756" i="5"/>
  <c r="T756" i="5" s="1"/>
  <c r="U756" i="5" s="1"/>
  <c r="W757" i="5"/>
  <c r="T757" i="5" s="1"/>
  <c r="U757" i="5" s="1"/>
  <c r="W758" i="5"/>
  <c r="T758" i="5" s="1"/>
  <c r="U758" i="5" s="1"/>
  <c r="W759" i="5"/>
  <c r="T759" i="5" s="1"/>
  <c r="U759" i="5" s="1"/>
  <c r="W760" i="5"/>
  <c r="T760" i="5" s="1"/>
  <c r="U760" i="5" s="1"/>
  <c r="W761" i="5"/>
  <c r="T761" i="5" s="1"/>
  <c r="U761" i="5" s="1"/>
  <c r="W762" i="5"/>
  <c r="T762" i="5" s="1"/>
  <c r="U762" i="5" s="1"/>
  <c r="U773" i="5"/>
  <c r="W930" i="5"/>
  <c r="T930" i="5" s="1"/>
  <c r="U930" i="5" s="1"/>
  <c r="W942" i="5"/>
  <c r="T942" i="5" s="1"/>
  <c r="U942" i="5" s="1"/>
  <c r="W967" i="5"/>
  <c r="T967" i="5" s="1"/>
  <c r="U967" i="5" s="1"/>
  <c r="W968" i="5"/>
  <c r="T968" i="5" s="1"/>
  <c r="U968" i="5" s="1"/>
  <c r="W980" i="5"/>
  <c r="T980" i="5" s="1"/>
  <c r="U980" i="5" s="1"/>
  <c r="W1007" i="5"/>
  <c r="T1007" i="5" s="1"/>
  <c r="U1007" i="5" s="1"/>
  <c r="W1018" i="5"/>
  <c r="T1018" i="5" s="1"/>
  <c r="U1018" i="5" s="1"/>
  <c r="W1035" i="5"/>
  <c r="T1035" i="5" s="1"/>
  <c r="U1035" i="5" s="1"/>
  <c r="W1036" i="5"/>
  <c r="T1036" i="5" s="1"/>
  <c r="U1036" i="5" s="1"/>
  <c r="W1037" i="5"/>
  <c r="T1037" i="5" s="1"/>
  <c r="U1037" i="5" s="1"/>
  <c r="W1038" i="5"/>
  <c r="T1038" i="5" s="1"/>
  <c r="U1038" i="5" s="1"/>
  <c r="W1039" i="5"/>
  <c r="T1039" i="5" s="1"/>
  <c r="U1039" i="5" s="1"/>
  <c r="W1040" i="5"/>
  <c r="T1040" i="5" s="1"/>
  <c r="U1040" i="5" s="1"/>
  <c r="W1041" i="5"/>
  <c r="T1041" i="5" s="1"/>
  <c r="U1041" i="5" s="1"/>
  <c r="W1042" i="5"/>
  <c r="T1042" i="5" s="1"/>
  <c r="U1042" i="5" s="1"/>
  <c r="W1043" i="5"/>
  <c r="T1043" i="5" s="1"/>
  <c r="U1043" i="5" s="1"/>
  <c r="W1044" i="5"/>
  <c r="T1044" i="5" s="1"/>
  <c r="U1044" i="5" s="1"/>
  <c r="W1049" i="5"/>
  <c r="T1049" i="5" s="1"/>
  <c r="U1049" i="5" s="1"/>
  <c r="W1071" i="5"/>
  <c r="T1071" i="5" s="1"/>
  <c r="U1071" i="5" s="1"/>
  <c r="W1092" i="5"/>
  <c r="T1092" i="5" s="1"/>
  <c r="U1092" i="5" s="1"/>
  <c r="W1113" i="5"/>
  <c r="T1113" i="5" s="1"/>
  <c r="U1113" i="5" s="1"/>
  <c r="W1135" i="5"/>
  <c r="T1135" i="5" s="1"/>
  <c r="U1135" i="5" s="1"/>
  <c r="W1156" i="5"/>
  <c r="T1156" i="5" s="1"/>
  <c r="U1156" i="5" s="1"/>
  <c r="W1178" i="5"/>
  <c r="T1178" i="5" s="1"/>
  <c r="U1178" i="5" s="1"/>
  <c r="W1199" i="5"/>
  <c r="T1199" i="5" s="1"/>
  <c r="U1199" i="5" s="1"/>
  <c r="W1220" i="5"/>
  <c r="T1220" i="5" s="1"/>
  <c r="U1220" i="5" s="1"/>
  <c r="W1245" i="5"/>
  <c r="T1245" i="5" s="1"/>
  <c r="U1245" i="5" s="1"/>
  <c r="W1278" i="5"/>
  <c r="T1278" i="5" s="1"/>
  <c r="U1278" i="5" s="1"/>
  <c r="W1298" i="5"/>
  <c r="T1298" i="5" s="1"/>
  <c r="U1298" i="5" s="1"/>
  <c r="W1326" i="5"/>
  <c r="T1326" i="5" s="1"/>
  <c r="U1326" i="5" s="1"/>
  <c r="W1357" i="5"/>
  <c r="T1357" i="5" s="1"/>
  <c r="U1357" i="5" s="1"/>
  <c r="W1386" i="5"/>
  <c r="T1386" i="5" s="1"/>
  <c r="U1386" i="5" s="1"/>
  <c r="W1410" i="5"/>
  <c r="T1410" i="5" s="1"/>
  <c r="U1410" i="5" s="1"/>
  <c r="W1429" i="5"/>
  <c r="T1429" i="5" s="1"/>
  <c r="U1429" i="5" s="1"/>
  <c r="W1448" i="5"/>
  <c r="T1448" i="5" s="1"/>
  <c r="U1448" i="5" s="1"/>
  <c r="W1466" i="5"/>
  <c r="T1466" i="5" s="1"/>
  <c r="U1466" i="5" s="1"/>
  <c r="W1501" i="5"/>
  <c r="T1501" i="5" s="1"/>
  <c r="U1501" i="5" s="1"/>
  <c r="W1523" i="5"/>
  <c r="T1523" i="5" s="1"/>
  <c r="U1523" i="5" s="1"/>
  <c r="W1545" i="5"/>
  <c r="T1545" i="5" s="1"/>
  <c r="U1545" i="5" s="1"/>
  <c r="W1571" i="5"/>
  <c r="T1571" i="5" s="1"/>
  <c r="U1571" i="5" s="1"/>
  <c r="W1595" i="5"/>
  <c r="T1595" i="5" s="1"/>
  <c r="U1595" i="5" s="1"/>
  <c r="W1630" i="5"/>
  <c r="W1660" i="5"/>
  <c r="T1660" i="5" s="1"/>
  <c r="U1660" i="5" s="1"/>
  <c r="W1693" i="5"/>
  <c r="T1693" i="5" s="1"/>
  <c r="W1717" i="5"/>
  <c r="T1717" i="5" s="1"/>
  <c r="U1717" i="5" s="1"/>
  <c r="W1743" i="5"/>
  <c r="T1743" i="5" s="1"/>
  <c r="U1743" i="5" s="1"/>
  <c r="W1764" i="5"/>
  <c r="T1764" i="5" s="1"/>
  <c r="U1764" i="5" s="1"/>
  <c r="W1812" i="5"/>
  <c r="T1812" i="5" s="1"/>
  <c r="U1812" i="5" s="1"/>
  <c r="W1833" i="5"/>
  <c r="T1833" i="5" s="1"/>
  <c r="U1833" i="5" s="1"/>
  <c r="W1859" i="5"/>
  <c r="T1859" i="5" s="1"/>
  <c r="U1859" i="5" s="1"/>
  <c r="W1892" i="5"/>
  <c r="T1892" i="5" s="1"/>
  <c r="U1892" i="5" s="1"/>
  <c r="W1910" i="5"/>
  <c r="T1910" i="5" s="1"/>
  <c r="U1910" i="5" s="1"/>
  <c r="W1934" i="5"/>
  <c r="T1934" i="5" s="1"/>
  <c r="U1934" i="5" s="1"/>
  <c r="W1954" i="5"/>
  <c r="T1954" i="5" s="1"/>
  <c r="U1954" i="5" s="1"/>
  <c r="W1977" i="5"/>
  <c r="T1977" i="5" s="1"/>
  <c r="U1977" i="5" s="1"/>
  <c r="W1998" i="5"/>
  <c r="T1998" i="5" s="1"/>
  <c r="U1998" i="5" s="1"/>
  <c r="W2019" i="5"/>
  <c r="T2019" i="5" s="1"/>
  <c r="U2019" i="5" s="1"/>
  <c r="W2046" i="5"/>
  <c r="T2046" i="5" s="1"/>
  <c r="U2046" i="5" s="1"/>
  <c r="T140" i="5"/>
  <c r="U140" i="5" s="1"/>
  <c r="T144" i="5"/>
  <c r="U144" i="5" s="1"/>
  <c r="T152" i="5"/>
  <c r="U152" i="5" s="1"/>
  <c r="T154" i="5"/>
  <c r="U154" i="5" s="1"/>
  <c r="T155" i="5"/>
  <c r="U155" i="5" s="1"/>
  <c r="T156" i="5"/>
  <c r="U156" i="5" s="1"/>
  <c r="T158" i="5"/>
  <c r="U158" i="5" s="1"/>
  <c r="T160" i="5"/>
  <c r="U160" i="5" s="1"/>
  <c r="T162" i="5"/>
  <c r="U162" i="5" s="1"/>
  <c r="T163" i="5"/>
  <c r="U163" i="5" s="1"/>
  <c r="T166" i="5"/>
  <c r="U166" i="5" s="1"/>
  <c r="T167" i="5"/>
  <c r="U167" i="5" s="1"/>
  <c r="T168" i="5"/>
  <c r="U168" i="5" s="1"/>
  <c r="T170" i="5"/>
  <c r="U170" i="5" s="1"/>
  <c r="T171" i="5"/>
  <c r="U171" i="5" s="1"/>
  <c r="T172" i="5"/>
  <c r="U172" i="5" s="1"/>
  <c r="T175" i="5"/>
  <c r="U175" i="5" s="1"/>
  <c r="T185" i="5"/>
  <c r="U185" i="5" s="1"/>
  <c r="T186" i="5"/>
  <c r="U186" i="5" s="1"/>
  <c r="T191" i="5"/>
  <c r="U191" i="5" s="1"/>
  <c r="T192" i="5"/>
  <c r="U192" i="5" s="1"/>
  <c r="T193" i="5"/>
  <c r="U193" i="5" s="1"/>
  <c r="T195" i="5"/>
  <c r="U195" i="5" s="1"/>
  <c r="T196" i="5"/>
  <c r="U196" i="5" s="1"/>
  <c r="T198" i="5"/>
  <c r="U198" i="5" s="1"/>
  <c r="T199" i="5"/>
  <c r="U199" i="5" s="1"/>
  <c r="T202" i="5"/>
  <c r="U202" i="5" s="1"/>
  <c r="T203" i="5"/>
  <c r="U203" i="5" s="1"/>
  <c r="T204" i="5"/>
  <c r="U204" i="5" s="1"/>
  <c r="T206" i="5"/>
  <c r="U206" i="5" s="1"/>
  <c r="T207" i="5"/>
  <c r="U207" i="5" s="1"/>
  <c r="T208" i="5"/>
  <c r="U208" i="5" s="1"/>
  <c r="T210" i="5"/>
  <c r="U210" i="5" s="1"/>
  <c r="T211" i="5"/>
  <c r="U211" i="5" s="1"/>
  <c r="T212" i="5"/>
  <c r="U212" i="5" s="1"/>
  <c r="T214" i="5"/>
  <c r="U214" i="5" s="1"/>
  <c r="T215" i="5"/>
  <c r="U215" i="5" s="1"/>
  <c r="W138" i="5"/>
  <c r="T138" i="5" s="1"/>
  <c r="U138" i="5" s="1"/>
  <c r="S118" i="5" l="1"/>
  <c r="S187" i="5"/>
  <c r="T224" i="5"/>
  <c r="U224" i="5" s="1"/>
  <c r="W1823" i="5"/>
  <c r="T1823" i="5" s="1"/>
  <c r="U1823" i="5" s="1"/>
  <c r="T1822" i="5"/>
  <c r="U1822" i="5" s="1"/>
  <c r="T1268" i="5"/>
  <c r="U1268" i="5" s="1"/>
  <c r="W1882" i="5"/>
  <c r="T1882" i="5" s="1"/>
  <c r="U1882" i="5" s="1"/>
  <c r="T1490" i="5"/>
  <c r="U1490" i="5" s="1"/>
  <c r="W1125" i="5"/>
  <c r="T1125" i="5" s="1"/>
  <c r="U1125" i="5" s="1"/>
  <c r="T1925" i="5"/>
  <c r="U1925" i="5" s="1"/>
  <c r="T1926" i="5"/>
  <c r="U1926" i="5" s="1"/>
  <c r="T1489" i="5"/>
  <c r="U1489" i="5" s="1"/>
  <c r="W1034" i="5"/>
  <c r="T1034" i="5" s="1"/>
  <c r="U1034" i="5" s="1"/>
  <c r="T423" i="5"/>
  <c r="U423" i="5" s="1"/>
  <c r="T258" i="5"/>
  <c r="U258" i="5" s="1"/>
  <c r="U1693" i="5"/>
  <c r="T1630" i="5"/>
  <c r="U1630" i="5" s="1"/>
  <c r="W141" i="5"/>
  <c r="T141" i="5" s="1"/>
  <c r="U141" i="5" s="1"/>
  <c r="R168" i="5" l="1"/>
  <c r="N140" i="9" l="1"/>
  <c r="M140" i="9"/>
  <c r="L140" i="9"/>
  <c r="K140" i="9"/>
  <c r="J140" i="9"/>
  <c r="I140" i="9"/>
  <c r="F140" i="9"/>
  <c r="E140" i="9"/>
  <c r="D140" i="9"/>
  <c r="C140" i="9"/>
  <c r="O139" i="9"/>
  <c r="O138" i="9"/>
  <c r="O136" i="9"/>
  <c r="N132" i="9"/>
  <c r="M132" i="9"/>
  <c r="L132" i="9"/>
  <c r="K132" i="9"/>
  <c r="J132" i="9"/>
  <c r="I132" i="9"/>
  <c r="H132" i="9"/>
  <c r="G132" i="9"/>
  <c r="F132" i="9"/>
  <c r="E132" i="9"/>
  <c r="D132" i="9"/>
  <c r="C132" i="9"/>
  <c r="O131" i="9"/>
  <c r="O130" i="9"/>
  <c r="O129" i="9"/>
  <c r="O128" i="9"/>
  <c r="N124" i="9"/>
  <c r="M124" i="9"/>
  <c r="L124" i="9"/>
  <c r="K124" i="9"/>
  <c r="J124" i="9"/>
  <c r="I124" i="9"/>
  <c r="H124" i="9"/>
  <c r="G124" i="9"/>
  <c r="F124" i="9"/>
  <c r="E124" i="9"/>
  <c r="D124" i="9"/>
  <c r="C124" i="9"/>
  <c r="O123" i="9"/>
  <c r="O122" i="9"/>
  <c r="O121" i="9"/>
  <c r="O116" i="9"/>
  <c r="O115" i="9"/>
  <c r="N112" i="9"/>
  <c r="M112" i="9"/>
  <c r="L112" i="9"/>
  <c r="K112" i="9"/>
  <c r="J112" i="9"/>
  <c r="I112" i="9"/>
  <c r="H112" i="9"/>
  <c r="G112" i="9"/>
  <c r="F112" i="9"/>
  <c r="E112" i="9"/>
  <c r="D112" i="9"/>
  <c r="C112" i="9"/>
  <c r="O111" i="9"/>
  <c r="O110" i="9"/>
  <c r="O109" i="9"/>
  <c r="O108" i="9"/>
  <c r="O103" i="9"/>
  <c r="N100" i="9"/>
  <c r="M100" i="9"/>
  <c r="L100" i="9"/>
  <c r="K100" i="9"/>
  <c r="J100" i="9"/>
  <c r="I100" i="9"/>
  <c r="H100" i="9"/>
  <c r="G100" i="9"/>
  <c r="F100" i="9"/>
  <c r="E100" i="9"/>
  <c r="D100" i="9"/>
  <c r="C100" i="9"/>
  <c r="O99" i="9"/>
  <c r="O98" i="9"/>
  <c r="O97" i="9"/>
  <c r="O96" i="9"/>
  <c r="M88" i="9"/>
  <c r="L88" i="9"/>
  <c r="K88" i="9"/>
  <c r="J88" i="9"/>
  <c r="I88" i="9"/>
  <c r="H88" i="9"/>
  <c r="G88" i="9"/>
  <c r="F88" i="9"/>
  <c r="E88" i="9"/>
  <c r="D88" i="9"/>
  <c r="C88" i="9"/>
  <c r="O87" i="9"/>
  <c r="O86" i="9"/>
  <c r="O84" i="9"/>
  <c r="O83" i="9"/>
  <c r="O88" i="9" l="1"/>
  <c r="O140" i="9"/>
  <c r="O144" i="9" s="1"/>
  <c r="O100" i="9"/>
  <c r="O124" i="9"/>
  <c r="O112" i="9"/>
  <c r="O132" i="9"/>
  <c r="O143" i="9" l="1"/>
  <c r="O145" i="9" s="1"/>
  <c r="O146" i="9" s="1"/>
  <c r="R132" i="5" l="1"/>
  <c r="D52" i="4" l="1"/>
  <c r="D50" i="4"/>
  <c r="D49" i="4"/>
  <c r="D51" i="4"/>
  <c r="D48" i="4"/>
  <c r="D36" i="4"/>
  <c r="J29" i="4" l="1"/>
  <c r="J49" i="4"/>
  <c r="D18" i="4"/>
  <c r="J11" i="4"/>
  <c r="D27" i="4"/>
  <c r="J55" i="4"/>
  <c r="D9" i="4"/>
  <c r="J19" i="4"/>
  <c r="D41" i="4"/>
  <c r="D54" i="4"/>
  <c r="J42" i="4"/>
  <c r="D3" i="4"/>
  <c r="J36" i="4"/>
  <c r="D47" i="4"/>
  <c r="H3" i="4" l="1"/>
</calcChain>
</file>

<file path=xl/sharedStrings.xml><?xml version="1.0" encoding="utf-8"?>
<sst xmlns="http://schemas.openxmlformats.org/spreadsheetml/2006/main" count="2031" uniqueCount="837">
  <si>
    <t>Certified</t>
  </si>
  <si>
    <t>31-37</t>
  </si>
  <si>
    <t>38-45</t>
  </si>
  <si>
    <t>46-63</t>
  </si>
  <si>
    <t>64-81</t>
  </si>
  <si>
    <t>Silver</t>
  </si>
  <si>
    <t>Gold</t>
  </si>
  <si>
    <t>Platinum</t>
  </si>
  <si>
    <t>Redesign</t>
  </si>
  <si>
    <t>Reduce</t>
  </si>
  <si>
    <t>Total</t>
  </si>
  <si>
    <t xml:space="preserve">Total Attempted Points:     </t>
  </si>
  <si>
    <t>Credit 1</t>
  </si>
  <si>
    <t xml:space="preserve">Right size collection containers and service levels </t>
  </si>
  <si>
    <t>Credit 2</t>
  </si>
  <si>
    <t>Restructure solid waste collection agreements for zero waste</t>
  </si>
  <si>
    <t>TRUE Zero Waste Certification levels</t>
  </si>
  <si>
    <t>Points</t>
  </si>
  <si>
    <t>Credit 3</t>
  </si>
  <si>
    <t>Review all 9 points of generation</t>
  </si>
  <si>
    <t>Credit 4</t>
  </si>
  <si>
    <t xml:space="preserve">Complete review of supply chain </t>
  </si>
  <si>
    <t>Document materials reduced by commodity</t>
  </si>
  <si>
    <t>Implement tracking programs to eliminate waste before it occurs</t>
  </si>
  <si>
    <t>Leadership</t>
  </si>
  <si>
    <t>Adopt a goal to reduce the overall size/amount of product packaging</t>
  </si>
  <si>
    <t>Adopt zero waste goal at upper management level</t>
  </si>
  <si>
    <t xml:space="preserve">Go paperless for at least one major office function </t>
  </si>
  <si>
    <t>Review monthly diversion activities with upper management</t>
  </si>
  <si>
    <t>Credit 5</t>
  </si>
  <si>
    <t xml:space="preserve">Set all printers to duplex print </t>
  </si>
  <si>
    <t xml:space="preserve">Encourage and incentivize employee participation  </t>
  </si>
  <si>
    <t>Credit 6</t>
  </si>
  <si>
    <t>Practice grass-cycling for all mowed surfaces</t>
  </si>
  <si>
    <t xml:space="preserve">Take responsibility for company products and packaging </t>
  </si>
  <si>
    <t>Credit 7</t>
  </si>
  <si>
    <t>Reduce yard trimming waste  through native landscaping or xeriscaping</t>
  </si>
  <si>
    <t>Require vendors to take responsibility for products and packaging</t>
  </si>
  <si>
    <t xml:space="preserve">Promote zero waste in the community utilizing upper management personnel </t>
  </si>
  <si>
    <t>Reuse</t>
  </si>
  <si>
    <t>Develop systems that emphasize reuse</t>
  </si>
  <si>
    <t>Training</t>
  </si>
  <si>
    <t xml:space="preserve">Document pallet and shipping container reuse </t>
  </si>
  <si>
    <t>Provide zero waste goal/policy to all employees</t>
  </si>
  <si>
    <t>Implement reusable transport containers</t>
  </si>
  <si>
    <t xml:space="preserve">Incorporate zero waste into employee orientation </t>
  </si>
  <si>
    <t xml:space="preserve">Establish program to reuse office supplies and materials </t>
  </si>
  <si>
    <t>Communicate with employees about zero waste activities quarterly</t>
  </si>
  <si>
    <t xml:space="preserve">Use reusable/durable food service ware </t>
  </si>
  <si>
    <t>Clearly label all collection receptacles</t>
  </si>
  <si>
    <t>Donate all food safe for human consumption</t>
  </si>
  <si>
    <t xml:space="preserve">Train purchasing agents </t>
  </si>
  <si>
    <t>Participate in animal feed program for inedible food</t>
  </si>
  <si>
    <t>Include zero waste in evaluation process and/or bonus structure</t>
  </si>
  <si>
    <t>Dedicate at least one person for zero waste leadership role</t>
  </si>
  <si>
    <t>Compost (Re-earth)</t>
  </si>
  <si>
    <t>Credit 8</t>
  </si>
  <si>
    <t>Provide all employees access to zero waste training</t>
  </si>
  <si>
    <t xml:space="preserve">Collect compostables separately from other materials </t>
  </si>
  <si>
    <t>Compost, digest or reuse yard trimmings</t>
  </si>
  <si>
    <t>Zero Waste Analysis</t>
  </si>
  <si>
    <t xml:space="preserve">Compost food scraps and/or soiled paper on-site </t>
  </si>
  <si>
    <t xml:space="preserve">Conduct annual physical waste audit </t>
  </si>
  <si>
    <t>Compost food scraps and/or soiled paper off-site</t>
  </si>
  <si>
    <t xml:space="preserve">Analyze results of annual waste audit and implement  recommendations </t>
  </si>
  <si>
    <t xml:space="preserve">Utilize/reuse compost or mulch onsite </t>
  </si>
  <si>
    <t xml:space="preserve">Complete annual physical audit of recyclables </t>
  </si>
  <si>
    <t>Implement other process technologies for organic materials</t>
  </si>
  <si>
    <t>Add rejected recyclables back into waste stream documentation</t>
  </si>
  <si>
    <t xml:space="preserve">Use compost from site for on-site food production </t>
  </si>
  <si>
    <t xml:space="preserve">Engage employees in waste audit and/or analysis </t>
  </si>
  <si>
    <t>Recycle</t>
  </si>
  <si>
    <t>Upstream Management</t>
  </si>
  <si>
    <t xml:space="preserve">Meet highest and best use for 80% of materials by weight  </t>
  </si>
  <si>
    <t xml:space="preserve">Credit 1 </t>
  </si>
  <si>
    <t xml:space="preserve">Work with vendors to eliminate non-recyclable packaging </t>
  </si>
  <si>
    <t>Credit 1.2</t>
  </si>
  <si>
    <t xml:space="preserve">Meet highest and best use for 100% of materials by weight  </t>
  </si>
  <si>
    <t xml:space="preserve">Give preference to vendors who embrace zero waste goals </t>
  </si>
  <si>
    <t xml:space="preserve">Determine end markets for recycled commodities </t>
  </si>
  <si>
    <t>Request vendors use 100% recyclable packaging</t>
  </si>
  <si>
    <t>Request vendors redesign products for reuse and recycling</t>
  </si>
  <si>
    <t>Zero Waste Reporting</t>
  </si>
  <si>
    <t xml:space="preserve">Document diversion by commodity or waste </t>
  </si>
  <si>
    <t>Hazardous Waste Prevention</t>
  </si>
  <si>
    <t xml:space="preserve">Track financial data for diversion and waste disposal  </t>
  </si>
  <si>
    <t xml:space="preserve">Properly handle hazardous materials  </t>
  </si>
  <si>
    <t>Generate climate impact report using the U.S. EPA WARM Model</t>
  </si>
  <si>
    <t xml:space="preserve">Save records for at least 3 years </t>
  </si>
  <si>
    <t xml:space="preserve">Become an active participant of the U.S. EPA Waste Wise Program </t>
  </si>
  <si>
    <t>Reuse or recycle universal waste</t>
  </si>
  <si>
    <t xml:space="preserve">Reduce the use of hazardous chemicals/materials </t>
  </si>
  <si>
    <t>Diversion</t>
  </si>
  <si>
    <t>Collect universal wastes from employees and/or customers</t>
  </si>
  <si>
    <t>Diversion is 90.1-94.9%</t>
  </si>
  <si>
    <t>Diversion is 95%-96.9%</t>
  </si>
  <si>
    <t>Closed Loop</t>
  </si>
  <si>
    <t>Diversion is 97%-98.9%</t>
  </si>
  <si>
    <t>Require a minimum of 30% post-consumer recycled content for office paper</t>
  </si>
  <si>
    <t>Diversion is 99-99.9%</t>
  </si>
  <si>
    <t xml:space="preserve">Require a minimum of 20% post-consumer recycled content for janitorial paper products </t>
  </si>
  <si>
    <t>Diversion is 100%</t>
  </si>
  <si>
    <t>Purchase compost from a local source</t>
  </si>
  <si>
    <t>Ensure material remains in local markets and comes back on site</t>
  </si>
  <si>
    <t>Zero Waste Purchasing</t>
  </si>
  <si>
    <t>Adopt an Environmentally Preferred Purchasing (EPP) guideline or policy</t>
  </si>
  <si>
    <t>Innovation</t>
  </si>
  <si>
    <t>Include preference for durable goods in EPP policy or guideline</t>
  </si>
  <si>
    <t xml:space="preserve">Participate in upcycling programs  </t>
  </si>
  <si>
    <t>Give preference to sustainably produced paper and wood products</t>
  </si>
  <si>
    <t xml:space="preserve">Commit to reduce total discards annually </t>
  </si>
  <si>
    <t>Identify EPP items in purchasing catalogs</t>
  </si>
  <si>
    <t>Implement innovative waste reduction activity</t>
  </si>
  <si>
    <t xml:space="preserve">Track purchase of environmentally preferred products </t>
  </si>
  <si>
    <t xml:space="preserve">Give preference to used, refurbished, and/or remanufactured goods </t>
  </si>
  <si>
    <t>Credit 7.1</t>
  </si>
  <si>
    <t>Any additional EPP practice(s)</t>
  </si>
  <si>
    <t>Credit 7.2</t>
  </si>
  <si>
    <t>Credit 7.3</t>
  </si>
  <si>
    <t>Minimum Program Requirements</t>
  </si>
  <si>
    <t>Total Attempted:</t>
  </si>
  <si>
    <t>/ 4</t>
  </si>
  <si>
    <t xml:space="preserve">Redesign Credit 1: Right size collection containers and service levels </t>
  </si>
  <si>
    <t>Redesign Credit 3: Review all 9 points of generation</t>
  </si>
  <si>
    <t xml:space="preserve">Redesign Credit 4: Complete review of supply chain </t>
  </si>
  <si>
    <t>/ 7</t>
  </si>
  <si>
    <t>Reduce Credit 1: Document materials reduced by commodity</t>
  </si>
  <si>
    <t xml:space="preserve">Reduce Credit 4: Go paperless for at least one major office function </t>
  </si>
  <si>
    <t xml:space="preserve">Reduce Credit 5: Set all printers to duplex print </t>
  </si>
  <si>
    <t>Reduce Credit 6: Practice grasscycling for all mowed surfaces</t>
  </si>
  <si>
    <t>Reuse Credit 1: Develop systems that emphasize reuse</t>
  </si>
  <si>
    <t xml:space="preserve">Reuse Credit 2: Document pallet and shipping container reuse </t>
  </si>
  <si>
    <t>Reuse Credit 3: Implement reusable transport containers</t>
  </si>
  <si>
    <t xml:space="preserve">Reuse Credit 4: Establish program to reuse office supplies and materials </t>
  </si>
  <si>
    <t xml:space="preserve">Reuse Credit 5: Use reusable/durable food service ware </t>
  </si>
  <si>
    <t>Reuse Credit 6: Donate all food safe for human consumption</t>
  </si>
  <si>
    <t>Reuse Credit 7: Participate in animal feed program for inedible food</t>
  </si>
  <si>
    <t xml:space="preserve">Compost Credit 1: Collect compostables separately from other materials </t>
  </si>
  <si>
    <t>Compost Credit 2: Compost, digest or reuse yard trimmings</t>
  </si>
  <si>
    <t xml:space="preserve">Compost Credit 3: Compost food scraps and/or soiled paper on-site </t>
  </si>
  <si>
    <t>Compost Credit 4: Compost food scraps and/or soiled paper off-site</t>
  </si>
  <si>
    <t>Compost Credit 6: Implement other process technologies for organic materials</t>
  </si>
  <si>
    <t xml:space="preserve">Compost Credit 7: Use compost from site for on-site food production </t>
  </si>
  <si>
    <t>/ 3</t>
  </si>
  <si>
    <t xml:space="preserve">Recycle Credit 1.1: Meet highest and best use for 80% of materials by weight  </t>
  </si>
  <si>
    <t xml:space="preserve">Recycle Credit 1.2: Meet highest and best use for 100% of materials by weight  </t>
  </si>
  <si>
    <t xml:space="preserve">Recycle Credit 2: Determine end markets for recycled commodities </t>
  </si>
  <si>
    <t xml:space="preserve">Zero Waste Reporting Credit 1: Document diversion by commodity or waste </t>
  </si>
  <si>
    <t>Zero Waste Reporting Credit 2: Track financial data for diversion and waste disposal</t>
  </si>
  <si>
    <t>/ 5</t>
  </si>
  <si>
    <t>Diversion Credit 1: Diversion is 90.1-94.9%</t>
  </si>
  <si>
    <t>Diversion Credit 2: Diversion is 95%-96.9%</t>
  </si>
  <si>
    <t>Diversion Credit 3: Diversion is 97%-98.9%</t>
  </si>
  <si>
    <t>Diversion Credit 4: Diversion is 99-99.9%</t>
  </si>
  <si>
    <t>Diversion Credit 5: Diversion is 100%</t>
  </si>
  <si>
    <t>/ 9</t>
  </si>
  <si>
    <t>Zero Waste Purchasing Credit 4: Identify EPP items in purchasing catalogs</t>
  </si>
  <si>
    <t>Zero Waste Purchasing Credit 7.1: Any additional EPP practice(s)</t>
  </si>
  <si>
    <t>Zero Waste Purchasing Credit 7.2: Any additional EPP practice(s)</t>
  </si>
  <si>
    <t>Zero Waste Purchasing Credit 7.3: Any additional EPP practice(s)</t>
  </si>
  <si>
    <t xml:space="preserve"> </t>
  </si>
  <si>
    <t>/ 6</t>
  </si>
  <si>
    <t>Leadership Credit 1: Adopt zero waste goal at upper management level</t>
  </si>
  <si>
    <t>Leadership Credit 2: Review monthly diversion activities with upper management</t>
  </si>
  <si>
    <t>Leadership Credit 4: Take responsibility for company products and packaging</t>
  </si>
  <si>
    <t>/ 8</t>
  </si>
  <si>
    <t>Training Credit 1: Provide zero waste goal/policy to all employees</t>
  </si>
  <si>
    <t xml:space="preserve">Training Credit 2: Incorporate zero waste into employee orientation </t>
  </si>
  <si>
    <t>Training Credit 4: Clearly label all collection receptacles</t>
  </si>
  <si>
    <t xml:space="preserve">Training Credit 5: Train purchasing agents </t>
  </si>
  <si>
    <t>Training Credit 7: Dedicate at least one person for zero waste leadership role</t>
  </si>
  <si>
    <t>Training Credit 8: Provide all employees access to zero waste training</t>
  </si>
  <si>
    <t xml:space="preserve">Zero Waste Analysis Credit 1: Conduct annual physical waste audit </t>
  </si>
  <si>
    <t xml:space="preserve">Zero Waste Analysis Credit 3: Complete annual physical audit of recyclables </t>
  </si>
  <si>
    <t xml:space="preserve">Zero Waste Analysis Credit 5: Engage employees in waste audit and/or analysis </t>
  </si>
  <si>
    <t>Upstream Management Credit 3: Request vendors use 100% recyclable packaging</t>
  </si>
  <si>
    <t xml:space="preserve">Hazardous Waste Prevention Credit 1: Properly handle hazardous materials  </t>
  </si>
  <si>
    <t xml:space="preserve">Hazardous Waste Prevention Credit 2: Save records for at least 3 years </t>
  </si>
  <si>
    <t>Hazardous Waste Prevention Credit 3: Reuse or recycle universal waste</t>
  </si>
  <si>
    <t>Closed Loop Credit 3: Purchase compost from a local source</t>
  </si>
  <si>
    <t>Innovation Credit 3: Implement innovative waste reduction activity</t>
  </si>
  <si>
    <t>Credits</t>
  </si>
  <si>
    <t xml:space="preserve">Minimum Program Requirements: </t>
  </si>
  <si>
    <t>Compost</t>
  </si>
  <si>
    <t>Credit</t>
  </si>
  <si>
    <t>Notes</t>
  </si>
  <si>
    <t>Retail</t>
  </si>
  <si>
    <t>Reusables</t>
  </si>
  <si>
    <t>Polymers</t>
  </si>
  <si>
    <t>Ceramics</t>
  </si>
  <si>
    <t>Textiles</t>
  </si>
  <si>
    <t>Metals</t>
  </si>
  <si>
    <t>Glass</t>
  </si>
  <si>
    <t>Chemicals</t>
  </si>
  <si>
    <t>Warehousing &amp; Distribution</t>
  </si>
  <si>
    <t>Food Services</t>
  </si>
  <si>
    <t>Offices</t>
  </si>
  <si>
    <t>Ground</t>
  </si>
  <si>
    <t>Construction</t>
  </si>
  <si>
    <t>Manufacturing</t>
  </si>
  <si>
    <t>Vehicular Maintenance</t>
  </si>
  <si>
    <t>Housing &amp; Hospitality</t>
  </si>
  <si>
    <t>Scorecard</t>
  </si>
  <si>
    <r>
      <t xml:space="preserve">* </t>
    </r>
    <r>
      <rPr>
        <i/>
        <sz val="11"/>
        <color theme="1"/>
        <rFont val="Source Sans Pro"/>
        <family val="2"/>
      </rPr>
      <t>Please refer to the TRUE Rating System glossary for the definition of upcycling, which is distinct from reuse or recycling.</t>
    </r>
  </si>
  <si>
    <t>Actual or estimated weight?</t>
  </si>
  <si>
    <t>Year:</t>
  </si>
  <si>
    <t>Month:</t>
  </si>
  <si>
    <t xml:space="preserve">  Reuse</t>
  </si>
  <si>
    <t xml:space="preserve">  Recycle</t>
  </si>
  <si>
    <t>Materials or items</t>
  </si>
  <si>
    <t>Weights</t>
  </si>
  <si>
    <t>n/a</t>
  </si>
  <si>
    <t>Diversion rate:</t>
  </si>
  <si>
    <t>Total diversion:</t>
  </si>
  <si>
    <t>Total reuse</t>
  </si>
  <si>
    <t>Total recycle</t>
  </si>
  <si>
    <t>Total organics diversion</t>
  </si>
  <si>
    <t>Total other diversion</t>
  </si>
  <si>
    <t>Total non-diversion</t>
  </si>
  <si>
    <t>Total non-diversion:</t>
  </si>
  <si>
    <t>Grand total weight:</t>
  </si>
  <si>
    <t>How was the weight 
obtained or estimated?</t>
  </si>
  <si>
    <t>Frequency of collection</t>
  </si>
  <si>
    <t>Bin size (cubic volume)</t>
  </si>
  <si>
    <t># of bins</t>
  </si>
  <si>
    <t>Liquids and hazardous wastes are not included.</t>
  </si>
  <si>
    <t>Diversion data: baseline year</t>
  </si>
  <si>
    <t>For any estimated weights, a detailed formula/ description of calculations has been provided in column "S."</t>
  </si>
  <si>
    <t>MPR 1: Company or project seeking certification has a zero waste policy in place.</t>
  </si>
  <si>
    <t>MPR 2: Project has achieved an average 90% or greater overall diversion from landfill, incineration (WTE), and the environment for solid, non-hazardous wastes (referred to as “materials” herein) for the most recent 12 months. Diverted materials are reduced, reused, recycled, composted and/or recovered for productive use in nature or the economy.</t>
  </si>
  <si>
    <t>MPR 3: Project meets all federal, state/provincial and local solid waste and recycling laws and regulations. Project complies with all air, water and land discharge permits required for collection, handling or processing of materials.</t>
  </si>
  <si>
    <t xml:space="preserve">MPR 4: Project has data documenting a base year of waste diversion data, and measurements since the base year that adjust for changes in size, type and nature of business. </t>
  </si>
  <si>
    <t xml:space="preserve">MPR 5: Project does not exceed a 10% contamination level for any materials that leave the site. </t>
  </si>
  <si>
    <t>MPR 6: Project submits 12 months of waste diversion data to GBCI annually to keep the certification current.</t>
  </si>
  <si>
    <t>MPR 7: Company submits a case study of zero waste initiatives.</t>
  </si>
  <si>
    <t>We acknowledge that submitting a case study within 30 days after certification is required, and commit to meeting this requirement.</t>
  </si>
  <si>
    <t xml:space="preserve">  Percentage at highest and best use:</t>
  </si>
  <si>
    <t>Name:</t>
  </si>
  <si>
    <t>Job title:</t>
  </si>
  <si>
    <t>Is training others on zero waste one of this person's responsibilities?</t>
  </si>
  <si>
    <t>When was the waste audit conducted?</t>
  </si>
  <si>
    <t>When was the recycling audit conducted?</t>
  </si>
  <si>
    <t>Identify the farm(s) or organization(s) utilizing the food scrap as animal feed.</t>
  </si>
  <si>
    <t>Identify what food is being donated to feed people.</t>
  </si>
  <si>
    <t>Identify what food is being donated to feed animals.</t>
  </si>
  <si>
    <t>For each recycling service provider, identify where they sell or send the recyclables for final processing.</t>
  </si>
  <si>
    <t>Category Shortcuts</t>
  </si>
  <si>
    <t>Identify the organization(s) that is receiving and redistributing the food.</t>
  </si>
  <si>
    <t>Paper</t>
  </si>
  <si>
    <t>Wood</t>
  </si>
  <si>
    <t>Describe the zero waste policy and how it was created.</t>
  </si>
  <si>
    <t>&lt;select&gt;</t>
  </si>
  <si>
    <t>Rating system page #: 13</t>
  </si>
  <si>
    <t>Describe how container sizes and pick up frequencies were right-sized.</t>
  </si>
  <si>
    <t>Describe how containers are periodically reviewed and adjusted for right-sizing.</t>
  </si>
  <si>
    <t>Has a strategy been implemented for periodic right-sizing reviews and service adjustments?</t>
  </si>
  <si>
    <r>
      <rPr>
        <b/>
        <sz val="11"/>
        <color theme="1"/>
        <rFont val="Source Sans Pro"/>
        <family val="2"/>
      </rPr>
      <t>Documentation:</t>
    </r>
    <r>
      <rPr>
        <sz val="11"/>
        <color theme="1"/>
        <rFont val="Source Sans Pro"/>
        <family val="2"/>
      </rPr>
      <t xml:space="preserve"> The "current service levels" section in the "Diversion Data" tab in this form has 
been completed.</t>
    </r>
  </si>
  <si>
    <t>Recertification:</t>
  </si>
  <si>
    <t>Portfolio:</t>
  </si>
  <si>
    <t xml:space="preserve">Describe the process to review the points of generation. </t>
  </si>
  <si>
    <t xml:space="preserve">Describe at least one program or tool that assists in the periodic review of operations and associated waste generation. </t>
  </si>
  <si>
    <t>Describe how the program or tool helps users identify and eliminate waste before it occurs.</t>
  </si>
  <si>
    <r>
      <rPr>
        <b/>
        <sz val="11"/>
        <color theme="1"/>
        <rFont val="Source Sans Pro"/>
        <family val="2"/>
      </rPr>
      <t>Documentation:</t>
    </r>
    <r>
      <rPr>
        <sz val="11"/>
        <color theme="1"/>
        <rFont val="Source Sans Pro"/>
        <family val="2"/>
      </rPr>
      <t xml:space="preserve"> Identify all vendors in column "T" of the diversion data table in the "Diversion Data" tab in this form.</t>
    </r>
  </si>
  <si>
    <r>
      <rPr>
        <b/>
        <sz val="11"/>
        <rFont val="Source Sans Pro"/>
        <family val="2"/>
      </rPr>
      <t>Documentation:</t>
    </r>
    <r>
      <rPr>
        <sz val="11"/>
        <rFont val="Source Sans Pro"/>
        <family val="2"/>
      </rPr>
      <t xml:space="preserve"> Documentation highlighting adjustments made to vendor contract(s) (such as amendments, change orders, or written requests)</t>
    </r>
  </si>
  <si>
    <r>
      <rPr>
        <b/>
        <sz val="11"/>
        <rFont val="Source Sans Pro"/>
        <family val="2"/>
      </rPr>
      <t>Documentation:</t>
    </r>
    <r>
      <rPr>
        <sz val="11"/>
        <rFont val="Source Sans Pro"/>
        <family val="2"/>
      </rPr>
      <t xml:space="preserve"> Documentation of the estimated reduction in paper waste.</t>
    </r>
  </si>
  <si>
    <r>
      <rPr>
        <b/>
        <sz val="11"/>
        <rFont val="Source Sans Pro"/>
        <family val="2"/>
      </rPr>
      <t>Documentation:</t>
    </r>
    <r>
      <rPr>
        <sz val="11"/>
        <rFont val="Source Sans Pro"/>
        <family val="2"/>
      </rPr>
      <t xml:space="preserve"> Documentation showing any policies or rules adopted.</t>
    </r>
  </si>
  <si>
    <r>
      <rPr>
        <b/>
        <sz val="11"/>
        <rFont val="Source Sans Pro"/>
        <family val="2"/>
      </rPr>
      <t>Documentation:</t>
    </r>
    <r>
      <rPr>
        <sz val="11"/>
        <rFont val="Source Sans Pro"/>
        <family val="2"/>
      </rPr>
      <t xml:space="preserve"> Documentation (such as photographs) showing the landscape at the facility (optional).</t>
    </r>
  </si>
  <si>
    <r>
      <rPr>
        <b/>
        <sz val="11"/>
        <rFont val="Source Sans Pro"/>
        <family val="2"/>
      </rPr>
      <t>Documentation:</t>
    </r>
    <r>
      <rPr>
        <sz val="11"/>
        <rFont val="Source Sans Pro"/>
        <family val="2"/>
      </rPr>
      <t xml:space="preserve"> Documentation showing tracking of monthly number and volume by weight of reused pallets, incoming shipping containers and outgoing shipping containers.</t>
    </r>
  </si>
  <si>
    <r>
      <rPr>
        <b/>
        <sz val="11"/>
        <rFont val="Source Sans Pro"/>
        <family val="2"/>
      </rPr>
      <t>Documentation:</t>
    </r>
    <r>
      <rPr>
        <sz val="11"/>
        <rFont val="Source Sans Pro"/>
        <family val="2"/>
      </rPr>
      <t xml:space="preserve"> Photograph of the space where materials are being stored.</t>
    </r>
  </si>
  <si>
    <r>
      <rPr>
        <b/>
        <sz val="11"/>
        <rFont val="Source Sans Pro"/>
        <family val="2"/>
      </rPr>
      <t>Documentation:</t>
    </r>
    <r>
      <rPr>
        <sz val="11"/>
        <rFont val="Source Sans Pro"/>
        <family val="2"/>
      </rPr>
      <t xml:space="preserve"> Documentation of program that may exist, including written policies or procedures. If reuse is outside of facility, copies of donation receipts, letters, or agreements.</t>
    </r>
  </si>
  <si>
    <r>
      <rPr>
        <b/>
        <sz val="11"/>
        <rFont val="Source Sans Pro"/>
        <family val="2"/>
      </rPr>
      <t>Documentation:</t>
    </r>
    <r>
      <rPr>
        <sz val="11"/>
        <rFont val="Source Sans Pro"/>
        <family val="2"/>
      </rPr>
      <t xml:space="preserve"> Documentation of reduction of waste materials and savings from implementing the program.</t>
    </r>
  </si>
  <si>
    <r>
      <rPr>
        <b/>
        <sz val="11"/>
        <rFont val="Source Sans Pro"/>
        <family val="2"/>
      </rPr>
      <t>Documentation:</t>
    </r>
    <r>
      <rPr>
        <sz val="11"/>
        <rFont val="Source Sans Pro"/>
        <family val="2"/>
      </rPr>
      <t xml:space="preserve"> Documentation supporting the purchase or use of compost or mulch for use in the landscape. Include the volume of material used and the time frame.</t>
    </r>
  </si>
  <si>
    <r>
      <rPr>
        <b/>
        <sz val="11"/>
        <rFont val="Source Sans Pro"/>
        <family val="2"/>
      </rPr>
      <t>Documentation:</t>
    </r>
    <r>
      <rPr>
        <sz val="11"/>
        <rFont val="Source Sans Pro"/>
        <family val="2"/>
      </rPr>
      <t xml:space="preserve"> Written documentation from every recycling service provider describing where materials from the facility are sent for final processing after leaving service provider site.</t>
    </r>
  </si>
  <si>
    <r>
      <rPr>
        <b/>
        <sz val="11"/>
        <rFont val="Source Sans Pro"/>
        <family val="2"/>
      </rPr>
      <t>Documentation:</t>
    </r>
    <r>
      <rPr>
        <sz val="11"/>
        <rFont val="Source Sans Pro"/>
        <family val="2"/>
      </rPr>
      <t xml:space="preserve"> Report generated from the EPA's WARM model.</t>
    </r>
  </si>
  <si>
    <r>
      <rPr>
        <b/>
        <sz val="11"/>
        <rFont val="Source Sans Pro"/>
        <family val="2"/>
      </rPr>
      <t>Documentation:</t>
    </r>
    <r>
      <rPr>
        <sz val="11"/>
        <rFont val="Source Sans Pro"/>
        <family val="2"/>
      </rPr>
      <t xml:space="preserve"> Written copy of the EPP guideline or policy adopted that addresses zero waste issues. Receipts or purchasing reports can also be provided.</t>
    </r>
  </si>
  <si>
    <r>
      <rPr>
        <b/>
        <sz val="11"/>
        <rFont val="Source Sans Pro"/>
        <family val="2"/>
      </rPr>
      <t xml:space="preserve">Documentation: </t>
    </r>
    <r>
      <rPr>
        <sz val="11"/>
        <rFont val="Source Sans Pro"/>
        <family val="2"/>
      </rPr>
      <t>Excerpt of a tracking report.</t>
    </r>
  </si>
  <si>
    <r>
      <rPr>
        <b/>
        <sz val="11"/>
        <rFont val="Source Sans Pro"/>
        <family val="2"/>
      </rPr>
      <t>Documentation:</t>
    </r>
    <r>
      <rPr>
        <sz val="11"/>
        <rFont val="Source Sans Pro"/>
        <family val="2"/>
      </rPr>
      <t xml:space="preserve"> Guideline or policy on identification of EPP items. </t>
    </r>
  </si>
  <si>
    <r>
      <rPr>
        <b/>
        <sz val="11"/>
        <rFont val="Source Sans Pro"/>
        <family val="2"/>
      </rPr>
      <t>Documentation:</t>
    </r>
    <r>
      <rPr>
        <sz val="11"/>
        <rFont val="Source Sans Pro"/>
        <family val="2"/>
      </rPr>
      <t xml:space="preserve"> Screenshots or photographs showing the EPP items highlighted.</t>
    </r>
  </si>
  <si>
    <r>
      <rPr>
        <b/>
        <sz val="11"/>
        <rFont val="Source Sans Pro"/>
        <family val="2"/>
      </rPr>
      <t>Documentation:</t>
    </r>
    <r>
      <rPr>
        <sz val="11"/>
        <rFont val="Source Sans Pro"/>
        <family val="2"/>
      </rPr>
      <t xml:space="preserve"> EPP guideline or policy that includes written statement of preference of used, refurbished, or remanufactured goods. </t>
    </r>
  </si>
  <si>
    <r>
      <rPr>
        <b/>
        <sz val="11"/>
        <rFont val="Source Sans Pro"/>
        <family val="2"/>
      </rPr>
      <t>Documentation:</t>
    </r>
    <r>
      <rPr>
        <sz val="11"/>
        <rFont val="Source Sans Pro"/>
        <family val="2"/>
      </rPr>
      <t xml:space="preserve"> Receipts or purchasing reports (optional). </t>
    </r>
  </si>
  <si>
    <r>
      <rPr>
        <b/>
        <sz val="11"/>
        <rFont val="Source Sans Pro"/>
        <family val="2"/>
      </rPr>
      <t>Documentation:</t>
    </r>
    <r>
      <rPr>
        <sz val="11"/>
        <rFont val="Source Sans Pro"/>
        <family val="2"/>
      </rPr>
      <t xml:space="preserve"> Copy of company and/or facility zero waste goal. </t>
    </r>
  </si>
  <si>
    <r>
      <rPr>
        <b/>
        <sz val="11"/>
        <rFont val="Source Sans Pro"/>
        <family val="2"/>
      </rPr>
      <t>Documentation:</t>
    </r>
    <r>
      <rPr>
        <sz val="11"/>
        <rFont val="Source Sans Pro"/>
        <family val="2"/>
      </rPr>
      <t xml:space="preserve"> Documentation of timeline and/or plan to meet zero waste goal. </t>
    </r>
  </si>
  <si>
    <r>
      <rPr>
        <b/>
        <sz val="11"/>
        <rFont val="Source Sans Pro"/>
        <family val="2"/>
      </rPr>
      <t>Documentation:</t>
    </r>
    <r>
      <rPr>
        <sz val="11"/>
        <rFont val="Source Sans Pro"/>
        <family val="2"/>
      </rPr>
      <t xml:space="preserve"> Documentation verifying program such as copies of awards, suggestion forms, promotion of programs, announcements, or photographs.</t>
    </r>
  </si>
  <si>
    <r>
      <rPr>
        <b/>
        <sz val="11"/>
        <rFont val="Source Sans Pro"/>
        <family val="2"/>
      </rPr>
      <t>Documentation:</t>
    </r>
    <r>
      <rPr>
        <sz val="11"/>
        <rFont val="Source Sans Pro"/>
        <family val="2"/>
      </rPr>
      <t xml:space="preserve"> Documentation supporting participation in EPR systems or creation of take back programs (agreements, program materials, web links).</t>
    </r>
  </si>
  <si>
    <r>
      <rPr>
        <b/>
        <sz val="11"/>
        <rFont val="Source Sans Pro"/>
        <family val="2"/>
      </rPr>
      <t>Documentation:</t>
    </r>
    <r>
      <rPr>
        <sz val="11"/>
        <rFont val="Source Sans Pro"/>
        <family val="2"/>
      </rPr>
      <t xml:space="preserve"> Documentation of community engagement by upper management personnel (photographs, flyers, promotional materials, official letters verifying participation).</t>
    </r>
  </si>
  <si>
    <r>
      <rPr>
        <b/>
        <sz val="11"/>
        <rFont val="Source Sans Pro"/>
        <family val="2"/>
      </rPr>
      <t>Documentation:</t>
    </r>
    <r>
      <rPr>
        <sz val="11"/>
        <rFont val="Source Sans Pro"/>
        <family val="2"/>
      </rPr>
      <t xml:space="preserve"> Documentation that zero waste information has been included in orientation (presentations, agendas, handouts).</t>
    </r>
  </si>
  <si>
    <r>
      <rPr>
        <b/>
        <sz val="11"/>
        <rFont val="Source Sans Pro"/>
        <family val="2"/>
      </rPr>
      <t>Documentation:</t>
    </r>
    <r>
      <rPr>
        <sz val="11"/>
        <rFont val="Source Sans Pro"/>
        <family val="2"/>
      </rPr>
      <t xml:space="preserve"> Photographs of the containers and their labeling for the building being certified. </t>
    </r>
  </si>
  <si>
    <r>
      <rPr>
        <b/>
        <sz val="11"/>
        <rFont val="Source Sans Pro"/>
        <family val="2"/>
      </rPr>
      <t>Documentation:</t>
    </r>
    <r>
      <rPr>
        <sz val="11"/>
        <rFont val="Source Sans Pro"/>
        <family val="2"/>
      </rPr>
      <t xml:space="preserve"> Documentation of training on sorting procedures (presentations, agendas, handouts).</t>
    </r>
  </si>
  <si>
    <r>
      <rPr>
        <b/>
        <sz val="11"/>
        <rFont val="Source Sans Pro"/>
        <family val="2"/>
      </rPr>
      <t>Documentation:</t>
    </r>
    <r>
      <rPr>
        <sz val="11"/>
        <rFont val="Source Sans Pro"/>
        <family val="2"/>
      </rPr>
      <t xml:space="preserve"> Documentation of training, if available (manuals, policies, presentations, agendas, handouts).</t>
    </r>
  </si>
  <si>
    <r>
      <rPr>
        <b/>
        <sz val="11"/>
        <rFont val="Source Sans Pro"/>
        <family val="2"/>
      </rPr>
      <t>Documentation:</t>
    </r>
    <r>
      <rPr>
        <sz val="11"/>
        <rFont val="Source Sans Pro"/>
        <family val="2"/>
      </rPr>
      <t xml:space="preserve"> Link to website or screenshot of website containing zero waste training information for all employees.</t>
    </r>
  </si>
  <si>
    <r>
      <rPr>
        <b/>
        <sz val="11"/>
        <rFont val="Source Sans Pro"/>
        <family val="2"/>
      </rPr>
      <t>Documentation:</t>
    </r>
    <r>
      <rPr>
        <sz val="11"/>
        <rFont val="Source Sans Pro"/>
        <family val="2"/>
      </rPr>
      <t xml:space="preserve">  Documentation of the physical audit (include all reports and photographs). </t>
    </r>
  </si>
  <si>
    <r>
      <rPr>
        <b/>
        <sz val="11"/>
        <rFont val="Source Sans Pro"/>
        <family val="2"/>
      </rPr>
      <t>Documentation:</t>
    </r>
    <r>
      <rPr>
        <sz val="11"/>
        <rFont val="Source Sans Pro"/>
        <family val="2"/>
      </rPr>
      <t xml:space="preserve">  The written report that explains the results and lists recommendations.</t>
    </r>
  </si>
  <si>
    <r>
      <rPr>
        <b/>
        <sz val="11"/>
        <rFont val="Source Sans Pro"/>
        <family val="2"/>
      </rPr>
      <t>Documentation:</t>
    </r>
    <r>
      <rPr>
        <sz val="11"/>
        <rFont val="Source Sans Pro"/>
        <family val="2"/>
      </rPr>
      <t xml:space="preserve">  Documentation of employee’s engagement in the waste audit and analysis process (i.e. photographs, feedback, meeting minutes, group reports).</t>
    </r>
  </si>
  <si>
    <r>
      <rPr>
        <b/>
        <sz val="11"/>
        <rFont val="Source Sans Pro"/>
        <family val="2"/>
      </rPr>
      <t>Documentation:</t>
    </r>
    <r>
      <rPr>
        <sz val="11"/>
        <rFont val="Source Sans Pro"/>
        <family val="2"/>
      </rPr>
      <t xml:space="preserve"> Documentation of requests for information on the vendors zero waste policies and goals (questionnaire, forms, emails, letters) </t>
    </r>
  </si>
  <si>
    <r>
      <rPr>
        <b/>
        <sz val="11"/>
        <rFont val="Source Sans Pro"/>
        <family val="2"/>
      </rPr>
      <t>Documentation:</t>
    </r>
    <r>
      <rPr>
        <sz val="11"/>
        <rFont val="Source Sans Pro"/>
        <family val="2"/>
      </rPr>
      <t xml:space="preserve"> Documentation of request (emails, letters, memos).</t>
    </r>
  </si>
  <si>
    <r>
      <rPr>
        <b/>
        <sz val="11"/>
        <rFont val="Source Sans Pro"/>
        <family val="2"/>
      </rPr>
      <t>Documentation:</t>
    </r>
    <r>
      <rPr>
        <sz val="11"/>
        <rFont val="Source Sans Pro"/>
        <family val="2"/>
      </rPr>
      <t xml:space="preserve">  Documentation tracking vendor’s responses and successes throughout the process.</t>
    </r>
  </si>
  <si>
    <r>
      <rPr>
        <b/>
        <sz val="11"/>
        <rFont val="Source Sans Pro"/>
        <family val="2"/>
      </rPr>
      <t xml:space="preserve">Documentation: </t>
    </r>
    <r>
      <rPr>
        <sz val="11"/>
        <rFont val="Source Sans Pro"/>
        <family val="2"/>
      </rPr>
      <t xml:space="preserve">Photographs of the storage and labeling system. </t>
    </r>
  </si>
  <si>
    <r>
      <rPr>
        <b/>
        <sz val="11"/>
        <rFont val="Source Sans Pro"/>
        <family val="2"/>
      </rPr>
      <t>Documentation:</t>
    </r>
    <r>
      <rPr>
        <sz val="11"/>
        <rFont val="Source Sans Pro"/>
        <family val="2"/>
      </rPr>
      <t xml:space="preserve"> Training materials or company hazardous waste policy. Storage, labeling, and training should demonstrate compliance with HAZCOM, RCRA, federal, state and local laws. </t>
    </r>
  </si>
  <si>
    <r>
      <rPr>
        <b/>
        <sz val="11"/>
        <rFont val="Source Sans Pro"/>
        <family val="2"/>
      </rPr>
      <t xml:space="preserve">Documentation: </t>
    </r>
    <r>
      <rPr>
        <sz val="11"/>
        <rFont val="Source Sans Pro"/>
        <family val="2"/>
      </rPr>
      <t>Documentation verifying universal waste recycling activities.</t>
    </r>
  </si>
  <si>
    <t>Soils</t>
  </si>
  <si>
    <t>Instructions:</t>
  </si>
  <si>
    <r>
      <rPr>
        <b/>
        <sz val="14"/>
        <rFont val="Source Sans Pro"/>
        <family val="2"/>
      </rPr>
      <t xml:space="preserve">   </t>
    </r>
    <r>
      <rPr>
        <b/>
        <u/>
        <sz val="14"/>
        <rFont val="Source Sans Pro"/>
        <family val="2"/>
      </rPr>
      <t>Weight documentation</t>
    </r>
  </si>
  <si>
    <t xml:space="preserve">  Other diversion (specify diversion method and who it goes to in notes column)</t>
  </si>
  <si>
    <t>Service provider name</t>
  </si>
  <si>
    <t>Material</t>
  </si>
  <si>
    <t xml:space="preserve">  Non-diversion (landfill, waste to energy, waste to fuel, incineration, rejected recyclables or contamination)</t>
  </si>
  <si>
    <t xml:space="preserve">All weights entered are in the same unit. </t>
  </si>
  <si>
    <t>Is the contamination rate less than 10% by weight for all material types?</t>
  </si>
  <si>
    <t>Reduce Credit 2: Implement tracking programs to eliminate waste before it occurs</t>
  </si>
  <si>
    <t>Reduce Credit 3: Adopt a goal to reduce the overall size/amount of product packaging</t>
  </si>
  <si>
    <t>Reduce Credit 7: Reduce yard trimming waste through native landscaping or xeriscaping</t>
  </si>
  <si>
    <t>Redesign Credit 2: Restructure solid waste collection agreements for zero waste</t>
  </si>
  <si>
    <t>Rating system page #: 14</t>
  </si>
  <si>
    <t>Rating system page #: 15</t>
  </si>
  <si>
    <t>Rating system page #: 16</t>
  </si>
  <si>
    <t>Rating system page #: 17</t>
  </si>
  <si>
    <t>Rating system page #: 18</t>
  </si>
  <si>
    <t>Rating system page #: 19</t>
  </si>
  <si>
    <t>Rating system page #: 20</t>
  </si>
  <si>
    <t>Rating system page #: 21</t>
  </si>
  <si>
    <t>Rating system page #: 22</t>
  </si>
  <si>
    <t>Rating system page #: 23</t>
  </si>
  <si>
    <t>Rating system page #: 24</t>
  </si>
  <si>
    <t>Rating system page #: 25</t>
  </si>
  <si>
    <t>Rating system page #: 26</t>
  </si>
  <si>
    <t>Rating system page #: 27</t>
  </si>
  <si>
    <t>Rating system page #: 28</t>
  </si>
  <si>
    <t>Zero Waste Reporting Credit 3: Generate climate impact report using the U.S. EPA WARM Model</t>
  </si>
  <si>
    <t>Rating system page #: 29</t>
  </si>
  <si>
    <t>Rating system page #: 31</t>
  </si>
  <si>
    <t>Zero Waste Purchasing Credit 2: Include preference for durable goods in EPP policy or guideline</t>
  </si>
  <si>
    <t>Rating system page #: 32</t>
  </si>
  <si>
    <t>Zero Waste Purchasing Credit 3: Give preference to sustainably produced paper and wood products</t>
  </si>
  <si>
    <t>Rating system page #: 33</t>
  </si>
  <si>
    <t>Zero Waste Purchasing Credit 5: Track purchase of environmentally preferred products</t>
  </si>
  <si>
    <t xml:space="preserve">Zero Waste Purchasing Credit 6: Give preference to used, refurbished, and/or remanufactured goods </t>
  </si>
  <si>
    <t>Rating system page #: 34</t>
  </si>
  <si>
    <t>Rating system page #: 35</t>
  </si>
  <si>
    <t>Rating system page #: 36</t>
  </si>
  <si>
    <t>Rating system page #: 37</t>
  </si>
  <si>
    <t>Leadership Credit 5: Require vendors to take responsibility for products and packaging</t>
  </si>
  <si>
    <t>Leadership Credit 3: Encourage and incentivize employee participation</t>
  </si>
  <si>
    <t>Leadership Credit 6: Promote zero waste in the community utilizing upper management personnel</t>
  </si>
  <si>
    <t>Rating system page #: 38</t>
  </si>
  <si>
    <t>Rating system page #: 39</t>
  </si>
  <si>
    <t>Training Credit 3: Communicate with employees about zero waste activities quarterly</t>
  </si>
  <si>
    <t>Rating system page #: 40</t>
  </si>
  <si>
    <t>Training Credit 6: Include zero waste in evaluation process and/or bonus structure</t>
  </si>
  <si>
    <t>Rating system page #: 41</t>
  </si>
  <si>
    <t>Rating system page #: 42</t>
  </si>
  <si>
    <t xml:space="preserve">Zero Waste Analysis Credit 2: Analyze results of annual waste audit and implement recommendations </t>
  </si>
  <si>
    <t>Rating system page #: 43</t>
  </si>
  <si>
    <t>Zero Waste Analysis Credit 4: Add rejected recyclables back into waste stream documentation</t>
  </si>
  <si>
    <t>Rating system page #: 44</t>
  </si>
  <si>
    <t>Rating system page #: 45</t>
  </si>
  <si>
    <t xml:space="preserve">Upstream Management Credit 1: Work with vendors to eliminate non-recyclable packaging </t>
  </si>
  <si>
    <t>Upstream Management Credit 2: Give preference to vendors who embrace zero waste goals</t>
  </si>
  <si>
    <t>Rating system page #: 46</t>
  </si>
  <si>
    <t>Upstream Management Credit 4: Request vendors redesign products for reuse and recycling</t>
  </si>
  <si>
    <t>Rating system page #: 47</t>
  </si>
  <si>
    <t>Hazardous Waste Prevention Credit 4: Reduce the use of hazardous chemicals/materials</t>
  </si>
  <si>
    <t>Rating system page #: 48</t>
  </si>
  <si>
    <t>Hazardous Waste Prevention Credit 5: Collect universal wastes from employees and/or customers</t>
  </si>
  <si>
    <t xml:space="preserve">Closed Loop Credit 1: Require a minimum of 30% post-consumer recycled content for office paper </t>
  </si>
  <si>
    <t>Rating system page #: 49</t>
  </si>
  <si>
    <t xml:space="preserve">Closed Loop Credit 2: Require a minimum of 20% post-consumer recycled content for janitorial paper products </t>
  </si>
  <si>
    <t>Rating system page #: 50</t>
  </si>
  <si>
    <t>Closed Loop Credit 4: Ensure material remains in local markets and comes back on site</t>
  </si>
  <si>
    <t>Rating system page #: 51, 55</t>
  </si>
  <si>
    <t>Innovation Credit 1: Participate in upcycling programs</t>
  </si>
  <si>
    <t>Rating system page #: 51</t>
  </si>
  <si>
    <t>Innovation Credit 2: Commit to reduce total discards annually</t>
  </si>
  <si>
    <t>Rating system page #: 52</t>
  </si>
  <si>
    <t>materials?</t>
  </si>
  <si>
    <t>Has a strategy been implemented to meet the adopted goal?</t>
  </si>
  <si>
    <t xml:space="preserve">Compost Credit 5: Utilize/reuse compost or mulch on-site </t>
  </si>
  <si>
    <t>Have all the collection receptables at the facility been clearly labeled?</t>
  </si>
  <si>
    <t>Are vendors encouraged to embrace a zero waste goal if they do not have one in place?</t>
  </si>
  <si>
    <t>are actively pursuing their zero waste goals?</t>
  </si>
  <si>
    <t>chemicals/materials?</t>
  </si>
  <si>
    <t>post-consumer recycled content for office paper?</t>
  </si>
  <si>
    <t>post-consumer recycled content for janitorial paper products?</t>
  </si>
  <si>
    <t>landscaping activities?</t>
  </si>
  <si>
    <r>
      <t xml:space="preserve">      </t>
    </r>
    <r>
      <rPr>
        <b/>
        <sz val="44"/>
        <color rgb="FF000000"/>
        <rFont val="Source Sans Pro"/>
        <family val="2"/>
      </rPr>
      <t>Diversion Data</t>
    </r>
  </si>
  <si>
    <t>covered in the TRUE rating system?</t>
  </si>
  <si>
    <t>Describe a solid waste reduction measure or program that does not meet another credit requirement in the TRUE rating system.</t>
  </si>
  <si>
    <t>the reduction of discarded materials and/or to address other zero waste principles over time?</t>
  </si>
  <si>
    <t>Describe the plan to implement the commitment.</t>
  </si>
  <si>
    <t>Describe the process to upcycle the item or material, and why it is considered upcycling.*</t>
  </si>
  <si>
    <r>
      <rPr>
        <b/>
        <sz val="11"/>
        <rFont val="Source Sans Pro"/>
        <family val="2"/>
      </rPr>
      <t xml:space="preserve">Documentation: </t>
    </r>
    <r>
      <rPr>
        <sz val="11"/>
        <rFont val="Source Sans Pro"/>
        <family val="2"/>
      </rPr>
      <t>Documentation verifying participation in upcycling programs, including agreements, receipts, or letters (as applicable).</t>
    </r>
  </si>
  <si>
    <r>
      <rPr>
        <b/>
        <sz val="11"/>
        <rFont val="Source Sans Pro"/>
        <family val="2"/>
      </rPr>
      <t xml:space="preserve">Documentation: </t>
    </r>
    <r>
      <rPr>
        <sz val="11"/>
        <rFont val="Source Sans Pro"/>
        <family val="2"/>
      </rPr>
      <t>Documentation showing acquirement of products or materials made from waste material (for example, receipts or invoices).</t>
    </r>
  </si>
  <si>
    <r>
      <rPr>
        <b/>
        <sz val="11"/>
        <rFont val="Source Sans Pro"/>
        <family val="2"/>
      </rPr>
      <t>Documentation:</t>
    </r>
    <r>
      <rPr>
        <sz val="11"/>
        <rFont val="Source Sans Pro"/>
        <family val="2"/>
      </rPr>
      <t xml:space="preserve"> Documentation verifying agreements with local companies or organizations (such as contracts, agreements, invoices, or an official letter outlining the relationship).</t>
    </r>
  </si>
  <si>
    <t>if compost is purchased from a local source.</t>
  </si>
  <si>
    <r>
      <rPr>
        <b/>
        <sz val="11"/>
        <rFont val="Source Sans Pro"/>
        <family val="2"/>
      </rPr>
      <t xml:space="preserve">Documentation: </t>
    </r>
    <r>
      <rPr>
        <sz val="11"/>
        <rFont val="Source Sans Pro"/>
        <family val="2"/>
      </rPr>
      <t>Receipts, invoices, or other documentation showing purchase of compost.</t>
    </r>
  </si>
  <si>
    <t>Provide the effective date and specifics of the written policy or standard practice.</t>
  </si>
  <si>
    <t>Describe the policy or standard practice and its implementation.</t>
  </si>
  <si>
    <t>Explain how universal waste is collected and then reused or recycled.</t>
  </si>
  <si>
    <t>Explain how and when was the written commitment developed.</t>
  </si>
  <si>
    <t>Describe the storage and labeling system of hazardous wastes.</t>
  </si>
  <si>
    <t>Have employees been trained to properly identify and handle hazardous materials?</t>
  </si>
  <si>
    <t xml:space="preserve">Explain how employees are trained to know which materials are hazardous and where to put them for proper disposal, reuse or recycling. </t>
  </si>
  <si>
    <t>them from being wasted at the site?</t>
  </si>
  <si>
    <t>Explain how vendors were asked to use 100% recyclable packaging.</t>
  </si>
  <si>
    <t>If the vendor had no zero waste goal in place, explain how were they asked to embrace one.</t>
  </si>
  <si>
    <t xml:space="preserve">Describe the policy or standard practice to give preference during the selection process to vendors that are actively pursuing their zero waste goals. </t>
  </si>
  <si>
    <r>
      <rPr>
        <b/>
        <sz val="11"/>
        <rFont val="Source Sans Pro"/>
        <family val="2"/>
      </rPr>
      <t>Documentation:</t>
    </r>
    <r>
      <rPr>
        <sz val="11"/>
        <rFont val="Source Sans Pro"/>
        <family val="2"/>
      </rPr>
      <t xml:space="preserve"> The policy giving preference to vendors that are pursuing their zero waste goals.</t>
    </r>
  </si>
  <si>
    <r>
      <rPr>
        <b/>
        <sz val="11"/>
        <rFont val="Source Sans Pro"/>
        <family val="2"/>
      </rPr>
      <t>Documentation:</t>
    </r>
    <r>
      <rPr>
        <sz val="11"/>
        <rFont val="Source Sans Pro"/>
        <family val="2"/>
      </rPr>
      <t xml:space="preserve"> If applicable, provide documentation of the request to a vendor that they establish a  zero waste goal.</t>
    </r>
  </si>
  <si>
    <r>
      <rPr>
        <b/>
        <sz val="11"/>
        <rFont val="Source Sans Pro"/>
        <family val="2"/>
      </rPr>
      <t>Documentation:</t>
    </r>
    <r>
      <rPr>
        <sz val="11"/>
        <rFont val="Source Sans Pro"/>
        <family val="2"/>
      </rPr>
      <t xml:space="preserve"> The packaging policy or agreements that include the requirement, as applicable.</t>
    </r>
  </si>
  <si>
    <r>
      <rPr>
        <b/>
        <sz val="11"/>
        <rFont val="Source Sans Pro"/>
        <family val="2"/>
      </rPr>
      <t xml:space="preserve">Documentation: </t>
    </r>
    <r>
      <rPr>
        <sz val="11"/>
        <rFont val="Source Sans Pro"/>
        <family val="2"/>
      </rPr>
      <t xml:space="preserve">The written policy or requirement (if applicable). </t>
    </r>
  </si>
  <si>
    <r>
      <rPr>
        <b/>
        <sz val="11"/>
        <rFont val="Source Sans Pro"/>
        <family val="2"/>
      </rPr>
      <t>Documentation:</t>
    </r>
    <r>
      <rPr>
        <sz val="11"/>
        <rFont val="Source Sans Pro"/>
        <family val="2"/>
      </rPr>
      <t xml:space="preserve"> Invoices or receipts from procurement demonstrating its implementation.</t>
    </r>
  </si>
  <si>
    <r>
      <rPr>
        <b/>
        <sz val="11"/>
        <rFont val="Source Sans Pro"/>
        <family val="2"/>
      </rPr>
      <t>Documentation:</t>
    </r>
    <r>
      <rPr>
        <sz val="11"/>
        <rFont val="Source Sans Pro"/>
        <family val="2"/>
      </rPr>
      <t xml:space="preserve"> The</t>
    </r>
    <r>
      <rPr>
        <b/>
        <sz val="11"/>
        <rFont val="Source Sans Pro"/>
        <family val="2"/>
      </rPr>
      <t xml:space="preserve"> </t>
    </r>
    <r>
      <rPr>
        <sz val="11"/>
        <rFont val="Source Sans Pro"/>
        <family val="2"/>
      </rPr>
      <t>written policy or requirement (if applicable).</t>
    </r>
  </si>
  <si>
    <r>
      <rPr>
        <b/>
        <sz val="11"/>
        <rFont val="Source Sans Pro"/>
        <family val="2"/>
      </rPr>
      <t xml:space="preserve">Documentation: </t>
    </r>
    <r>
      <rPr>
        <sz val="11"/>
        <rFont val="Source Sans Pro"/>
        <family val="2"/>
      </rPr>
      <t>The written statement of commitment.</t>
    </r>
  </si>
  <si>
    <r>
      <rPr>
        <b/>
        <sz val="11"/>
        <rFont val="Source Sans Pro"/>
        <family val="2"/>
      </rPr>
      <t xml:space="preserve">Documentation: </t>
    </r>
    <r>
      <rPr>
        <sz val="11"/>
        <rFont val="Source Sans Pro"/>
        <family val="2"/>
      </rPr>
      <t>The policy to reduce the use of hazardous chemicals and materials.</t>
    </r>
  </si>
  <si>
    <t>Have employees participated in the waste audit and/or analysis process?</t>
  </si>
  <si>
    <t>Explain how employees have participated in the waste audit and/or analysis process. If the latter, the narrative must address employee involvement in action plan development.</t>
  </si>
  <si>
    <r>
      <rPr>
        <b/>
        <sz val="11"/>
        <rFont val="Source Sans Pro"/>
        <family val="2"/>
      </rPr>
      <t>Documentation:</t>
    </r>
    <r>
      <rPr>
        <sz val="11"/>
        <rFont val="Source Sans Pro"/>
        <family val="2"/>
      </rPr>
      <t xml:space="preserve"> Documentation from hauler showing contamination percentage in the recycling stream. </t>
    </r>
  </si>
  <si>
    <r>
      <rPr>
        <b/>
        <sz val="11"/>
        <rFont val="Source Sans Pro"/>
        <family val="2"/>
      </rPr>
      <t>Documentation:</t>
    </r>
    <r>
      <rPr>
        <sz val="11"/>
        <rFont val="Source Sans Pro"/>
        <family val="2"/>
      </rPr>
      <t xml:space="preserve"> Diversion data/report showing contamination amounts being added to non-diversion  totals (landfill, incineration, WTE).</t>
    </r>
  </si>
  <si>
    <t>Explain the methodology used to calculate and add rejected recyclables/contamination weight back into non-diversion weight totals.</t>
  </si>
  <si>
    <t>Describe the recycling audit process.</t>
  </si>
  <si>
    <r>
      <rPr>
        <b/>
        <sz val="11"/>
        <rFont val="Source Sans Pro"/>
        <family val="2"/>
      </rPr>
      <t>Documentation:</t>
    </r>
    <r>
      <rPr>
        <sz val="11"/>
        <rFont val="Source Sans Pro"/>
        <family val="2"/>
      </rPr>
      <t xml:space="preserve"> Documentation of the recycling audit (include all reports and photographs). </t>
    </r>
  </si>
  <si>
    <t>Describe the analysis process and report.</t>
  </si>
  <si>
    <t>Have any recommendations from the analysis been implemented?</t>
  </si>
  <si>
    <t>Describe the waste audit process.</t>
  </si>
  <si>
    <t xml:space="preserve">Describe how the weights and percentages of recoverable materials were collected and calculated.  </t>
  </si>
  <si>
    <t>Describe how the weights and percentages of contamination were collected and calculated.</t>
  </si>
  <si>
    <t>Do employees have access to zero waste training on-site and/or online?</t>
  </si>
  <si>
    <r>
      <rPr>
        <b/>
        <sz val="11"/>
        <rFont val="Source Sans Pro"/>
        <family val="2"/>
      </rPr>
      <t>Documentation:</t>
    </r>
    <r>
      <rPr>
        <sz val="11"/>
        <rFont val="Source Sans Pro"/>
        <family val="2"/>
      </rPr>
      <t xml:space="preserve"> The job description demonstrating the allocation of an employee to manage the zero waste program and that they are responsible for training on zero waste.</t>
    </r>
  </si>
  <si>
    <t>structures, for all job levels?</t>
  </si>
  <si>
    <t xml:space="preserve">Are employee contributions to zero waste accounted for in their evaluations and/or bonus </t>
  </si>
  <si>
    <r>
      <rPr>
        <b/>
        <sz val="11"/>
        <rFont val="Source Sans Pro"/>
        <family val="2"/>
      </rPr>
      <t>Documentation:</t>
    </r>
    <r>
      <rPr>
        <sz val="11"/>
        <rFont val="Source Sans Pro"/>
        <family val="2"/>
      </rPr>
      <t xml:space="preserve"> Documentation of employee evaluation including items or questions on zero waste program participation, or documentation of the bonus structure.</t>
    </r>
  </si>
  <si>
    <t>Explain how employee contributions to zero waste activities are incorporated into evaluations and/or  
bonus structures.</t>
  </si>
  <si>
    <t>Explain how purchasing agents are trained on purchasing for zero waste. Include a description of how they are trained to identify and give preference to zero waste and environmentally preferred products.</t>
  </si>
  <si>
    <t xml:space="preserve">Have purchasing agents been trained on the zero waste approach? </t>
  </si>
  <si>
    <t xml:space="preserve">Describe the different types of collection receptables inside the facility and how they are labeled. </t>
  </si>
  <si>
    <t>Have all people on-site been trained on what is acceptable in all types of receptables?</t>
  </si>
  <si>
    <t>Describe how zero waste information is communicated to employees at least quarterly.</t>
  </si>
  <si>
    <t>Are zero waste program updates communicated to employees at least once a quarter?</t>
  </si>
  <si>
    <t>Explain how information on zero waste has been incorporated into the orientation.</t>
  </si>
  <si>
    <t>Has the zero waste goal and/or policy been provided to all employees?</t>
  </si>
  <si>
    <t>Describe where the zero waste goal and/or policy is posted and how employees have access to it.</t>
  </si>
  <si>
    <t>Describe how and when the facility engages with the community to promote zero waste activities.</t>
  </si>
  <si>
    <t>properly dispose of their products and packaging, or to reimburse for these items?</t>
  </si>
  <si>
    <t>does it participate in local or national Extended Producer Responsibility (EPR) systems?</t>
  </si>
  <si>
    <t>Describe the collection of written or verbal zero waste program recommendations from all employees.</t>
  </si>
  <si>
    <t>Are employees rewarded for making outstanding contributions to zero waste activities?</t>
  </si>
  <si>
    <t>Describe how and when rewards or recognition are provided to employees for their contributions to zero waste.</t>
  </si>
  <si>
    <t>Describe upper management’s review process of monthly diversion and program financial performance.</t>
  </si>
  <si>
    <t>Has upper management adopted a company or facility zero waste goal?</t>
  </si>
  <si>
    <t>Has a plan been developed and implemented to achieve the adopted zero waste goal?</t>
  </si>
  <si>
    <t>Describe the plan to reach the goal, including the timeline.</t>
  </si>
  <si>
    <t>Describe the development and adoption of the goal, including which upper management personnel was involved.</t>
  </si>
  <si>
    <r>
      <rPr>
        <b/>
        <sz val="11"/>
        <rFont val="Source Sans Pro"/>
        <family val="2"/>
      </rPr>
      <t>Documentation:</t>
    </r>
    <r>
      <rPr>
        <sz val="11"/>
        <rFont val="Source Sans Pro"/>
        <family val="2"/>
      </rPr>
      <t xml:space="preserve"> Documentation verifying the practice or action.</t>
    </r>
  </si>
  <si>
    <t>Describe an additional purchasing practice that reduces solid waste or addresses zero waste products, packaging or services. The action must not meet the requirements of any other credit in the rating system.</t>
  </si>
  <si>
    <t>new items when making purchases?</t>
  </si>
  <si>
    <t>Describe the written policy or standard practice to acquire used items instead of newer alternatives.</t>
  </si>
  <si>
    <t>Are environmentally preferred items identified as such in purchasing catalogs or websites?</t>
  </si>
  <si>
    <t>Describe the written policy and how it is implemented.</t>
  </si>
  <si>
    <t>and wood products are first preference for purchase?</t>
  </si>
  <si>
    <r>
      <rPr>
        <b/>
        <sz val="11"/>
        <rFont val="Source Sans Pro"/>
        <family val="2"/>
      </rPr>
      <t>Documentation:</t>
    </r>
    <r>
      <rPr>
        <sz val="11"/>
        <rFont val="Source Sans Pro"/>
        <family val="2"/>
      </rPr>
      <t xml:space="preserve"> EPP guideline or policy that includes a written statement of preference for durable goods. Receipts or purchasing reports can also be provided (optional).</t>
    </r>
  </si>
  <si>
    <r>
      <rPr>
        <b/>
        <sz val="11"/>
        <rFont val="Source Sans Pro"/>
        <family val="2"/>
      </rPr>
      <t xml:space="preserve">Documentation: </t>
    </r>
    <r>
      <rPr>
        <sz val="11"/>
        <rFont val="Source Sans Pro"/>
        <family val="2"/>
      </rPr>
      <t>EPP guideline or policy that includes a written statement of preference of sustainably produced paper and wood products. Receipts or purchasing reports can also be provided (optional).</t>
    </r>
  </si>
  <si>
    <t>for purchase over disposable items?</t>
  </si>
  <si>
    <t>Zero Waste Purchasing Credit 1: Adopt an Environmentally Preferred Purchasing guideline or policy</t>
  </si>
  <si>
    <t>Describe the system that tracks purchases of environmentally preferred items and materials that address zero waste, and how they are marked as such in the system.</t>
  </si>
  <si>
    <t>that addresses zero waste?</t>
  </si>
  <si>
    <t xml:space="preserve">Zero Waste Reporting Credit 4: Become an active participant of the U.S. EPA WasteWise program </t>
  </si>
  <si>
    <t>What was the join date?</t>
  </si>
  <si>
    <t>baseline year and the most recent 12 months?</t>
  </si>
  <si>
    <t>Describe the methodology for collecting financial data and how it is tracked.</t>
  </si>
  <si>
    <r>
      <rPr>
        <b/>
        <sz val="11"/>
        <rFont val="Source Sans Pro"/>
        <family val="2"/>
      </rPr>
      <t>Documentation:</t>
    </r>
    <r>
      <rPr>
        <sz val="11"/>
        <rFont val="Source Sans Pro"/>
        <family val="2"/>
      </rPr>
      <t xml:space="preserve"> Tracking report of financial data meeting all credit requirements for a baseline year and the reporting year, for a total of 24 months.</t>
    </r>
  </si>
  <si>
    <t>For which month of the most recent 12 months was documentation provided in Dropbox verifying cost and revenue data?</t>
  </si>
  <si>
    <r>
      <rPr>
        <b/>
        <sz val="11"/>
        <rFont val="Source Sans Pro"/>
        <family val="2"/>
      </rPr>
      <t>Documentation:</t>
    </r>
    <r>
      <rPr>
        <sz val="11"/>
        <rFont val="Source Sans Pro"/>
        <family val="2"/>
      </rPr>
      <t xml:space="preserve"> Identify all recycling service providers in the "Current service levels" table in the "Diversion Data" tab in this form.</t>
    </r>
  </si>
  <si>
    <t>Are 80% of materials by weight meeting their highest and best use?</t>
  </si>
  <si>
    <t>Are 100% of materials by weight meeting their highest and best use?</t>
  </si>
  <si>
    <t>Explain how compost generated from on-site food waste is used on gardens that produce new food for facility use. Include the volume and type of food grown, along with how the food is used at the facility.</t>
  </si>
  <si>
    <t xml:space="preserve">non-harmful by-products? </t>
  </si>
  <si>
    <t xml:space="preserve">Describe the process technology and how it generates beneficial, non-harmful by-products. </t>
  </si>
  <si>
    <r>
      <rPr>
        <b/>
        <sz val="11"/>
        <rFont val="Source Sans Pro"/>
        <family val="2"/>
      </rPr>
      <t>Documentation:</t>
    </r>
    <r>
      <rPr>
        <sz val="11"/>
        <rFont val="Source Sans Pro"/>
        <family val="2"/>
      </rPr>
      <t xml:space="preserve"> Documentation of the technology used, such as photographs of equipment or receipts 
of their purchase. If an outside service is used, upload documentation confirming the service is provided.</t>
    </r>
  </si>
  <si>
    <t>Describe the purchase and application of compost or mulch on-site.</t>
  </si>
  <si>
    <t>Do food scraps and/or soiled paper get composted off-site?</t>
  </si>
  <si>
    <t>Do food scraps and/or soiled paper get composted on-site?</t>
  </si>
  <si>
    <t>Describe how the organization(s) processes and composts the materials.</t>
  </si>
  <si>
    <r>
      <rPr>
        <b/>
        <sz val="11"/>
        <rFont val="Source Sans Pro"/>
        <family val="2"/>
      </rPr>
      <t>Documentation:</t>
    </r>
    <r>
      <rPr>
        <sz val="11"/>
        <rFont val="Source Sans Pro"/>
        <family val="2"/>
      </rPr>
      <t xml:space="preserve"> Documentation supporting practices, including written company policies or contract  with landscaping service provider. Verification of green waste collection services can be documented with invoices, agreements, weight tickets, or official letters from the service provider or processor.</t>
    </r>
  </si>
  <si>
    <t>Describe the process for collecting and then diverting the yard trimmings.</t>
  </si>
  <si>
    <t>Are compostables collected and processed separately from other materials?</t>
  </si>
  <si>
    <r>
      <rPr>
        <b/>
        <sz val="11"/>
        <rFont val="Source Sans Pro"/>
        <family val="2"/>
      </rPr>
      <t>Documentation:</t>
    </r>
    <r>
      <rPr>
        <sz val="11"/>
        <rFont val="Source Sans Pro"/>
        <family val="2"/>
      </rPr>
      <t xml:space="preserve"> Photographs of the collection system.</t>
    </r>
  </si>
  <si>
    <r>
      <rPr>
        <b/>
        <sz val="11"/>
        <rFont val="Source Sans Pro"/>
        <family val="2"/>
      </rPr>
      <t>Documentation:</t>
    </r>
    <r>
      <rPr>
        <sz val="11"/>
        <rFont val="Source Sans Pro"/>
        <family val="2"/>
      </rPr>
      <t xml:space="preserve"> Photographs of the compost operation.</t>
    </r>
  </si>
  <si>
    <r>
      <rPr>
        <b/>
        <sz val="11"/>
        <rFont val="Source Sans Pro"/>
        <family val="2"/>
      </rPr>
      <t>Documentation:</t>
    </r>
    <r>
      <rPr>
        <sz val="11"/>
        <rFont val="Source Sans Pro"/>
        <family val="2"/>
      </rPr>
      <t xml:space="preserve"> Photographs of the garden.</t>
    </r>
  </si>
  <si>
    <t xml:space="preserve">Describe how compostables are collected and kept separate from other materials at all times. </t>
  </si>
  <si>
    <t>Describe the methods used to identify applicable food products for animal consumption.</t>
  </si>
  <si>
    <t>Describe the methods used to identify food products that are safe for human consumption.</t>
  </si>
  <si>
    <t>Describe the maintenance of food safety before it is donated.</t>
  </si>
  <si>
    <r>
      <rPr>
        <b/>
        <sz val="11"/>
        <rFont val="Source Sans Pro"/>
        <family val="2"/>
      </rPr>
      <t>Documentation:</t>
    </r>
    <r>
      <rPr>
        <sz val="11"/>
        <rFont val="Source Sans Pro"/>
        <family val="2"/>
      </rPr>
      <t xml:space="preserve"> Documentation of food donated (donation receipts, letters, agreements, or reports).</t>
    </r>
  </si>
  <si>
    <r>
      <rPr>
        <b/>
        <sz val="11"/>
        <rFont val="Source Sans Pro"/>
        <family val="2"/>
      </rPr>
      <t>Documentation:</t>
    </r>
    <r>
      <rPr>
        <sz val="11"/>
        <rFont val="Source Sans Pro"/>
        <family val="2"/>
      </rPr>
      <t xml:space="preserve"> Documentation of participation in an animal feed program (donation receipts, letters, agreements, service contracts, or reports).</t>
    </r>
  </si>
  <si>
    <t>durable alternative?</t>
  </si>
  <si>
    <t>Describe the process used to collect and redistribute office materials for extended life use.</t>
  </si>
  <si>
    <t>Describe the types of reusable, durable containers used and what operations they are used for.</t>
  </si>
  <si>
    <t>Identify at least one single-use material or item that has been reduced or eliminated due to a reuse system.</t>
  </si>
  <si>
    <t>Describe the reuse system that has resulted in the reduction or elimination of the single-use material(s) or item(s) identified above.</t>
  </si>
  <si>
    <t>Describe the plants or landscaping techniques that require little to no trimming and disposal of waste material.</t>
  </si>
  <si>
    <r>
      <rPr>
        <b/>
        <sz val="11"/>
        <rFont val="Source Sans Pro"/>
        <family val="2"/>
      </rPr>
      <t>Documentation:</t>
    </r>
    <r>
      <rPr>
        <sz val="11"/>
        <rFont val="Source Sans Pro"/>
        <family val="2"/>
      </rPr>
      <t xml:space="preserve"> Documentation showing internal policy or protocol. If an outside company or service is used, provide the contract with the landscape service provider detailing the implementation of grasscycling or a written letter on company letterhead from the landscaper stating the practice occurs.</t>
    </r>
  </si>
  <si>
    <t>Describe how all printers are set to duplex printing.</t>
  </si>
  <si>
    <t>Describe the paperless-office program and how it meets the needs of the office without the use of paper.</t>
  </si>
  <si>
    <t>Has a goal been adopted to reduce inbound and outbound product packaging, as applicable?</t>
  </si>
  <si>
    <t>Describe the strategy to meet the goal, and how it has been implemented.</t>
  </si>
  <si>
    <r>
      <rPr>
        <b/>
        <sz val="11"/>
        <rFont val="Source Sans Pro"/>
        <family val="2"/>
      </rPr>
      <t>Documentation:</t>
    </r>
    <r>
      <rPr>
        <sz val="11"/>
        <rFont val="Source Sans Pro"/>
        <family val="2"/>
      </rPr>
      <t xml:space="preserve"> The written, adopted goal(s) to reduce the overall size/amount of product packaging for both inbound and outbound packaging. </t>
    </r>
  </si>
  <si>
    <r>
      <rPr>
        <b/>
        <sz val="11"/>
        <rFont val="Source Sans Pro"/>
        <family val="2"/>
      </rPr>
      <t>Documentation:</t>
    </r>
    <r>
      <rPr>
        <sz val="11"/>
        <rFont val="Source Sans Pro"/>
        <family val="2"/>
      </rPr>
      <t xml:space="preserve"> Data on the baseline size and amount of product packaging for inbound and outbound materials.</t>
    </r>
  </si>
  <si>
    <t>Identify the material that was reduced, and explain how it was reduced.</t>
  </si>
  <si>
    <t>Explain the methodology used to calculate the reduction of the material listed above.</t>
  </si>
  <si>
    <r>
      <rPr>
        <b/>
        <sz val="11"/>
        <rFont val="Source Sans Pro"/>
        <family val="2"/>
      </rPr>
      <t>Documentation:</t>
    </r>
    <r>
      <rPr>
        <sz val="11"/>
        <rFont val="Source Sans Pro"/>
        <family val="2"/>
      </rPr>
      <t xml:space="preserve"> Documentation of the volume and/or weight of a material for a baseline period and for the present. Documentation should also include the calculated reduction/difference.</t>
    </r>
  </si>
  <si>
    <t>Describe the supply chain review process.</t>
  </si>
  <si>
    <t>Describe at least one action taken as a result of the supply chain review to reduce waste from a vendor.</t>
  </si>
  <si>
    <r>
      <rPr>
        <b/>
        <sz val="11"/>
        <rFont val="Source Sans Pro"/>
        <family val="2"/>
      </rPr>
      <t>Documentation:</t>
    </r>
    <r>
      <rPr>
        <sz val="11"/>
        <rFont val="Source Sans Pro"/>
        <family val="2"/>
      </rPr>
      <t xml:space="preserve"> Written reports or meeting minutes of the review processes or outcomes (optional, if applicable).</t>
    </r>
  </si>
  <si>
    <t>Select "Yes" for each point of generation applicable to the facility.</t>
  </si>
  <si>
    <t>Explain how materials in each area were reviewed to evaluate whether they are being diverted via the highest and best method possible on the zero waste hierarchy.</t>
  </si>
  <si>
    <t>Identify the agreement that was modified to incentivize the reduction of waste.</t>
  </si>
  <si>
    <t>Identify who manages the zero waste program.</t>
  </si>
  <si>
    <t>Describe where information and training on the zero waste program is posted.</t>
  </si>
  <si>
    <t>Explain what has been done to implement the recommendations.</t>
  </si>
  <si>
    <t>Identify the item(s) or material(s) being upcycled:</t>
  </si>
  <si>
    <t>Identify the organization or company the item or material goes to, and where it is located:</t>
  </si>
  <si>
    <t xml:space="preserve">Identify which company the compostables go to, and where the company is located: </t>
  </si>
  <si>
    <t>Identify the types of universal waste generated:</t>
  </si>
  <si>
    <t>List who collects the universal waste for reuse or recycling:</t>
  </si>
  <si>
    <t>List who is doing the upcycling:</t>
  </si>
  <si>
    <t>Describe what the item(s) or material(s) is upcycled into.</t>
  </si>
  <si>
    <t>Identify the resulting change(s) to the agreement and explain how that incentivized the reduction of waste.</t>
  </si>
  <si>
    <t>Describe how contamination is kept below 10% by weight for all materials leaving the site.</t>
  </si>
  <si>
    <r>
      <rPr>
        <b/>
        <sz val="12"/>
        <color theme="1"/>
        <rFont val="Source Sans Pro"/>
        <family val="2"/>
      </rPr>
      <t>Documentation:</t>
    </r>
    <r>
      <rPr>
        <sz val="12"/>
        <color theme="1"/>
        <rFont val="Source Sans Pro"/>
        <family val="2"/>
      </rPr>
      <t xml:space="preserve"> Documentation confirming contamination levels.</t>
    </r>
  </si>
  <si>
    <r>
      <rPr>
        <b/>
        <sz val="12"/>
        <color theme="1"/>
        <rFont val="Source Sans Pro"/>
        <family val="2"/>
      </rPr>
      <t>Documentation:</t>
    </r>
    <r>
      <rPr>
        <sz val="12"/>
        <color theme="1"/>
        <rFont val="Source Sans Pro"/>
        <family val="2"/>
      </rPr>
      <t xml:space="preserve"> The "Diversion Data" tab in this form has been completed.</t>
    </r>
  </si>
  <si>
    <r>
      <rPr>
        <b/>
        <sz val="12"/>
        <color theme="1"/>
        <rFont val="Source Sans Pro"/>
        <family val="2"/>
      </rPr>
      <t>Documentation</t>
    </r>
    <r>
      <rPr>
        <sz val="12"/>
        <color theme="1"/>
        <rFont val="Source Sans Pro"/>
        <family val="2"/>
      </rPr>
      <t>: Documentation verifying weight values for 1 month of the most recent 12 months.</t>
    </r>
  </si>
  <si>
    <r>
      <t>Documentation:</t>
    </r>
    <r>
      <rPr>
        <sz val="12"/>
        <color theme="1"/>
        <rFont val="Source Sans Pro"/>
        <family val="2"/>
      </rPr>
      <t xml:space="preserve"> The zero waste policy document.</t>
    </r>
  </si>
  <si>
    <t xml:space="preserve">Does the site have reusables as a waste?  </t>
  </si>
  <si>
    <t xml:space="preserve">Has highest and best use been achieved for reusables?  </t>
  </si>
  <si>
    <t xml:space="preserve">Weight  </t>
  </si>
  <si>
    <t xml:space="preserve">Unit of weight  </t>
  </si>
  <si>
    <t xml:space="preserve">Does the site have paper waste?  </t>
  </si>
  <si>
    <t xml:space="preserve">Has highest and best use been achieved for paper?  </t>
  </si>
  <si>
    <r>
      <t xml:space="preserve">How are reusables meeting their highest and best possible use? If reusables are </t>
    </r>
    <r>
      <rPr>
        <b/>
        <i/>
        <sz val="12"/>
        <color theme="1"/>
        <rFont val="Source Sans Pro"/>
        <family val="2"/>
      </rPr>
      <t>not</t>
    </r>
    <r>
      <rPr>
        <b/>
        <sz val="12"/>
        <color theme="1"/>
        <rFont val="Source Sans Pro"/>
        <family val="2"/>
      </rPr>
      <t xml:space="preserve"> meeting highest and best use, explain why.</t>
    </r>
  </si>
  <si>
    <r>
      <t xml:space="preserve">How is paper meeting its highest and best possible use? If paper is </t>
    </r>
    <r>
      <rPr>
        <b/>
        <i/>
        <sz val="12"/>
        <color theme="1"/>
        <rFont val="Source Sans Pro"/>
        <family val="2"/>
      </rPr>
      <t>not</t>
    </r>
    <r>
      <rPr>
        <b/>
        <sz val="12"/>
        <color theme="1"/>
        <rFont val="Source Sans Pro"/>
        <family val="2"/>
      </rPr>
      <t xml:space="preserve"> meeting highest and best use, explain why.</t>
    </r>
  </si>
  <si>
    <t>Plant trimmings</t>
  </si>
  <si>
    <t xml:space="preserve">Does the site have plant trimming waste?  </t>
  </si>
  <si>
    <t xml:space="preserve">Has highest and best use been achieved for plant trimmings?  </t>
  </si>
  <si>
    <r>
      <t xml:space="preserve">How are plant trimmings meeting their highest and best possible use? If plant trimmings are </t>
    </r>
    <r>
      <rPr>
        <b/>
        <i/>
        <sz val="12"/>
        <color theme="1"/>
        <rFont val="Source Sans Pro"/>
        <family val="2"/>
      </rPr>
      <t>not</t>
    </r>
    <r>
      <rPr>
        <b/>
        <sz val="12"/>
        <color theme="1"/>
        <rFont val="Source Sans Pro"/>
        <family val="2"/>
      </rPr>
      <t xml:space="preserve"> meeting highest and best use, explain why.</t>
    </r>
  </si>
  <si>
    <t xml:space="preserve">Does the site have polymer waste?  </t>
  </si>
  <si>
    <t xml:space="preserve">Has highest and best use been achieved for polymers?  </t>
  </si>
  <si>
    <r>
      <t xml:space="preserve">How are polymers meeting their highest and best possible use? If polymers are </t>
    </r>
    <r>
      <rPr>
        <b/>
        <i/>
        <sz val="12"/>
        <color theme="1"/>
        <rFont val="Source Sans Pro"/>
        <family val="2"/>
      </rPr>
      <t>not</t>
    </r>
    <r>
      <rPr>
        <b/>
        <sz val="12"/>
        <color theme="1"/>
        <rFont val="Source Sans Pro"/>
        <family val="2"/>
      </rPr>
      <t xml:space="preserve"> meeting highest and best use, explain why.</t>
    </r>
  </si>
  <si>
    <t xml:space="preserve">Does the site have wood waste?  </t>
  </si>
  <si>
    <t xml:space="preserve">Has highest and best use been achieved for wood?  </t>
  </si>
  <si>
    <r>
      <t xml:space="preserve">How is wood meeting its highest and best possible use? If wood is </t>
    </r>
    <r>
      <rPr>
        <b/>
        <i/>
        <sz val="12"/>
        <color theme="1"/>
        <rFont val="Source Sans Pro"/>
        <family val="2"/>
      </rPr>
      <t>not</t>
    </r>
    <r>
      <rPr>
        <b/>
        <sz val="12"/>
        <color theme="1"/>
        <rFont val="Source Sans Pro"/>
        <family val="2"/>
      </rPr>
      <t xml:space="preserve"> meeting highest and best use, explain why.</t>
    </r>
  </si>
  <si>
    <t xml:space="preserve">Does the site have ceramics waste?  </t>
  </si>
  <si>
    <t xml:space="preserve">Has highest and best use been achieved for ceramics?  </t>
  </si>
  <si>
    <r>
      <t xml:space="preserve">How are ceramics meeting their highest and best possible use? If ceramics are </t>
    </r>
    <r>
      <rPr>
        <b/>
        <i/>
        <sz val="12"/>
        <color theme="1"/>
        <rFont val="Source Sans Pro"/>
        <family val="2"/>
      </rPr>
      <t>not</t>
    </r>
    <r>
      <rPr>
        <b/>
        <sz val="12"/>
        <color theme="1"/>
        <rFont val="Source Sans Pro"/>
        <family val="2"/>
      </rPr>
      <t xml:space="preserve"> meeting highest and best use, explain why.</t>
    </r>
  </si>
  <si>
    <t xml:space="preserve">Does the site have metal waste?  </t>
  </si>
  <si>
    <t xml:space="preserve">Has highest and best use been achieved for metals?  </t>
  </si>
  <si>
    <r>
      <t xml:space="preserve">How are metals meeting their highest and best possible use? If metals are </t>
    </r>
    <r>
      <rPr>
        <b/>
        <i/>
        <sz val="12"/>
        <color theme="1"/>
        <rFont val="Source Sans Pro"/>
        <family val="2"/>
      </rPr>
      <t>not</t>
    </r>
    <r>
      <rPr>
        <b/>
        <sz val="12"/>
        <color theme="1"/>
        <rFont val="Source Sans Pro"/>
        <family val="2"/>
      </rPr>
      <t xml:space="preserve"> meeting highest and best use, explain why.</t>
    </r>
  </si>
  <si>
    <t xml:space="preserve">Does the site have glass waste?  </t>
  </si>
  <si>
    <t xml:space="preserve">Has highest and best use been achieved for glass?  </t>
  </si>
  <si>
    <r>
      <t xml:space="preserve">How is glass meeting its highest and best possible use? If glass is </t>
    </r>
    <r>
      <rPr>
        <b/>
        <i/>
        <sz val="12"/>
        <color theme="1"/>
        <rFont val="Source Sans Pro"/>
        <family val="2"/>
      </rPr>
      <t>not</t>
    </r>
    <r>
      <rPr>
        <b/>
        <sz val="12"/>
        <color theme="1"/>
        <rFont val="Source Sans Pro"/>
        <family val="2"/>
      </rPr>
      <t xml:space="preserve"> meeting highest and best use, explain why.</t>
    </r>
  </si>
  <si>
    <t xml:space="preserve">Does the site have chemical waste?  </t>
  </si>
  <si>
    <t xml:space="preserve">Has highest and best use been achieved for chemicals?  </t>
  </si>
  <si>
    <r>
      <t xml:space="preserve">How are chemicals meeting their highest and best possible use? If chemicals are </t>
    </r>
    <r>
      <rPr>
        <b/>
        <i/>
        <sz val="12"/>
        <color theme="1"/>
        <rFont val="Source Sans Pro"/>
        <family val="2"/>
      </rPr>
      <t>not</t>
    </r>
    <r>
      <rPr>
        <b/>
        <sz val="12"/>
        <color theme="1"/>
        <rFont val="Source Sans Pro"/>
        <family val="2"/>
      </rPr>
      <t xml:space="preserve"> meeting highest and best use, explain why.</t>
    </r>
  </si>
  <si>
    <t>Putrescibles/food</t>
  </si>
  <si>
    <t xml:space="preserve">Does the site have food waste?  </t>
  </si>
  <si>
    <t xml:space="preserve">Has highest and best use been achieved for food waste?  </t>
  </si>
  <si>
    <r>
      <t xml:space="preserve">How is food waste meeting its highest and best possible use? If food waste is </t>
    </r>
    <r>
      <rPr>
        <b/>
        <i/>
        <sz val="12"/>
        <color theme="1"/>
        <rFont val="Source Sans Pro"/>
        <family val="2"/>
      </rPr>
      <t>not</t>
    </r>
    <r>
      <rPr>
        <b/>
        <sz val="12"/>
        <color theme="1"/>
        <rFont val="Source Sans Pro"/>
        <family val="2"/>
      </rPr>
      <t xml:space="preserve"> meeting highest and best use, explain why.</t>
    </r>
  </si>
  <si>
    <t xml:space="preserve">Does the site have textile waste?  </t>
  </si>
  <si>
    <t xml:space="preserve">Has highest and best use been achieved for textiles?  </t>
  </si>
  <si>
    <r>
      <t xml:space="preserve">How are textiles meeting their highest and best possible use? If textiles are </t>
    </r>
    <r>
      <rPr>
        <b/>
        <i/>
        <sz val="12"/>
        <color theme="1"/>
        <rFont val="Source Sans Pro"/>
        <family val="2"/>
      </rPr>
      <t>not</t>
    </r>
    <r>
      <rPr>
        <b/>
        <sz val="12"/>
        <color theme="1"/>
        <rFont val="Source Sans Pro"/>
        <family val="2"/>
      </rPr>
      <t xml:space="preserve"> meeting highest and best use, explain why.</t>
    </r>
  </si>
  <si>
    <t xml:space="preserve">Does the site have soils as a waste?  </t>
  </si>
  <si>
    <t xml:space="preserve">Has highest and best use been achieved for soils?  </t>
  </si>
  <si>
    <r>
      <t xml:space="preserve">How are soils meeting their highest and best possible use? If soils are </t>
    </r>
    <r>
      <rPr>
        <b/>
        <i/>
        <sz val="12"/>
        <color theme="1"/>
        <rFont val="Source Sans Pro"/>
        <family val="2"/>
      </rPr>
      <t>not</t>
    </r>
    <r>
      <rPr>
        <b/>
        <sz val="12"/>
        <color theme="1"/>
        <rFont val="Source Sans Pro"/>
        <family val="2"/>
      </rPr>
      <t xml:space="preserve"> meeting highest and best use, explain why.</t>
    </r>
  </si>
  <si>
    <t xml:space="preserve">  Total weight of material at highest and best use:</t>
  </si>
  <si>
    <t>Total weight of all materials:</t>
  </si>
  <si>
    <t>Certification Application Form</t>
  </si>
  <si>
    <t>Pilot Credit</t>
  </si>
  <si>
    <t>Confirm the required documentation has been uploaded:</t>
  </si>
  <si>
    <t>Pilot credit number and name:</t>
  </si>
  <si>
    <t xml:space="preserve">Project name:  </t>
  </si>
  <si>
    <t xml:space="preserve">Address:  </t>
  </si>
  <si>
    <t xml:space="preserve">ID #:  </t>
  </si>
  <si>
    <t>Has a strategy been developed for periodic right-sizing reviews and service adjustments?</t>
  </si>
  <si>
    <t>Describe how containers will be periodically reviewed and adjusted for right-sizing.</t>
  </si>
  <si>
    <t>Describe how the right-sizing evaluation was conducted.</t>
  </si>
  <si>
    <r>
      <rPr>
        <b/>
        <sz val="11"/>
        <color theme="1"/>
        <rFont val="Source Sans Pro"/>
        <family val="2"/>
      </rPr>
      <t xml:space="preserve">Documentation: </t>
    </r>
    <r>
      <rPr>
        <sz val="11"/>
        <color theme="1"/>
        <rFont val="Source Sans Pro"/>
        <family val="2"/>
      </rPr>
      <t>A document with the right sizing evaluation findings, including recommendations for immediate right sizing adjustments of container sizes and/or pick-up frequencies that should be made.</t>
    </r>
  </si>
  <si>
    <t xml:space="preserve">Have all container sizes and pick up frequencies been evaluated for adjustments that need  </t>
  </si>
  <si>
    <t>to be made to ensure they are right-sized?</t>
  </si>
  <si>
    <r>
      <t>Documentation:</t>
    </r>
    <r>
      <rPr>
        <sz val="12"/>
        <color theme="1"/>
        <rFont val="Source Sans Pro"/>
        <family val="2"/>
      </rPr>
      <t xml:space="preserve"> The zero waste policy document which includes the facility zero waste goal, procedures for the management and diversion of materials, and diversion performance monitoring and reporting procedures</t>
    </r>
    <r>
      <rPr>
        <b/>
        <sz val="12"/>
        <color theme="1"/>
        <rFont val="Source Sans Pro"/>
        <family val="2"/>
      </rPr>
      <t>.</t>
    </r>
  </si>
  <si>
    <t xml:space="preserve">Describe the strategies that will be used to achieve 90% diversion for TRUE certification. </t>
  </si>
  <si>
    <r>
      <rPr>
        <b/>
        <sz val="12"/>
        <color theme="1"/>
        <rFont val="Source Sans Pro"/>
        <family val="2"/>
      </rPr>
      <t>Documentation</t>
    </r>
    <r>
      <rPr>
        <sz val="12"/>
        <color theme="1"/>
        <rFont val="Source Sans Pro"/>
        <family val="2"/>
      </rPr>
      <t>: Documentation verifying weight values for at least one month.</t>
    </r>
  </si>
  <si>
    <t xml:space="preserve">Modification for precertification: Full compliance is not required until the project pursues TRUE certification. </t>
  </si>
  <si>
    <t>Describe the strategies that will be used to achieve less than 10% contamination for all materials that leave the site.</t>
  </si>
  <si>
    <t>Modification for precertification: Adjustments to container sizes and/or pick up frequencies need not be completed until TRUE certification. Conduct a right sizing evaluation only and develop a periodic review strategy.</t>
  </si>
  <si>
    <t>Have all applicable points of generation in the facility been reviewed for opportunities to ensure materials meet the highest and best use in each of those areas?</t>
  </si>
  <si>
    <t>Modification for precertification: If an EPP policy that addresses zero waste has not yet been adopted, simply indicate the strategies that will be used to develop a policy that achieves the credit requirement.</t>
  </si>
  <si>
    <t>If the policy is not yet written and adopted, describe how the policy will be created, its planned contents, and how it will help reduce waste or address zero waste products, packaging, or services.</t>
  </si>
  <si>
    <r>
      <rPr>
        <b/>
        <sz val="11"/>
        <rFont val="Source Sans Pro"/>
        <family val="2"/>
      </rPr>
      <t>Documentation:</t>
    </r>
    <r>
      <rPr>
        <sz val="11"/>
        <rFont val="Source Sans Pro"/>
        <family val="2"/>
      </rPr>
      <t xml:space="preserve"> Written copy of the EPP guideline or policy adopted that addresses zero waste issues, if available/applicable. </t>
    </r>
  </si>
  <si>
    <t xml:space="preserve">Modification for precertification: It is not required to implement the recommendations until the project pursues TRUE certification. </t>
  </si>
  <si>
    <t xml:space="preserve">If this credit is not applicable because the site does not generate hazardous waste, please indicate that below. </t>
  </si>
  <si>
    <t>Explain how diversion data is collected and tracked.</t>
  </si>
  <si>
    <t>All materials counted as diversion are diverted via methods acceptable in the TRUE program.</t>
  </si>
  <si>
    <t xml:space="preserve">     Diversion data checklist</t>
  </si>
  <si>
    <r>
      <rPr>
        <b/>
        <sz val="16"/>
        <rFont val="Source Sans Pro"/>
        <family val="2"/>
      </rPr>
      <t xml:space="preserve">   </t>
    </r>
    <r>
      <rPr>
        <b/>
        <u/>
        <sz val="16"/>
        <rFont val="Source Sans Pro"/>
        <family val="2"/>
      </rPr>
      <t>Weight data</t>
    </r>
  </si>
  <si>
    <r>
      <rPr>
        <b/>
        <sz val="16"/>
        <rFont val="Source Sans Pro"/>
        <family val="2"/>
      </rPr>
      <t xml:space="preserve">   </t>
    </r>
    <r>
      <rPr>
        <b/>
        <u/>
        <sz val="16"/>
        <rFont val="Source Sans Pro"/>
        <family val="2"/>
      </rPr>
      <t>Current service levels</t>
    </r>
  </si>
  <si>
    <r>
      <rPr>
        <b/>
        <sz val="16"/>
        <rFont val="Source Sans Pro"/>
        <family val="2"/>
      </rPr>
      <t xml:space="preserve">   </t>
    </r>
    <r>
      <rPr>
        <b/>
        <u/>
        <sz val="16"/>
        <rFont val="Source Sans Pro"/>
        <family val="2"/>
      </rPr>
      <t>Data collection &amp; tracking</t>
    </r>
  </si>
  <si>
    <t xml:space="preserve">What is the unit of weight used in the diversion data?  </t>
  </si>
  <si>
    <t xml:space="preserve">If "other" was selected for the unit, please indicate the unit:  </t>
  </si>
  <si>
    <t>Diversion data: most recent 12 months</t>
  </si>
  <si>
    <t>For which month of the most recent 12 month reporting period was weight documentation provided in Dropbox?</t>
  </si>
  <si>
    <t>/ 2</t>
  </si>
  <si>
    <t>Is a pilot credit being attempted?</t>
  </si>
  <si>
    <t xml:space="preserve">TRUE pilot credits are a group of credits not in the current version of the rating system which are designed to test new innovative zero waste strategies and/or facilitate introduction of new credits to TRUE.  These credits are awarded based on project teams attempting and achieving the credit requirements. </t>
  </si>
  <si>
    <t>full details on all requirements.</t>
  </si>
  <si>
    <r>
      <t>TRUE Rating System</t>
    </r>
    <r>
      <rPr>
        <sz val="12"/>
        <rFont val="Source Sans Pro"/>
        <family val="2"/>
      </rPr>
      <t xml:space="preserve">  for </t>
    </r>
  </si>
  <si>
    <t xml:space="preserve">     refer to the </t>
  </si>
  <si>
    <t xml:space="preserve">     been provided for each credit, as well as notes on any modifications to the requirements for precertification. Always</t>
  </si>
  <si>
    <r>
      <rPr>
        <b/>
        <u/>
        <sz val="10"/>
        <color rgb="FF000000"/>
        <rFont val="Source Sans Pro"/>
        <family val="2"/>
      </rPr>
      <t xml:space="preserve">
</t>
    </r>
    <r>
      <rPr>
        <b/>
        <u/>
        <sz val="14"/>
        <color rgb="FF000000"/>
        <rFont val="Source Sans Pro"/>
        <family val="2"/>
      </rPr>
      <t>Instructions: Minimum Program Requirements (MPRs)</t>
    </r>
    <r>
      <rPr>
        <sz val="12"/>
        <color theme="1"/>
        <rFont val="Source Sans Pro"/>
        <family val="2"/>
      </rPr>
      <t xml:space="preserve">
In addition to the general instructions above, the following are instructions specific to this section: 
 • All MPRs are required to have a selection marked in the dropdown menus and/or a completed narrative typed in. 
  • Indicate compliance with the annual data and case study minimum program requirements by reading the statement and selecting "YES" to confirm compliance.
</t>
    </r>
  </si>
  <si>
    <t xml:space="preserve">     that must be met. The rating system page number for each credit has been provided.</t>
  </si>
  <si>
    <t>Pilot Credits</t>
  </si>
  <si>
    <t>This MPR is waived for recertification</t>
  </si>
  <si>
    <r>
      <rPr>
        <sz val="12"/>
        <rFont val="Source Sans Pro"/>
        <family val="2"/>
      </rPr>
      <t xml:space="preserve">  </t>
    </r>
    <r>
      <rPr>
        <b/>
        <sz val="12"/>
        <rFont val="Source Sans Pro"/>
        <family val="2"/>
      </rPr>
      <t xml:space="preserve">   Note:</t>
    </r>
    <r>
      <rPr>
        <sz val="12"/>
        <rFont val="Source Sans Pro"/>
        <family val="2"/>
      </rPr>
      <t xml:space="preserve"> Please refer to the </t>
    </r>
    <r>
      <rPr>
        <u/>
        <sz val="12"/>
        <color theme="10"/>
        <rFont val="Source Sans Pro"/>
        <family val="2"/>
      </rPr>
      <t>TRUE Rating System</t>
    </r>
    <r>
      <rPr>
        <sz val="12"/>
        <color theme="10"/>
        <rFont val="Source Sans Pro"/>
        <family val="2"/>
      </rPr>
      <t xml:space="preserve"> </t>
    </r>
    <r>
      <rPr>
        <sz val="12"/>
        <rFont val="Source Sans Pro"/>
        <family val="2"/>
      </rPr>
      <t xml:space="preserve">for each credit as the credit title and prompts may not encompass all requirements </t>
    </r>
    <r>
      <rPr>
        <u/>
        <sz val="12"/>
        <color theme="10"/>
        <rFont val="Source Sans Pro"/>
        <family val="2"/>
      </rPr>
      <t xml:space="preserve">
</t>
    </r>
  </si>
  <si>
    <t>Please add any further details below you wish to make GBCI aware of (optional).</t>
  </si>
  <si>
    <r>
      <rPr>
        <b/>
        <sz val="12"/>
        <color theme="1"/>
        <rFont val="Source Sans Pro"/>
        <family val="2"/>
      </rPr>
      <t>Documentation:</t>
    </r>
    <r>
      <rPr>
        <sz val="12"/>
        <color theme="1"/>
        <rFont val="Source Sans Pro"/>
        <family val="2"/>
      </rPr>
      <t xml:space="preserve"> At least 1 month of recent diversion data has been submitted in the baseline section of the "Diversion Data" tab in this form.</t>
    </r>
  </si>
  <si>
    <t>Note: this credit achievement in precertification may not be applied to future TRUE certification, as the credit requires the audit to have occurred within the last 12 months. A repeat audit may be needed to comply, depending on the timing of precertification and certification.</t>
  </si>
  <si>
    <t>Note: if 80% of all materials generated by weight consists of 1 material only, the next 3 largest waste streams by weight must also meet highest and best use.</t>
  </si>
  <si>
    <r>
      <rPr>
        <b/>
        <sz val="11"/>
        <rFont val="Source Sans Pro"/>
        <family val="2"/>
      </rPr>
      <t>Documentation:</t>
    </r>
    <r>
      <rPr>
        <sz val="11"/>
        <rFont val="Source Sans Pro"/>
        <family val="2"/>
      </rPr>
      <t xml:space="preserve"> Follow the instructions in the "Diversion Data" tab and complete all tables in the tab. Upload the required documentation verifying weights for 1 month from the most recent 12 month 
reporting period.</t>
    </r>
  </si>
  <si>
    <r>
      <rPr>
        <b/>
        <sz val="11"/>
        <rFont val="Source Sans Pro"/>
        <family val="2"/>
      </rPr>
      <t>Documentation:</t>
    </r>
    <r>
      <rPr>
        <sz val="11"/>
        <rFont val="Source Sans Pro"/>
        <family val="2"/>
      </rPr>
      <t xml:space="preserve"> Documentation verifying costs and revenues for at least 1 month from the most 
recent 12 month reporting period, including invoices, receipts, rebate statements, checks, etc.</t>
    </r>
  </si>
  <si>
    <t xml:space="preserve">the maximum possible points at 81. To attempt 1 or more pilot credits, complete the credit forms below. Requirements for </t>
  </si>
  <si>
    <t xml:space="preserve">Up to 2 pilot credits can be used in lieu of any existing TRUE credit in the rating system that is not being attempted, to keep </t>
  </si>
  <si>
    <t>Has a reuse system been developed to reduce or eliminate at least one single-use material or item?</t>
  </si>
  <si>
    <t>Has at least one solid waste collection agreement been modified to incentivize the reduction of waste?</t>
  </si>
  <si>
    <t>Have all containers been evaluated to ensure appropriate sizes and pick up frequencies are in place?</t>
  </si>
  <si>
    <t>in the TRUE rating system?</t>
  </si>
  <si>
    <t>Is zero waste information incorporated into orientation for all employees and affiliated stakeholders?</t>
  </si>
  <si>
    <r>
      <rPr>
        <b/>
        <sz val="11"/>
        <rFont val="Source Sans Pro"/>
        <family val="2"/>
      </rPr>
      <t>Documentation:</t>
    </r>
    <r>
      <rPr>
        <sz val="11"/>
        <rFont val="Source Sans Pro"/>
        <family val="2"/>
      </rPr>
      <t xml:space="preserve"> Documentation showing adjustments in service levels (such as amended contracts 
or agreements, change orders, or written requests), or documentation (such as photographs, calculations, etc.) demonstrating that containers are sized appropriately.</t>
    </r>
  </si>
  <si>
    <r>
      <rPr>
        <b/>
        <sz val="11"/>
        <rFont val="Source Sans Pro"/>
        <family val="2"/>
      </rPr>
      <t>Documentation:</t>
    </r>
    <r>
      <rPr>
        <sz val="11"/>
        <rFont val="Source Sans Pro"/>
        <family val="2"/>
      </rPr>
      <t xml:space="preserve"> Documentation highlighting adjustments made to vendor contract(s) or changes in product purchasing (purchasing reports, receipts, invoices, etc.). Meeting minutes or written communications requesting the vendor to make changes may also be provided. </t>
    </r>
  </si>
  <si>
    <t>Does the program or tool helps users identify upstream waste reduction opportunities?</t>
  </si>
  <si>
    <r>
      <rPr>
        <b/>
        <sz val="11"/>
        <rFont val="Source Sans Pro"/>
        <family val="2"/>
      </rPr>
      <t>Documentation:</t>
    </r>
    <r>
      <rPr>
        <sz val="11"/>
        <rFont val="Source Sans Pro"/>
        <family val="2"/>
      </rPr>
      <t xml:space="preserve"> Documentation showing what program(s) and management practices are established to track material flow spreadsheets, reports generated, screenshots, etc.).</t>
    </r>
  </si>
  <si>
    <r>
      <rPr>
        <b/>
        <sz val="11"/>
        <rFont val="Source Sans Pro"/>
        <family val="2"/>
      </rPr>
      <t>Documentation:</t>
    </r>
    <r>
      <rPr>
        <sz val="11"/>
        <rFont val="Source Sans Pro"/>
        <family val="2"/>
      </rPr>
      <t xml:space="preserve"> Documentation verifying green waste collection services (contracts, agreements, official letter, etc.).</t>
    </r>
  </si>
  <si>
    <r>
      <rPr>
        <sz val="11"/>
        <rFont val="Calibri"/>
        <family val="2"/>
        <scheme val="minor"/>
      </rPr>
      <t xml:space="preserve">1. Mark below whether each material category is applicable to the site.
2. Mark whether the category is meeting the highest and best use possible, with no further opportunities to apply additional reduction or diversion methods that are higher on the </t>
    </r>
    <r>
      <rPr>
        <u/>
        <sz val="11"/>
        <color theme="10"/>
        <rFont val="Calibri"/>
        <family val="2"/>
        <scheme val="minor"/>
      </rPr>
      <t xml:space="preserve">zero waste hierarchy.
</t>
    </r>
    <r>
      <rPr>
        <sz val="11"/>
        <rFont val="Calibri"/>
        <family val="2"/>
        <scheme val="minor"/>
      </rPr>
      <t xml:space="preserve">3. Input the total weight of materials in every category and mark the unit of weight. Estimates are accepted.
4. Provide a narrative on how the category is or is not the meeting highest and best use possible on the zero waste hierarchy. 
5. Add the weights of all categories that meet highest and best use, and input that total at the bottom of this credit form. The total weight of all materials generated and the percentage at highest and best use will automatically calculate.
</t>
    </r>
    <r>
      <rPr>
        <i/>
        <sz val="11"/>
        <rFont val="Calibri"/>
        <family val="2"/>
        <scheme val="minor"/>
      </rPr>
      <t>If a category is not applicable, select "No" for both questions, input "0" for the weight, and leave the narrative box blank.</t>
    </r>
  </si>
  <si>
    <r>
      <rPr>
        <b/>
        <sz val="11"/>
        <rFont val="Source Sans Pro"/>
        <family val="2"/>
      </rPr>
      <t>Documentation:</t>
    </r>
    <r>
      <rPr>
        <sz val="11"/>
        <rFont val="Source Sans Pro"/>
        <family val="2"/>
      </rPr>
      <t xml:space="preserve"> Copy of any reports generated for upper management or any communications relaying monthly diversion activities (emails, meeting minutes, reports, etc.).</t>
    </r>
  </si>
  <si>
    <t>Has upper management encouraged and promoted zero waste in the community?</t>
  </si>
  <si>
    <r>
      <rPr>
        <b/>
        <sz val="11"/>
        <rFont val="Source Sans Pro"/>
        <family val="2"/>
      </rPr>
      <t>Documentation:</t>
    </r>
    <r>
      <rPr>
        <sz val="11"/>
        <rFont val="Source Sans Pro"/>
        <family val="2"/>
      </rPr>
      <t xml:space="preserve"> Documentation of placement of this information (employee handbook, website screenshot, photographs, etc.).</t>
    </r>
  </si>
  <si>
    <t>Explain how all people on-site (employees, contractors, etc.) are trained on what is acceptable in those receptacles.</t>
  </si>
  <si>
    <t>* Recoverable materials = recyclables, reusables, compostables, or other divertible material</t>
  </si>
  <si>
    <r>
      <rPr>
        <b/>
        <sz val="11"/>
        <rFont val="Source Sans Pro"/>
        <family val="2"/>
      </rPr>
      <t>Documentation:</t>
    </r>
    <r>
      <rPr>
        <sz val="11"/>
        <rFont val="Source Sans Pro"/>
        <family val="2"/>
      </rPr>
      <t xml:space="preserve">  Documentation of requests or dialogue (emails, memos, letters, etc.) and/or documentation of new alternatives (photographs).</t>
    </r>
  </si>
  <si>
    <r>
      <rPr>
        <b/>
        <sz val="11"/>
        <rFont val="Source Sans Pro"/>
        <family val="2"/>
      </rPr>
      <t xml:space="preserve">Documentation: </t>
    </r>
    <r>
      <rPr>
        <sz val="11"/>
        <rFont val="Source Sans Pro"/>
        <family val="2"/>
      </rPr>
      <t>Documentation verifying the activity (for example: policies, agreements, written communications, or photographs).</t>
    </r>
  </si>
  <si>
    <r>
      <t>Modification for precertification:</t>
    </r>
    <r>
      <rPr>
        <i/>
        <sz val="12"/>
        <rFont val="Source Sans Pro"/>
        <family val="2"/>
      </rPr>
      <t xml:space="preserve"> There is no minimum diversion rate required until the project pursues TRUE certification. </t>
    </r>
  </si>
  <si>
    <t>Modification for precertification: If a 12 month base year of weight data is not available because it has not been tracked, or it is a new building, project teams may provide data for a minimum of 1 month from within the last 3 months. Alternatively, weight estimates based on service volumes and other records will be accepted to compile the 12 months of baseline data.</t>
  </si>
  <si>
    <t>Bin type (cart, dumpster, etc.)</t>
  </si>
  <si>
    <r>
      <t xml:space="preserve">     </t>
    </r>
    <r>
      <rPr>
        <b/>
        <u/>
        <sz val="12"/>
        <color rgb="FF000000"/>
        <rFont val="Source Sans Pro"/>
        <family val="2"/>
      </rPr>
      <t>Note:</t>
    </r>
    <r>
      <rPr>
        <sz val="12"/>
        <color rgb="FF000000"/>
        <rFont val="Source Sans Pro"/>
        <family val="2"/>
      </rPr>
      <t xml:space="preserve"> The credit title and prompts may not encompass all requirements that must be met. Rating system page numbers have 
</t>
    </r>
  </si>
  <si>
    <r>
      <t>TRUE Precertification Guidance document</t>
    </r>
    <r>
      <rPr>
        <sz val="12"/>
        <rFont val="Source Sans Pro"/>
        <family val="2"/>
      </rPr>
      <t xml:space="preserve">  and the</t>
    </r>
  </si>
  <si>
    <t xml:space="preserve">Does the facility have a written Environmentally Preferred Purchasing guideline or policy </t>
  </si>
  <si>
    <t xml:space="preserve">Has the facility conducted a physical waste audit during the most recent 12 months? </t>
  </si>
  <si>
    <t>Did the facility identify weights and percentages of recoverable materials* discovered?</t>
  </si>
  <si>
    <t>Has the facility analyzed the results of the waste audit and compiled recommendations?</t>
  </si>
  <si>
    <t xml:space="preserve">Has the facility conducted a physical audit of recyclables during the most recent 12 months? </t>
  </si>
  <si>
    <t>Did the facility identify weights and percentages of contamination discovered?</t>
  </si>
  <si>
    <t xml:space="preserve">Does the facility follow all federal/state/local regulations to properly handle hazardous </t>
  </si>
  <si>
    <t>If the facility is part of a portfolio, make a selection below:</t>
  </si>
  <si>
    <t>Is the facility meeting all solid waste and recycling laws, regulations, and permit requirements?</t>
  </si>
  <si>
    <t>Explain how the facility meets all solid waste and recycling laws, regulations, and permit requirements.</t>
  </si>
  <si>
    <t>Does the facility have a zero waste policy?</t>
  </si>
  <si>
    <t>Does the facility have a baseline period of diversion data?</t>
  </si>
  <si>
    <t>If the facility is currently pursuing recertification or is part of a portfolio, make a selection below:</t>
  </si>
  <si>
    <t>Has the facility achieved an overall average 90% diversion rate over the most recent 12 months?</t>
  </si>
  <si>
    <t>Does the facility have a baseline year of diversion data?</t>
  </si>
  <si>
    <t>We acknowledge that in order to maintain our TRUE certification, we are required to annually submit diversion data on our certification anniversary date. We commit to meeting this requirement by 
responding to GBCI’s request to submit this information each year.</t>
  </si>
  <si>
    <t xml:space="preserve">Has the supply chain been reviewed to determine opportunities to eliminate waste from vendors?
</t>
  </si>
  <si>
    <t>After the review, did the facility take at least one action that reduces waste from a vendor?</t>
  </si>
  <si>
    <t>Has the facility calculated the reduction by weight or volume of at least one material?</t>
  </si>
  <si>
    <t>Does the facility practice grasscycling for all mowed surfaces?</t>
  </si>
  <si>
    <t>Has the facility implemented at least one landscaping technique to reduce yard trimmings?</t>
  </si>
  <si>
    <t xml:space="preserve">Does the facility use reusable, durable transport containers for facility operations? </t>
  </si>
  <si>
    <t>Has the facility established a program to reuse office supplies and materials?</t>
  </si>
  <si>
    <t>Has the facility replaced at least one disposable food service ware item with a reusable,</t>
  </si>
  <si>
    <t>Does the facility donate food to feed people?</t>
  </si>
  <si>
    <t>Have food safety processes been established to ensure the food stays safe for human consumption?</t>
  </si>
  <si>
    <t>Does the facility donate food for use as animal feed?</t>
  </si>
  <si>
    <t>Does the facility compost, digest, or reuse yard trimmings generated through on-site</t>
  </si>
  <si>
    <t xml:space="preserve">Describe how the facility composts these materials on-site. Include details on timeframes, management of the process, and controls implemented to ensure that food scraps are properly composted prior to redistribution. </t>
  </si>
  <si>
    <t>Does the facility use compost or mulch on the landscape?</t>
  </si>
  <si>
    <t xml:space="preserve">Does the facility use technology or equipment to process organic materials into beneficial, </t>
  </si>
  <si>
    <t>Does the facility use compost generated from on-site food waste for on-site food production?</t>
  </si>
  <si>
    <t>Has the facility identified where recyclable commodities are sent for final processing?</t>
  </si>
  <si>
    <t>Has the facility tracked diversion data for a baseline year and the most recent 12 months?</t>
  </si>
  <si>
    <t>Has the facility tracked financial data for diversion and waste disposal activities for a</t>
  </si>
  <si>
    <t xml:space="preserve">Has the facility generated a climate impact report using the U.S. EPA WARM Model or an equivalent tool? </t>
  </si>
  <si>
    <t xml:space="preserve">Is the facility an "active participant" in the U.S. EPA WasteWise program? </t>
  </si>
  <si>
    <t>Does the facility have a written Environmentally Preferred Purchasing guideline or policy that</t>
  </si>
  <si>
    <t>addresses zero waste?</t>
  </si>
  <si>
    <t xml:space="preserve">Has the facility developed a written policy stating that durable foods are first preference </t>
  </si>
  <si>
    <t>Has the facility developed a written policy stating that certified sustainably produced paper</t>
  </si>
  <si>
    <t xml:space="preserve">Does the facility track purchases of environmental preferred items and materials that address zero waste? </t>
  </si>
  <si>
    <t>Does the facility give preference to used, refurbished, and/or remanufactured goods over</t>
  </si>
  <si>
    <t>Does the facility have an additional EPP practice that does not meet another credit requirement</t>
  </si>
  <si>
    <t>Does the facility collect written or verbal recommendations on the zero waste program?</t>
  </si>
  <si>
    <t xml:space="preserve">Does the facility physically take back the products and packaging it produces, or </t>
  </si>
  <si>
    <t xml:space="preserve">Does the facility have agreements that require vendors to physically take back and </t>
  </si>
  <si>
    <t xml:space="preserve">Does the facility have at least one person dedicated as the manager of the zero waste program? </t>
  </si>
  <si>
    <t>Has the facility conducted a physical waste audit during the most recent 12 month reporting period?</t>
  </si>
  <si>
    <t>Has the facility conducted a physical audit of recyclables during the most recent 12 month reporting period?</t>
  </si>
  <si>
    <t xml:space="preserve">Does the facility include the weight of rejected recyclables in non-diversion weight totals? </t>
  </si>
  <si>
    <t>Has the facility worked with vendors to eliminate non-recyclable packaging?</t>
  </si>
  <si>
    <t>Does the facility ask vendors about their own zero waste goals and strategies?</t>
  </si>
  <si>
    <t>Does the facility have a policy or standard practice to give preference to vendors that</t>
  </si>
  <si>
    <t>Has the facility requested vendors to use 100% recyclable packaging to prevent packaging waste?</t>
  </si>
  <si>
    <t>Has the facility requested vendors to redesign products for reuse and recycling to prevent</t>
  </si>
  <si>
    <t xml:space="preserve">Explain how vendors were asked to redesign products and/or materials the facility is purchasing to increase their reusability or recyclability. </t>
  </si>
  <si>
    <t>Does the facility follow all federal/state/local regulations to properly handle hazardous materials?</t>
  </si>
  <si>
    <t>Does the facility save hazardous waste records for at least 3 years?</t>
  </si>
  <si>
    <r>
      <t xml:space="preserve">Describe the maintenance of hazardous waste records. 
</t>
    </r>
    <r>
      <rPr>
        <i/>
        <sz val="12"/>
        <rFont val="Source Sans Pro"/>
        <family val="2"/>
      </rPr>
      <t>Include information of the organization responsible for record keeping, if it is not the responsibility of the facility.</t>
    </r>
  </si>
  <si>
    <t>Does the facility collect universal waste for reuse or recycling?</t>
  </si>
  <si>
    <t>Does the facility have a policy or standard practice in place to reduce the use of hazardous</t>
  </si>
  <si>
    <t>Does the facility collect personal universal waste from employees and/or customers?</t>
  </si>
  <si>
    <t xml:space="preserve">Does the facility have a policy or standard practice to require the use of a minimum 30% </t>
  </si>
  <si>
    <t xml:space="preserve">Does the facility have a policy or standard practice to require the use of a minimum of 20% </t>
  </si>
  <si>
    <t xml:space="preserve">Does the facility purchase compost from the facility that composts its material? </t>
  </si>
  <si>
    <t xml:space="preserve">Note: If no materials generated at the facility are being composted, the credit may be attempted </t>
  </si>
  <si>
    <t>If no materials generated at the facility are being composted, indicate where the compost is being purchased from.</t>
  </si>
  <si>
    <t xml:space="preserve">Explain how the facility is buying and using locally made compost. </t>
  </si>
  <si>
    <t>Does the facility use local vendors to process waste items or materials into new products that are then brought back to the site in a closed loop process?</t>
  </si>
  <si>
    <t xml:space="preserve">Is the facility upcycling at least one material or waste stream?* </t>
  </si>
  <si>
    <t>Has the facility developed a written statement of commitment to continuously improve</t>
  </si>
  <si>
    <t xml:space="preserve">Has the facility implemented any additional solid waste reduction measures that are not </t>
  </si>
  <si>
    <t>Explain how the facility has worked with vendors to eliminate non-recyclable packaging.</t>
  </si>
  <si>
    <t>Explain how the facility asks vendors about their zero waste goals and strategies to achieve those goals.</t>
  </si>
  <si>
    <t>Explain how the facility is closing the loop by bringing back and using new items or materials made locally from its discarded items or materials.</t>
  </si>
  <si>
    <t>If the facility is part of a portfolio, make a selection below regarding the data collection and tracking process:</t>
  </si>
  <si>
    <t>Complete the below table for any materials that are collected by a waste service provider for diversion or disposal.</t>
  </si>
  <si>
    <t>Use this checklist to ensure the correct information has been provided and that it meets TRUE standards and program scope:</t>
  </si>
  <si>
    <t>Describe how waste collection vendor agreements were reviewed for potential modifications to incentivize the reduction of waste.</t>
  </si>
  <si>
    <t xml:space="preserve">Describe the process used to review the points of generation. </t>
  </si>
  <si>
    <t xml:space="preserve">Has a program or tool been implemented to review facility operations and associated waste generation? </t>
  </si>
  <si>
    <t>Describe the goal for reducing inbound and outbound packaging (as applicable).</t>
  </si>
  <si>
    <t>Has a paperless office program been implemented for at least one office function?</t>
  </si>
  <si>
    <t>Has the facility set all printers to duplex printing?</t>
  </si>
  <si>
    <t>Describe how grasscycling is practiced on all mowed surfaces.</t>
  </si>
  <si>
    <t>Does the facility track the number and weight of pallets and/or shipping containers that are reused?</t>
  </si>
  <si>
    <t>Explain the methodology used to quantify the number and weight of reused pallets, incoming shipping containers and/or outgoing shipping containers.</t>
  </si>
  <si>
    <t>Describe the implementation of reusable service ware, specifying which disposable item(s) has been replaced.</t>
  </si>
  <si>
    <r>
      <rPr>
        <b/>
        <sz val="11"/>
        <rFont val="Source Sans Pro"/>
        <family val="2"/>
      </rPr>
      <t>Documentation:</t>
    </r>
    <r>
      <rPr>
        <sz val="11"/>
        <rFont val="Source Sans Pro"/>
        <family val="2"/>
      </rPr>
      <t xml:space="preserve"> Documentation of membership in the WasteWise program, including email confirmation, 
official letters, or certificate of participation.</t>
    </r>
  </si>
  <si>
    <t>Explain how environmentally preferred items are marked in purchasing catalogs or websites.</t>
  </si>
  <si>
    <t>Do upper management personnel review diversion and program financial performance monthly?</t>
  </si>
  <si>
    <t>Describe how the vendor diverts the products and packaging, if they take physical responsibility.</t>
  </si>
  <si>
    <r>
      <rPr>
        <b/>
        <sz val="11"/>
        <rFont val="Source Sans Pro"/>
        <family val="2"/>
      </rPr>
      <t>Documentation:</t>
    </r>
    <r>
      <rPr>
        <sz val="11"/>
        <rFont val="Source Sans Pro"/>
        <family val="2"/>
      </rPr>
      <t xml:space="preserve"> Documentation verifying vendor take-back of products and/or packaging (agreements, RFPs, 
bid specifications, purchase orders, checks or invoices showing credits, written communications 
with vendor).</t>
    </r>
  </si>
  <si>
    <r>
      <rPr>
        <b/>
        <sz val="11"/>
        <rFont val="Source Sans Pro"/>
        <family val="2"/>
      </rPr>
      <t>Documentation:</t>
    </r>
    <r>
      <rPr>
        <sz val="11"/>
        <rFont val="Source Sans Pro"/>
        <family val="2"/>
      </rPr>
      <t xml:space="preserve"> Documentation of the past 4 communications or educational activities, including photographs
 (if applicable). </t>
    </r>
  </si>
  <si>
    <r>
      <rPr>
        <sz val="11"/>
        <rFont val="Calibri"/>
        <family val="2"/>
        <scheme val="minor"/>
      </rPr>
      <t xml:space="preserve">all pilot credits can be found on the </t>
    </r>
    <r>
      <rPr>
        <u/>
        <sz val="11"/>
        <color theme="10"/>
        <rFont val="Calibri"/>
        <family val="2"/>
        <scheme val="minor"/>
      </rPr>
      <t>TRUE website.</t>
    </r>
  </si>
  <si>
    <t>If the pilot credit requires a narrative or other information confirming that credit requirements are met, please provide that in the box below:</t>
  </si>
  <si>
    <t>Identify the discarded item or material that is being reused, recycled, or upcycled 
locally before coming back on-site:</t>
  </si>
  <si>
    <t>Describe the process, parameters, and frequency of collection of personal universal waste for diversion.</t>
  </si>
  <si>
    <t>Describe when and how the facility takes physical responsibility for the products and packaging it distributes OR how it participates in local or national EPR systems.</t>
  </si>
  <si>
    <t xml:space="preserve">Describe how the products and packaging collected are diverted from landfill, incineration/WTE, and the environment. </t>
  </si>
  <si>
    <t>Describe when and how the vendor(s) takes physical responsibility for products and packaging OR how the facility requires the vendor(s) to reimburse for products and packaging.</t>
  </si>
  <si>
    <r>
      <rPr>
        <b/>
        <sz val="11"/>
        <rFont val="Source Sans Pro"/>
        <family val="2"/>
      </rPr>
      <t>Documentation:</t>
    </r>
    <r>
      <rPr>
        <sz val="11"/>
        <rFont val="Source Sans Pro"/>
        <family val="2"/>
      </rPr>
      <t xml:space="preserve"> Training materials or company hazardous waste policy. Storage, labeling, and training 
should demonstrate compliance with HAZCOM, RCRA, federal, state and local laws. </t>
    </r>
  </si>
  <si>
    <t xml:space="preserve">  Reduce</t>
  </si>
  <si>
    <t>Total reduce</t>
  </si>
  <si>
    <t xml:space="preserve">  Organics diversion: food, soiled paper, and/or yard waste (specify diversion method in notes column)</t>
  </si>
  <si>
    <r>
      <rPr>
        <b/>
        <u/>
        <sz val="14"/>
        <color rgb="FF000000"/>
        <rFont val="Source Sans Pro"/>
        <family val="2"/>
      </rPr>
      <t>General Instructions</t>
    </r>
    <r>
      <rPr>
        <b/>
        <u/>
        <sz val="12"/>
        <color indexed="8"/>
        <rFont val="Source Sans Pro"/>
        <family val="2"/>
      </rPr>
      <t xml:space="preserve">
</t>
    </r>
    <r>
      <rPr>
        <sz val="12"/>
        <color indexed="8"/>
        <rFont val="Source Sans Pro"/>
        <family val="2"/>
      </rPr>
      <t xml:space="preserve">  • Complete sections 1-4 below by typing or pasting information into the cell, or by selecting an option from the dropdown menu that appears after selecting the cell. The blank tan cells accept inputs, other blank white or colored cells cannot be altered. 
  • </t>
    </r>
    <r>
      <rPr>
        <sz val="12"/>
        <rFont val="Source Sans Pro"/>
        <family val="2"/>
      </rPr>
      <t xml:space="preserve">The row height or column width may be adjusted to provide more space, if needed. Rows may also be inserted to allow additional inputs/items in the tables, so long as the new rows are inserted above the "Total" row at the bottom of each section. </t>
    </r>
    <r>
      <rPr>
        <sz val="12"/>
        <color indexed="8"/>
        <rFont val="Source Sans Pro"/>
        <family val="2"/>
      </rPr>
      <t xml:space="preserve"> 
</t>
    </r>
  </si>
  <si>
    <t>Back to top</t>
  </si>
  <si>
    <r>
      <rPr>
        <b/>
        <u/>
        <sz val="10"/>
        <rFont val="Source Sans Pro"/>
        <family val="2"/>
      </rPr>
      <t xml:space="preserve">
</t>
    </r>
    <r>
      <rPr>
        <b/>
        <u/>
        <sz val="14"/>
        <rFont val="Source Sans Pro"/>
        <family val="2"/>
      </rPr>
      <t>General Instructions</t>
    </r>
    <r>
      <rPr>
        <sz val="12"/>
        <rFont val="Source Sans Pro"/>
        <family val="2"/>
      </rPr>
      <t xml:space="preserve">
  • Complete all sections below by typing information into the cell or by making a selection from the dropdown menu that appears after clicking on the "&lt;select&gt;" box. Answer the questions on all credits, even if it is not being attempted (select "NO" if not attempted). 
  • Provide a narrative for each MPR and attempted credit that requires one by responding in the text box to the question or prompt. The row height may be adjusted to provide more space, if needed. Alternatively, longer narratives that do not fit in the space supplied can be uploaded in a separate document (please indicate you have done so in the narrative box).
  • Indicate that the required documentation supporting the MPR or credit has been provided to GBCI by reading the documentation list and selecting "Uploaded" in the dropdown, as applicable.
  • If the facility has been precertified, and a credit already awarded during precertification, answer the credit question(s) "YES" and type in the narrative box "Awarded at precertification." If the MPR or credit was only partially satisfied at precertification, please complete all fields for the MPR or credit to confirm all requirements are now met.
  • If you are a previously certified project submitting for recertification review, make a selection from the "Recertification" dropdown.
  • If you are a facility within a group of facilities seeking certification, make a selection from the "Portfolio" dropdown to indicate whether the MPR or credit is being attempted for all facilities portfolio wide, just the one applying for certification, or if it has already been reviewed and approved by GBCI.
</t>
    </r>
  </si>
  <si>
    <r>
      <rPr>
        <b/>
        <u/>
        <sz val="14"/>
        <color rgb="FF000000"/>
        <rFont val="Source Sans Pro"/>
        <family val="2"/>
      </rPr>
      <t>Instructions</t>
    </r>
    <r>
      <rPr>
        <b/>
        <u/>
        <sz val="12"/>
        <color indexed="8"/>
        <rFont val="Source Sans Pro"/>
        <family val="2"/>
      </rPr>
      <t xml:space="preserve">
</t>
    </r>
    <r>
      <rPr>
        <sz val="12"/>
        <color indexed="8"/>
        <rFont val="Source Sans Pro"/>
        <family val="2"/>
      </rPr>
      <t xml:space="preserve"> 
</t>
    </r>
    <r>
      <rPr>
        <b/>
        <sz val="12"/>
        <color rgb="FF000000"/>
        <rFont val="Source Sans Pro"/>
        <family val="2"/>
      </rPr>
      <t xml:space="preserve">In addition to the general instructions above, below are instructions for entering weight data into the form in this section: </t>
    </r>
    <r>
      <rPr>
        <sz val="12"/>
        <color indexed="8"/>
        <rFont val="Source Sans Pro"/>
        <family val="2"/>
      </rPr>
      <t xml:space="preserve">
  • Enter numbers only for all weights, no letters or words should be included in the cell.</t>
    </r>
    <r>
      <rPr>
        <sz val="8"/>
        <color rgb="FF000000"/>
        <rFont val="Source Sans Pro"/>
        <family val="2"/>
      </rPr>
      <t xml:space="preserve">
</t>
    </r>
    <r>
      <rPr>
        <sz val="12"/>
        <color indexed="8"/>
        <rFont val="Source Sans Pro"/>
        <family val="2"/>
      </rPr>
      <t xml:space="preserve">  •</t>
    </r>
    <r>
      <rPr>
        <sz val="12"/>
        <color theme="1"/>
        <rFont val="Source Sans Pro"/>
        <family val="2"/>
      </rPr>
      <t xml:space="preserve"> Ensure all materials counted as diversion are diverted via methods acceptable in the TRUE program. See pages 4-5 of the TRUE 
    Rating System for more detail. Contact TRUE for any diversion technologies or methods that are not described in the rating system.
  • Estimated weights must be marked in the data form below and the methodology used to calculate those estimates must 
     be explained.
  • See the credit requirements for Zero Waste Reporting Credit 1 on page 27 of the TRUE Rating System for further data requirements, 
     and use the checklist below to ensure all the correct information has been provided to GBCI. 
</t>
    </r>
    <r>
      <rPr>
        <b/>
        <sz val="12"/>
        <color theme="1"/>
        <rFont val="Source Sans Pro"/>
        <family val="2"/>
      </rPr>
      <t xml:space="preserve">This form also facilitates submittal of data to support the following credits, if they are being attempted: </t>
    </r>
    <r>
      <rPr>
        <sz val="12"/>
        <color theme="1"/>
        <rFont val="Source Sans Pro"/>
        <family val="2"/>
      </rPr>
      <t xml:space="preserve">
  • Pallet reuse data for Reuse Credit 2
  • Reduction data for Reduce Credits 1 and 3
  • Recycling contamination weights entered as non-diversion for Zero Waste Analysis Credit 5
  • The 12 market categories can be used under each diversion section in the data tables to assist in tracking weights for Recycle credit 1 calculations (optional)</t>
    </r>
  </si>
  <si>
    <t>All questions and applicable columns are complete, with all months of required data provided.</t>
  </si>
  <si>
    <t>Precertification and Certification: complete the table below to provide baseline diversion data for each month and material. The baseline year can be any 12 month period preceding the most recent 12 months. The baseline year must not overlap with the most recent 12 month reporting year. There is no minimum diversion rate required. Precertification projects can provide a minimum of 1 month of data.</t>
  </si>
  <si>
    <t>Certification and Recertification: Complete the table below to provide diversion data for each month and material for the most recent 12 months.</t>
  </si>
  <si>
    <t xml:space="preserve">Documentation that verifies weight values for at least 1 month of the most recent 12 month reporting period must be uploaded to Dropbox for all certification types. If actual weights are not available and were estimated, documentation confirming the calculations (such as service volumes) must be provided. See credit requirements for Zero Waste Reporting Credit 1 on page 27 of the TRUE Rating System for more detail and examples of documentation types. </t>
  </si>
  <si>
    <t>YES</t>
  </si>
  <si>
    <t>NO</t>
  </si>
  <si>
    <t>Sept</t>
  </si>
  <si>
    <t>Landfill</t>
  </si>
  <si>
    <t>3CY</t>
  </si>
  <si>
    <t>1 x per week</t>
  </si>
  <si>
    <t xml:space="preserve">Recycling </t>
  </si>
  <si>
    <t>Compactor</t>
  </si>
  <si>
    <t>34CY</t>
  </si>
  <si>
    <t>1 x every 3 weeks</t>
  </si>
  <si>
    <t>30CY</t>
  </si>
  <si>
    <t>Paper Shredding</t>
  </si>
  <si>
    <t>Container</t>
  </si>
  <si>
    <t>On Call</t>
  </si>
  <si>
    <t>Cardboard</t>
  </si>
  <si>
    <t>Baler</t>
  </si>
  <si>
    <t>lbs</t>
  </si>
  <si>
    <t>Crux Electronics</t>
  </si>
  <si>
    <t>Uploaded</t>
  </si>
  <si>
    <t>Recycling</t>
  </si>
  <si>
    <t>Actual</t>
  </si>
  <si>
    <t>Estimated</t>
  </si>
  <si>
    <t>Using lbs/container estimates provided by the paper shredding vendor based on the container sizes and collection frequency for a requested time period's worth of data, and the weights were evenly distributed across the months</t>
  </si>
  <si>
    <t>Landscaping</t>
  </si>
  <si>
    <t>Jan</t>
  </si>
  <si>
    <t>Feb</t>
  </si>
  <si>
    <t>Mar</t>
  </si>
  <si>
    <t>Apr</t>
  </si>
  <si>
    <t>May</t>
  </si>
  <si>
    <t>Jun</t>
  </si>
  <si>
    <t>Jul</t>
  </si>
  <si>
    <t>Aug</t>
  </si>
  <si>
    <t>Café Waste Reduced</t>
  </si>
  <si>
    <t>Food Donations</t>
  </si>
  <si>
    <t xml:space="preserve">Our facility continually monitors bins to ensure they are right sized and not overflowing to produce litter, properly manages hazardous and universal wastes, and ensures source separated materials according to state regulations. State legislation that applies to this project includes mandatory commercial recycling, mandatory commercial organics recycling, recycling universal wastes, and organic waste methane emissions reductions. The Crux Electronics project complies with each of these laws as the project has its separate universal waste, landfill, recycling, and compost streams collected by a local hauler and universal waste recycler. The city doesn't have any additional waste and recycling laws that go above and beyond those coming from the state level. The project mainly complies with federal laws by ensuring all hazardous wastes are properly stored and managed. The site has never been issued any violations from the city, state, or federal government. 
</t>
  </si>
  <si>
    <t xml:space="preserve">The property management team utilizes a shared spreadsheet on an internal network to track material weights by month for each material and to make various calculations. In the future, an app or online tracking tool may be used. Data is collected monthly from the primary waste hauler invoices which detail actual weights for each of the primary waste streams. Weights for all other materials are estimated on a monthly basis using a variety of formulas and techniques. </t>
  </si>
  <si>
    <t>Anytown Hauling Services Inc</t>
  </si>
  <si>
    <t>Iron Mountain</t>
  </si>
  <si>
    <t>Generally collected on a monthly basis</t>
  </si>
  <si>
    <t>Dumpster</t>
  </si>
  <si>
    <t>Varies (64 gallon &amp; 96 gallon)</t>
  </si>
  <si>
    <t>Waste hauler provides actual weight data for the waste stream via invoices</t>
  </si>
  <si>
    <t>Weight tickets from recycler</t>
  </si>
  <si>
    <t>The volume of landscaping waste was 1 cubic yard a month as given by the landscaping vendor. This was then multiplied by the conversion factor for mixed yard waste of 250 pounds per cubic yard. The conversion factor was sourced from the U.S. EPA conversion factors chart.</t>
  </si>
  <si>
    <t xml:space="preserve">The café waste reduced comes from using reusable dishware for all onsite dining. The estimates were made by using the number of occupants onsite and conservative estimates for number of plates, cups, utensils, etc. that they would use in a single meal and estimating the amount of waste avoided/reduced because of using reusable food serviceware. The estimates were conservative because they were for one meal, while most occupants eat 2 or even 3 meals each day while onsite. </t>
  </si>
  <si>
    <t xml:space="preserve">This data is actual data that was measured through the project's use of a food waste measurement tool that is also used to track the weights of excess production that are donated. </t>
  </si>
  <si>
    <t xml:space="preserve">Crux Electronics has taken several steps to reduce contamination. The project has ensured that there are seperate bins for all three primary material streams at all central colection points so that materials are always collected separately. In addition, each of the bins have colored and symboled signage which are consistent throughout the project, so occupants can easily recognize them throughout the building. Colored bin liners are also used which helps the janitorial teams to accurately segregate bags into the correct streams after they are collected from the stations.
In order to meet the Minimum Program Requirement for not exceeding a 10% contamination level for any materials leaving the site, the project plans to take some additional steps in the coming months. This includes training temporary event workers about how to properly segregate wastes, and installing custom covers on compactors to avoid liquid contamination from rainwater.  Another strategy that the project is implementing is that they have invested in smart waste bins, which have scales for each of the three streams and display custom signage on their screens which engage occupants by displaying messages after they discard items, can relay messages about project zero waste goals or upcoming events, and also regularly rotate visual signage of what materials are accepted in the project. 
  </t>
  </si>
  <si>
    <t>In the future, the facilities management team will regularly monitor container fullness levels and adjust service levels accordingly. Because the FM team will now manage the bins almost daily, they regularly will have an accurate idea of whether the infrastructure is right-sized or not at the project. In order to better document these findings, on a quarterly basis the FM team at Crux Electronics will document fullness levels with photos prior to bin collection and also analyze project waste generation data to get a better idea of whether the compactors and containers are appropriately sized. In addition, the project team can compare ongoing waste generation data to data from previous time periods to accurately estimate how they can adjust bins and service levels on an ongoing basis.</t>
  </si>
  <si>
    <t xml:space="preserve">The review process for each of the different points of generation was done in partnership with the facilities management team at Crux Electronics, as they have the most familiarity with the project spaces. With the Waste B Gone consultant team, they toured the site to examine what materials were being generated in each area and how those materials were being diverted or disposed of. The findings were then discussed in a meeting following a tour and a report was generated on opportunities to move materials up the zero waste hierarchy. The various points of generation in the project are recorded via photos. Please see the photo report labeled "Redesign Credit 3 - Points of Generation Photos" showing some of the team's findings. </t>
  </si>
  <si>
    <t>Crux Electronics is in the process of developing an environmental purchasing plan with the assistance of the Waste B Gone consultant team.  The Waste B Gone consultant team has met with each of the key project teams to identify priorities on what to include in the policy and what the current purchasing practices are. They will then create a draft which will be shared with us for feedback. So far the facility is first prioritizing the largest spend items (janitorial, cafeteria, breakrooms, etc.) and then exploring ways to make those categories more sustainable. Options we will investigate include durable vs disposable items, relationships with local businesses, looking for products/services from companies that have Extended Producer Responsibility (EPR) or takeback programs in place, less toxic chemicals and bulk refreshment purchases instead of single use items. In addition, we want to look into alternative service/product business models like leasing instead of purchasing. The goal of the policy is to first prevent as much waste as possible with the above listed actions, then to ensusre the product or material can be properly diverted.</t>
  </si>
  <si>
    <t>Not applicable</t>
  </si>
  <si>
    <t xml:space="preserve">A goal to reach zero waste is included in the zero waste policy. The zero waste goal and timeline to achieve it was set during the development of the policy and all departments gave input, with upper management giving the final approval. Several meetings and discussions were held to determine the best language and target date for the goal. The upper management personnel that were involved included the Vice President of Sustainability, the Crux Food Program Manager for our region, and the Regional Facilities Director. At the site level the Facility Manager at Crux Electronics and also the Assistant Site Services Managers on the team were involved in the process. </t>
  </si>
  <si>
    <t>Crux Electronics will use strategies such as: stakeholder engagement and communication, eliminating non-divertable wastes, increasing the use of reusable items, adjusting procurement practices to change what kinds of materials are being used in the project, and by regularly collecting data to accurately monitor progress. Our primary focus will be procurement and consumable products. When it comes to the materials that are procured, an increased focus in the future is to be placed on purchasing reusable options wherever possible to decrease the amount of waste being produced, and also to prioritize products that can be recycled or composted. For more detail on our strategies, see the file "MPR 1 - Crux Electronics Zero Waste Policy."</t>
  </si>
  <si>
    <t>The zero waste policy, which lays out Crux Electronics's zero waste goals and ambitions, is available for building occupants online via the project's online portal. The online portal is a local internal webpage for each site and has site-specific information that employees can use and access.  In addition to the online portal, the property management team will also be sharing the policy with the company environmental club which is made up of sustainability-minded employees who also lead internal engagements, events, etc. The plan is to use the club to help champion the site's zero waste goal and help spread the word. In addition, the facilities team is preparing marketing material to include in the project's quarterly newsletter to communicate the project's goals. The document is posted under the "Policies and Guidelines" section of the Sites page, and the posting includes a direct link to the full document. See the screenshot of where the document is located on the Sites page, file name "Training Credit 1 - Sites Screenshot."</t>
  </si>
  <si>
    <t>The right sizing evaluation was done using a combination of reviewing records and observational feedback from the facilities management team at Crux Electronics. First, the Waste B Gone consultant team gathered information on service levels at that time, number of bins for each material and their sizes, bin locations, costs, and a schedule of operations for the facility. Then the consultant and facilities management teams physically inspected bins during a zero waste audit. The janitorial staff was also asked to track the fullness of the bins for two weeks. After all information was gathered, the consultant team compared the volume of service to the volume of materials generated to find opportunities to change pick up frequencies and/or bin sizes. Several recommendations were made which included decreasing trash service and adding composting bins. Please see the right sizing section of the waste audit report: "Zero Waste Analysis Credit 2 - Audit Report."</t>
  </si>
  <si>
    <t>The zero waste policy at Crux Electronics was developed between the consultant team at Waste B Gone and the property management team at the Crux Electronics building through a series of meetings with various stakeholders. Over the course of the meetings a draft policy was created that was continuously vetted and edited until it was finalized. The purpose of the policy is to formalize the campus commitment to achieiving a 90% diversion rate, communicate the goal to its occupants, and prepare the project for pursuing TRUE Certification in the future. The zero waste policy describes some of the motivations for wanting to be a zero waste campus, such as our commitment to becoming a zero waste company as well as helping society transition to be zero waste. The zero waste policy specifically calls out the project's goals of achieving 90% diversion by 2024, less than 10% contamination, and full compliance with all applicable resource management legislation. The policy also includes a high level overview of the different kinds of strategies the property management team is deploying to try and increase the diversion rate. Last, the policy outlines standard procedures janitorial and other staff must follow in the collection, management, and performance tracking  of materials.</t>
  </si>
  <si>
    <t>During the June 2019 waste audit,  the consultant team at Waste B Gone collected and physically sorted the materials from each material stream, including landfill. They were divided into 24 different relevant material categories which were essentially subdivisions of the three main waste streams (landfill, recycling, and compost). Weights were collected for each material category in each of the building’s material streams along with recoverable materials found. All of the bags of materials that were generated during a 24 hour period were set aside, and the consultant team sorted through each of them. The bags were set aside according to material stream and generation location (cafe, pantries, office spaces, events) so that bags from each waste stream were located together and could be easily identified. Service provider bin sizes, fullness, types, and locations were also noted to aid in a right sizing evaluation.</t>
  </si>
  <si>
    <t xml:space="preserve">The recycling stream (and compost stream as well) was audited using the same process as the audit of the landfill stream because it was all audited at one time. Please refer to the narrative describing the audit (from Zero Waste Analysis Credit 1). </t>
  </si>
  <si>
    <t>555 Divert Circle, Sampletown, CA, USA</t>
  </si>
  <si>
    <t xml:space="preserve">The campus only generates batteries, cell phones, e-waste, and lamps. Our state government considers these as hazardous wastes. For these items, the facilities team will come and collect them with a cart and take them to a lockup unit on-site which is a designated storage area. In the storage area are shelves with color coded labels and the proper signage required by law. Materials are then scheduled for collection with a unviersal waste vendor. Photographs showing some of the collection points around the site, the on-site storage lockup unit, and signage have been provided (see "Hazardous Waste Prevention Credit 1 - Photos").
</t>
  </si>
  <si>
    <t>Anytown Recycling Company</t>
  </si>
  <si>
    <t xml:space="preserve">Cardboard bales are palletized and donated to a recycling company who transports it to a single stream recycling facility. </t>
  </si>
  <si>
    <t>During the meeting that was held after the site tour, each area and the materials generated there were discussed one at a time. For each material, the current diversion or disposal practice was identified and then the team discussed whether or not something better could be done with the material so that it met its highest and best use. During the discussion, a zero waste hierarchy graphic was displayed on the screen to help guide the evaluation on whether the materials were being diverted via the highest and best method, and if not if the team could do something different with the material that would move it up the hierarchy. A summary report with the findings was then generated by the consultant team after the meeting.</t>
  </si>
  <si>
    <t>The zero waste policy includes a preliminary goal timeline to achieve the 90% diversion rate that is required for TRUE, by 2024. This gives the project team ample time to make changes, monitor progress, and try to pursue the TRUE Certification. The project team will review and update the policy on an annual basis, as necessary, so in one year's time the project team can evaluate their progress and choose to modify their goal timeline or continue with their current plan. The policy also includes an overview of the different kinds of strategies the property management team is deploying to try and increase diversion to meet this goal, such as: stakeholder engagement and communication, eliminating non-divertable wastes, increasing the use of reusable items, adjusting procurement practices to change what kinds of materials are being used in the project, and by regularly collecting data to accurately monitor progress.</t>
  </si>
  <si>
    <t xml:space="preserve">Weights were collected for each of the material categories found and each category was designated as potentially recoverable or materials that were destined for the landfill. Based on the actual measured weights of each material category and the recoverable materials, the percentage of recoverable materials was calculated. </t>
  </si>
  <si>
    <t xml:space="preserve">The waste audits that have been conducted by the Waste B Gone consultant team at the Crux Electronics campus included a summary of the results of the waste audit, as well as a list of specific recommendations on how to potentially increase the waste diversion rate and reduce contamination. The consultant team analyzed the raw data and qualitative findings gathered during the audit to compile the report. The types of analyses included contamination rates, the percentage of recoverable materials, and projections on the potential impacts of implementing the recommendations. The consultant team annualized the data relative to the amount of tonnage generated at the site on an annual basis to communicate impacts over the course of a year after implementing recommendations. 
</t>
  </si>
  <si>
    <t xml:space="preserve">In the recycling audit, materials were physically sorted into 24 different material categories. Weights were collected for each of the material categories and each of the material categories were designated as potentially recoverable, or materials that were contamination (destined for the landfill or compost). Based on the actual measured weights of each material category and the contamination, the percentage of contamination was calculated. </t>
  </si>
  <si>
    <t>General employees are trained to submit a ticket to the facilities team whenever they have an electronic device or universal waste that they would like to be collected. They also use battery and cell phone drop off boxes available in copy rooms throughout the project, as well as a "Stuff Station" where employees can drop off unwanted items including electronic and universal wastes. The Crux Electronics facilities team and electronic management team undergoes training on identifying hazardous wastes and the proper handling procedures when they are hired. They have an annual refresher course that is required as well. To complement the in-person trainings, the Hazardous Waste Online Playbook is used as a tool and an ongoing resource for all team members/technicians at our sites worldwide. Documentation showing the Table of Contents of the Playbook, as well as the contents of one of the sections pertaining to scheduling e-waste collection are included in the project Dropbox to provide additional details on proper handling procedures.</t>
  </si>
  <si>
    <t>Visit true.gbci.org for more resources</t>
  </si>
  <si>
    <t>© GBCI September 2021</t>
  </si>
  <si>
    <t>Sample TRUE Precertification 
Application Form</t>
  </si>
  <si>
    <t>The below precertification application form is completed with fictitious information and meant to serve as a sample only. GBCI does not guarantee the accuracy of the sample narratives and they should not be copied or reproduced in any way. Only an actual review of a complete TRUE application and documentation will determine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</si>
</sst>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18" x14ac:knownFonts="1">
    <font>
      <sz val="11"/>
      <color theme="1"/>
      <name val="Calibri"/>
      <family val="2"/>
      <scheme val="minor"/>
    </font>
    <font>
      <b/>
      <sz val="14"/>
      <color theme="1"/>
      <name val="Calibri"/>
      <family val="2"/>
      <scheme val="minor"/>
    </font>
    <font>
      <sz val="11"/>
      <color theme="1"/>
      <name val="Calibri"/>
      <family val="2"/>
      <scheme val="minor"/>
    </font>
    <font>
      <sz val="11"/>
      <color theme="1"/>
      <name val="Source Sans Pro"/>
      <family val="2"/>
    </font>
    <font>
      <sz val="11"/>
      <name val="Source Sans Pro"/>
      <family val="2"/>
    </font>
    <font>
      <b/>
      <sz val="18"/>
      <color indexed="8"/>
      <name val="Source Sans Pro"/>
      <family val="2"/>
    </font>
    <font>
      <sz val="24"/>
      <color indexed="8"/>
      <name val="Source Sans Pro"/>
      <family val="2"/>
    </font>
    <font>
      <b/>
      <sz val="26"/>
      <color theme="1"/>
      <name val="Source Sans Pro"/>
      <family val="2"/>
    </font>
    <font>
      <b/>
      <sz val="12"/>
      <color theme="1"/>
      <name val="Source Sans Pro"/>
      <family val="2"/>
    </font>
    <font>
      <sz val="12"/>
      <color theme="1"/>
      <name val="Source Sans Pro"/>
      <family val="2"/>
    </font>
    <font>
      <b/>
      <u/>
      <sz val="12"/>
      <color indexed="8"/>
      <name val="Source Sans Pro"/>
      <family val="2"/>
    </font>
    <font>
      <b/>
      <sz val="10"/>
      <color theme="1"/>
      <name val="Source Sans Pro"/>
      <family val="2"/>
    </font>
    <font>
      <sz val="10"/>
      <color theme="1"/>
      <name val="Source Sans Pro"/>
      <family val="2"/>
    </font>
    <font>
      <b/>
      <sz val="10"/>
      <name val="Source Sans Pro"/>
      <family val="2"/>
    </font>
    <font>
      <sz val="10"/>
      <name val="Source Sans Pro"/>
      <family val="2"/>
    </font>
    <font>
      <b/>
      <sz val="11"/>
      <color theme="1"/>
      <name val="Source Sans Pro"/>
      <family val="2"/>
    </font>
    <font>
      <b/>
      <sz val="11"/>
      <color theme="0"/>
      <name val="Source Sans Pro"/>
      <family val="2"/>
    </font>
    <font>
      <b/>
      <sz val="12"/>
      <color theme="0"/>
      <name val="Source Sans Pro"/>
      <family val="2"/>
    </font>
    <font>
      <sz val="10"/>
      <color theme="1" tint="0.14999847407452621"/>
      <name val="Source Sans Pro"/>
      <family val="2"/>
    </font>
    <font>
      <b/>
      <sz val="20"/>
      <color theme="1"/>
      <name val="Source Sans Pro"/>
      <family val="2"/>
    </font>
    <font>
      <b/>
      <sz val="18"/>
      <color theme="1"/>
      <name val="Source Sans Pro"/>
      <family val="2"/>
    </font>
    <font>
      <b/>
      <sz val="14"/>
      <color theme="1"/>
      <name val="Source Sans Pro"/>
      <family val="2"/>
    </font>
    <font>
      <b/>
      <sz val="13.5"/>
      <color theme="1"/>
      <name val="Source Sans Pro"/>
      <family val="2"/>
    </font>
    <font>
      <b/>
      <sz val="11"/>
      <color theme="1"/>
      <name val="Source Sans Pro"/>
      <family val="2"/>
    </font>
    <font>
      <u/>
      <sz val="11"/>
      <color theme="10"/>
      <name val="Calibri"/>
      <family val="2"/>
      <scheme val="minor"/>
    </font>
    <font>
      <b/>
      <u/>
      <sz val="11.5"/>
      <color theme="1"/>
      <name val="Source Sans Pro"/>
      <family val="2"/>
    </font>
    <font>
      <b/>
      <sz val="11.5"/>
      <color theme="1"/>
      <name val="Source Sans Pro"/>
      <family val="2"/>
    </font>
    <font>
      <b/>
      <sz val="20"/>
      <name val="Source Sans Pro"/>
      <family val="2"/>
    </font>
    <font>
      <b/>
      <sz val="18"/>
      <name val="Source Sans Pro"/>
      <family val="2"/>
    </font>
    <font>
      <b/>
      <sz val="14"/>
      <name val="Source Sans Pro"/>
      <family val="2"/>
    </font>
    <font>
      <b/>
      <sz val="12"/>
      <name val="Source Sans Pro"/>
      <family val="2"/>
    </font>
    <font>
      <sz val="11"/>
      <name val="Arial"/>
      <family val="2"/>
    </font>
    <font>
      <b/>
      <sz val="11"/>
      <name val="Source Sans Pro"/>
      <family val="2"/>
    </font>
    <font>
      <sz val="12"/>
      <name val="Source Sans Pro"/>
      <family val="2"/>
    </font>
    <font>
      <b/>
      <sz val="20"/>
      <color theme="0"/>
      <name val="Source Sans Pro"/>
      <family val="2"/>
    </font>
    <font>
      <sz val="11"/>
      <color rgb="FFFF0000"/>
      <name val="Source Sans Pro"/>
      <family val="2"/>
    </font>
    <font>
      <sz val="11"/>
      <name val="Calibri"/>
      <family val="2"/>
      <scheme val="minor"/>
    </font>
    <font>
      <b/>
      <sz val="11"/>
      <color rgb="FFFF0000"/>
      <name val="Source Sans Pro"/>
      <family val="2"/>
    </font>
    <font>
      <b/>
      <sz val="10"/>
      <color rgb="FFFF0000"/>
      <name val="Source Sans Pro"/>
      <family val="2"/>
    </font>
    <font>
      <b/>
      <sz val="13.5"/>
      <name val="Source Sans Pro"/>
      <family val="2"/>
    </font>
    <font>
      <b/>
      <sz val="11"/>
      <color rgb="FFFF0000"/>
      <name val="Source Sans Pro"/>
      <family val="2"/>
    </font>
    <font>
      <b/>
      <sz val="20"/>
      <color rgb="FFFF0000"/>
      <name val="Source Sans Pro"/>
      <family val="2"/>
    </font>
    <font>
      <b/>
      <sz val="14"/>
      <name val="Calibri"/>
      <family val="2"/>
      <scheme val="minor"/>
    </font>
    <font>
      <b/>
      <sz val="48"/>
      <color indexed="8"/>
      <name val="Source Sans Pro"/>
      <family val="2"/>
    </font>
    <font>
      <b/>
      <sz val="12"/>
      <color theme="1"/>
      <name val="Source Sans Pro"/>
      <family val="2"/>
    </font>
    <font>
      <b/>
      <sz val="20"/>
      <color theme="1"/>
      <name val="Source Sans Pro"/>
      <family val="2"/>
    </font>
    <font>
      <b/>
      <sz val="28"/>
      <color indexed="8"/>
      <name val="Source Sans Pro"/>
      <family val="2"/>
    </font>
    <font>
      <i/>
      <sz val="12"/>
      <color theme="1"/>
      <name val="Source Sans Pro"/>
      <family val="2"/>
    </font>
    <font>
      <i/>
      <sz val="11"/>
      <color theme="1"/>
      <name val="Source Sans Pro"/>
      <family val="2"/>
    </font>
    <font>
      <b/>
      <u/>
      <sz val="12"/>
      <name val="Source Sans Pro"/>
      <family val="2"/>
    </font>
    <font>
      <sz val="8"/>
      <color theme="1"/>
      <name val="Source Sans Pro"/>
      <family val="2"/>
    </font>
    <font>
      <sz val="12"/>
      <color indexed="8"/>
      <name val="Source Sans Pro"/>
      <family val="2"/>
    </font>
    <font>
      <b/>
      <u/>
      <sz val="14"/>
      <color rgb="FF000000"/>
      <name val="Source Sans Pro"/>
      <family val="2"/>
    </font>
    <font>
      <i/>
      <sz val="12"/>
      <name val="Source Sans Pro"/>
      <family val="2"/>
    </font>
    <font>
      <sz val="13.5"/>
      <color theme="1"/>
      <name val="Source Sans Pro"/>
      <family val="2"/>
    </font>
    <font>
      <b/>
      <i/>
      <sz val="12"/>
      <color theme="1"/>
      <name val="Source Sans Pro"/>
      <family val="2"/>
    </font>
    <font>
      <sz val="13.5"/>
      <name val="Source Sans Pro"/>
      <family val="2"/>
    </font>
    <font>
      <b/>
      <u/>
      <sz val="14"/>
      <name val="Source Sans Pro"/>
      <family val="2"/>
    </font>
    <font>
      <b/>
      <u/>
      <sz val="10"/>
      <color rgb="FF000000"/>
      <name val="Source Sans Pro"/>
      <family val="2"/>
    </font>
    <font>
      <sz val="8"/>
      <color rgb="FF000000"/>
      <name val="Source Sans Pro"/>
      <family val="2"/>
    </font>
    <font>
      <u/>
      <sz val="11"/>
      <color theme="1"/>
      <name val="Source Sans Pro"/>
      <family val="2"/>
    </font>
    <font>
      <b/>
      <sz val="11"/>
      <color rgb="FFFF0000"/>
      <name val="Source Sans Pro"/>
      <family val="2"/>
    </font>
    <font>
      <b/>
      <u/>
      <sz val="16"/>
      <color theme="1"/>
      <name val="Source Sans Pro"/>
      <family val="2"/>
    </font>
    <font>
      <b/>
      <u/>
      <sz val="12"/>
      <color theme="1"/>
      <name val="Source Sans Pro"/>
      <family val="2"/>
    </font>
    <font>
      <b/>
      <u/>
      <sz val="16"/>
      <color theme="10"/>
      <name val="Calibri"/>
      <family val="2"/>
      <scheme val="minor"/>
    </font>
    <font>
      <b/>
      <sz val="16"/>
      <name val="Source Sans Pro"/>
      <family val="2"/>
    </font>
    <font>
      <b/>
      <sz val="16"/>
      <color theme="1"/>
      <name val="Source Sans Pro"/>
      <family val="2"/>
    </font>
    <font>
      <b/>
      <sz val="11"/>
      <color rgb="FFFF0000"/>
      <name val="Source Sans Pro"/>
      <family val="2"/>
    </font>
    <font>
      <sz val="12"/>
      <name val="Source Sans Pro"/>
      <family val="2"/>
    </font>
    <font>
      <b/>
      <sz val="20"/>
      <color rgb="FFFF0000"/>
      <name val="Source Sans Pro"/>
      <family val="2"/>
    </font>
    <font>
      <b/>
      <sz val="13.5"/>
      <color rgb="FFFF0000"/>
      <name val="Source Sans Pro"/>
      <family val="2"/>
    </font>
    <font>
      <b/>
      <sz val="14"/>
      <color rgb="FFFF0000"/>
      <name val="Source Sans Pro"/>
      <family val="2"/>
    </font>
    <font>
      <b/>
      <sz val="12"/>
      <color rgb="FFFF0000"/>
      <name val="Source Sans Pro"/>
      <family val="2"/>
    </font>
    <font>
      <b/>
      <u/>
      <sz val="18"/>
      <color theme="1"/>
      <name val="Source Sans Pro"/>
      <family val="2"/>
    </font>
    <font>
      <b/>
      <sz val="20"/>
      <color theme="9" tint="-0.499984740745262"/>
      <name val="Source Sans Pro"/>
      <family val="2"/>
    </font>
    <font>
      <u/>
      <sz val="12"/>
      <name val="Source Sans Pro"/>
      <family val="2"/>
    </font>
    <font>
      <b/>
      <sz val="11"/>
      <name val="Source Sans Pro"/>
      <family val="2"/>
    </font>
    <font>
      <b/>
      <sz val="12"/>
      <name val="Source Sans Pro"/>
      <family val="2"/>
    </font>
    <font>
      <b/>
      <sz val="11"/>
      <color rgb="FFFF0000"/>
      <name val="Source Sans Pro"/>
      <family val="2"/>
    </font>
    <font>
      <b/>
      <sz val="11"/>
      <color theme="1"/>
      <name val="Source Sans Pro"/>
      <family val="2"/>
    </font>
    <font>
      <sz val="11"/>
      <name val="Source Sans Pro"/>
      <family val="2"/>
    </font>
    <font>
      <sz val="12"/>
      <name val="Source Sans Pro"/>
      <family val="2"/>
    </font>
    <font>
      <sz val="11"/>
      <color rgb="FFFF0000"/>
      <name val="Source Sans Pro"/>
      <family val="2"/>
    </font>
    <font>
      <sz val="11"/>
      <color theme="1"/>
      <name val="Source Sans Pro"/>
      <family val="2"/>
    </font>
    <font>
      <u/>
      <sz val="12"/>
      <name val="Source Sans Pro"/>
      <family val="2"/>
    </font>
    <font>
      <u/>
      <sz val="11"/>
      <name val="Source Sans Pro"/>
      <family val="2"/>
    </font>
    <font>
      <u/>
      <sz val="11"/>
      <color rgb="FFFF0000"/>
      <name val="Source Sans Pro"/>
      <family val="2"/>
    </font>
    <font>
      <u/>
      <sz val="11"/>
      <color theme="1"/>
      <name val="Source Sans Pro"/>
      <family val="2"/>
    </font>
    <font>
      <sz val="12"/>
      <color theme="1"/>
      <name val="Source Sans Pro"/>
      <family val="2"/>
    </font>
    <font>
      <u/>
      <sz val="12"/>
      <color theme="1"/>
      <name val="Source Sans Pro"/>
      <family val="2"/>
    </font>
    <font>
      <u/>
      <sz val="11"/>
      <name val="Source Sans Pro"/>
      <family val="2"/>
    </font>
    <font>
      <b/>
      <u/>
      <sz val="11"/>
      <color rgb="FFFF0000"/>
      <name val="Source Sans Pro"/>
      <family val="2"/>
    </font>
    <font>
      <b/>
      <u/>
      <sz val="11"/>
      <name val="Source Sans Pro"/>
      <family val="2"/>
    </font>
    <font>
      <sz val="12"/>
      <color rgb="FFFF0000"/>
      <name val="Source Sans Pro"/>
      <family val="2"/>
    </font>
    <font>
      <u/>
      <sz val="12"/>
      <color theme="1"/>
      <name val="Source Sans Pro"/>
      <family val="2"/>
    </font>
    <font>
      <b/>
      <sz val="40"/>
      <color indexed="8"/>
      <name val="Source Sans Pro"/>
      <family val="2"/>
    </font>
    <font>
      <b/>
      <sz val="44"/>
      <color indexed="8"/>
      <name val="Source Sans Pro"/>
      <family val="2"/>
    </font>
    <font>
      <b/>
      <sz val="44"/>
      <color rgb="FF000000"/>
      <name val="Source Sans Pro"/>
      <family val="2"/>
    </font>
    <font>
      <i/>
      <sz val="11"/>
      <name val="Source Sans Pro"/>
      <family val="2"/>
    </font>
    <font>
      <i/>
      <sz val="11"/>
      <name val="Calibri"/>
      <family val="2"/>
      <scheme val="minor"/>
    </font>
    <font>
      <b/>
      <u/>
      <sz val="14"/>
      <color theme="10"/>
      <name val="Source Sans Pro"/>
      <family val="2"/>
    </font>
    <font>
      <b/>
      <sz val="12"/>
      <color rgb="FF000000"/>
      <name val="Source Sans Pro"/>
      <family val="2"/>
    </font>
    <font>
      <b/>
      <u/>
      <sz val="16"/>
      <name val="Source Sans Pro"/>
      <family val="2"/>
    </font>
    <font>
      <b/>
      <sz val="14"/>
      <color rgb="FFFF0000"/>
      <name val="Calibri"/>
      <family val="2"/>
      <scheme val="minor"/>
    </font>
    <font>
      <u/>
      <sz val="12"/>
      <color theme="10"/>
      <name val="Source Sans Pro"/>
      <family val="2"/>
    </font>
    <font>
      <sz val="12"/>
      <color theme="10"/>
      <name val="Source Sans Pro"/>
      <family val="2"/>
    </font>
    <font>
      <b/>
      <u/>
      <sz val="12"/>
      <color rgb="FF000000"/>
      <name val="Source Sans Pro"/>
      <family val="2"/>
    </font>
    <font>
      <sz val="12"/>
      <color rgb="FF000000"/>
      <name val="Source Sans Pro"/>
      <family val="2"/>
    </font>
    <font>
      <b/>
      <u/>
      <sz val="14"/>
      <color theme="10"/>
      <name val="Source Sans Pro"/>
      <family val="2"/>
    </font>
    <font>
      <b/>
      <sz val="14"/>
      <color theme="1"/>
      <name val="Source Sans Pro"/>
      <family val="2"/>
    </font>
    <font>
      <b/>
      <sz val="11"/>
      <color rgb="FFFF0000"/>
      <name val="Source Sans Pro"/>
      <family val="2"/>
    </font>
    <font>
      <b/>
      <sz val="20"/>
      <color rgb="FFFF0000"/>
      <name val="Source Sans Pro"/>
      <family val="2"/>
    </font>
    <font>
      <b/>
      <sz val="13.5"/>
      <color rgb="FFFF0000"/>
      <name val="Source Sans Pro"/>
      <family val="2"/>
    </font>
    <font>
      <b/>
      <u/>
      <sz val="11"/>
      <color rgb="FFFF0000"/>
      <name val="Source Sans Pro"/>
      <family val="2"/>
    </font>
    <font>
      <b/>
      <sz val="11"/>
      <color theme="1"/>
      <name val="Source Sans Pro"/>
      <family val="2"/>
    </font>
    <font>
      <b/>
      <u/>
      <sz val="10"/>
      <name val="Source Sans Pro"/>
      <family val="2"/>
    </font>
    <font>
      <b/>
      <sz val="30"/>
      <color indexed="8"/>
      <name val="Source Sans Pro"/>
      <family val="2"/>
    </font>
    <font>
      <i/>
      <sz val="14"/>
      <name val="Source Sans Pro"/>
      <family val="2"/>
    </font>
  </fonts>
  <fills count="17">
    <fill>
      <patternFill patternType="none"/>
    </fill>
    <fill>
      <patternFill patternType="gray125"/>
    </fill>
    <fill>
      <patternFill patternType="solid">
        <fgColor rgb="FFBEB8A7"/>
        <bgColor indexed="64"/>
      </patternFill>
    </fill>
    <fill>
      <patternFill patternType="solid">
        <fgColor rgb="FF83C8D3"/>
        <bgColor indexed="64"/>
      </patternFill>
    </fill>
    <fill>
      <patternFill patternType="solid">
        <fgColor theme="0"/>
        <bgColor indexed="64"/>
      </patternFill>
    </fill>
    <fill>
      <patternFill patternType="solid">
        <fgColor rgb="FF4E907A"/>
        <bgColor indexed="64"/>
      </patternFill>
    </fill>
    <fill>
      <patternFill patternType="solid">
        <fgColor rgb="FFEFEDE9"/>
        <bgColor indexed="64"/>
      </patternFill>
    </fill>
    <fill>
      <patternFill patternType="solid">
        <fgColor rgb="FF74CEDE"/>
        <bgColor indexed="64"/>
      </patternFill>
    </fill>
    <fill>
      <patternFill patternType="solid">
        <fgColor theme="7" tint="0.79998168889431442"/>
        <bgColor indexed="64"/>
      </patternFill>
    </fill>
    <fill>
      <patternFill patternType="solid">
        <fgColor rgb="FFF6FBFC"/>
        <bgColor indexed="64"/>
      </patternFill>
    </fill>
    <fill>
      <patternFill patternType="solid">
        <fgColor theme="0" tint="-0.499984740745262"/>
        <bgColor indexed="64"/>
      </patternFill>
    </fill>
    <fill>
      <patternFill patternType="solid">
        <fgColor rgb="FFE3F2F5"/>
        <bgColor indexed="64"/>
      </patternFill>
    </fill>
    <fill>
      <patternFill patternType="solid">
        <fgColor rgb="FFEFEDE9"/>
        <bgColor rgb="FFEFEDE9"/>
      </patternFill>
    </fill>
    <fill>
      <patternFill patternType="solid">
        <fgColor theme="6" tint="0.79998168889431442"/>
        <bgColor rgb="FFEFEDE9"/>
      </patternFill>
    </fill>
    <fill>
      <patternFill patternType="solid">
        <fgColor theme="6" tint="0.79998168889431442"/>
        <bgColor indexed="64"/>
      </patternFill>
    </fill>
    <fill>
      <patternFill patternType="solid">
        <fgColor theme="0"/>
        <bgColor theme="0"/>
      </patternFill>
    </fill>
    <fill>
      <patternFill patternType="solid">
        <fgColor theme="9" tint="0.59999389629810485"/>
        <bgColor indexed="64"/>
      </patternFill>
    </fill>
  </fills>
  <borders count="11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theme="0"/>
      </right>
      <top style="medium">
        <color theme="0"/>
      </top>
      <bottom style="medium">
        <color theme="0"/>
      </bottom>
      <diagonal/>
    </border>
    <border>
      <left style="thin">
        <color theme="0"/>
      </left>
      <right/>
      <top style="thin">
        <color theme="0"/>
      </top>
      <bottom style="thin">
        <color theme="0"/>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thin">
        <color theme="0"/>
      </right>
      <top style="thin">
        <color theme="0"/>
      </top>
      <bottom style="thin">
        <color theme="0"/>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hair">
        <color theme="0"/>
      </left>
      <right style="hair">
        <color theme="0"/>
      </right>
      <top style="hair">
        <color theme="0"/>
      </top>
      <bottom style="hair">
        <color theme="0"/>
      </bottom>
      <diagonal/>
    </border>
    <border>
      <left/>
      <right/>
      <top/>
      <bottom style="thin">
        <color auto="1"/>
      </bottom>
      <diagonal/>
    </border>
    <border>
      <left style="dotted">
        <color theme="0"/>
      </left>
      <right style="dotted">
        <color theme="0"/>
      </right>
      <top/>
      <bottom style="dotted">
        <color theme="0"/>
      </bottom>
      <diagonal/>
    </border>
    <border>
      <left style="hair">
        <color theme="0"/>
      </left>
      <right style="hair">
        <color theme="0"/>
      </right>
      <top/>
      <bottom/>
      <diagonal/>
    </border>
    <border>
      <left style="hair">
        <color theme="0"/>
      </left>
      <right/>
      <top/>
      <bottom style="hair">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tted">
        <color theme="0"/>
      </top>
      <bottom style="dotted">
        <color theme="0"/>
      </bottom>
      <diagonal/>
    </border>
    <border>
      <left style="thin">
        <color auto="1"/>
      </left>
      <right style="thin">
        <color auto="1"/>
      </right>
      <top style="thin">
        <color auto="1"/>
      </top>
      <bottom style="thin">
        <color auto="1"/>
      </bottom>
      <diagonal/>
    </border>
    <border>
      <left/>
      <right/>
      <top style="hair">
        <color theme="0"/>
      </top>
      <bottom style="hair">
        <color theme="0"/>
      </bottom>
      <diagonal/>
    </border>
    <border>
      <left style="hair">
        <color theme="0"/>
      </left>
      <right/>
      <top style="hair">
        <color theme="0"/>
      </top>
      <bottom/>
      <diagonal/>
    </border>
    <border>
      <left/>
      <right/>
      <top style="dotted">
        <color theme="0"/>
      </top>
      <bottom/>
      <diagonal/>
    </border>
    <border>
      <left/>
      <right/>
      <top/>
      <bottom style="dotted">
        <color theme="0"/>
      </bottom>
      <diagonal/>
    </border>
    <border>
      <left/>
      <right style="dotted">
        <color theme="0"/>
      </right>
      <top style="dotted">
        <color theme="0"/>
      </top>
      <bottom style="dotted">
        <color theme="0"/>
      </bottom>
      <diagonal/>
    </border>
    <border>
      <left/>
      <right style="dotted">
        <color theme="0"/>
      </right>
      <top/>
      <bottom style="dotted">
        <color theme="0"/>
      </bottom>
      <diagonal/>
    </border>
    <border>
      <left style="hair">
        <color theme="0"/>
      </left>
      <right/>
      <top/>
      <bottom/>
      <diagonal/>
    </border>
    <border>
      <left style="thin">
        <color auto="1"/>
      </left>
      <right style="thin">
        <color auto="1"/>
      </right>
      <top/>
      <bottom style="thin">
        <color auto="1"/>
      </bottom>
      <diagonal/>
    </border>
    <border>
      <left style="hair">
        <color theme="0"/>
      </left>
      <right style="hair">
        <color theme="0"/>
      </right>
      <top/>
      <bottom style="hair">
        <color theme="0"/>
      </bottom>
      <diagonal/>
    </border>
    <border>
      <left style="hair">
        <color theme="0"/>
      </left>
      <right style="hair">
        <color theme="0"/>
      </right>
      <top style="hair">
        <color theme="0"/>
      </top>
      <bottom/>
      <diagonal/>
    </border>
    <border>
      <left style="dotted">
        <color theme="0"/>
      </left>
      <right/>
      <top style="dotted">
        <color theme="0"/>
      </top>
      <bottom/>
      <diagonal/>
    </border>
    <border>
      <left/>
      <right style="hair">
        <color theme="0"/>
      </right>
      <top/>
      <bottom style="hair">
        <color theme="0"/>
      </bottom>
      <diagonal/>
    </border>
    <border>
      <left style="dotted">
        <color theme="0"/>
      </left>
      <right style="dotted">
        <color theme="0"/>
      </right>
      <top style="dotted">
        <color theme="0"/>
      </top>
      <bottom style="dotted">
        <color theme="0"/>
      </bottom>
      <diagonal/>
    </border>
    <border>
      <left/>
      <right style="thin">
        <color theme="0"/>
      </right>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diagonal/>
    </border>
    <border>
      <left style="thin">
        <color auto="1"/>
      </left>
      <right style="thin">
        <color auto="1"/>
      </right>
      <top style="thin">
        <color auto="1"/>
      </top>
      <bottom/>
      <diagonal/>
    </border>
    <border>
      <left/>
      <right/>
      <top style="hair">
        <color theme="0"/>
      </top>
      <bottom/>
      <diagonal/>
    </border>
    <border>
      <left/>
      <right/>
      <top/>
      <bottom style="hair">
        <color theme="0"/>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thin">
        <color theme="0"/>
      </left>
      <right/>
      <top/>
      <bottom style="thin">
        <color theme="0"/>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theme="0"/>
      </right>
      <top/>
      <bottom style="medium">
        <color auto="1"/>
      </bottom>
      <diagonal/>
    </border>
    <border>
      <left style="thin">
        <color theme="0"/>
      </left>
      <right style="thin">
        <color theme="0"/>
      </right>
      <top/>
      <bottom/>
      <diagonal/>
    </border>
    <border>
      <left style="thin">
        <color theme="0"/>
      </left>
      <right/>
      <top/>
      <bottom/>
      <diagonal/>
    </border>
    <border>
      <left style="medium">
        <color indexed="64"/>
      </left>
      <right style="thin">
        <color theme="0"/>
      </right>
      <top style="thin">
        <color theme="0"/>
      </top>
      <bottom style="thin">
        <color theme="0"/>
      </bottom>
      <diagonal/>
    </border>
    <border>
      <left style="medium">
        <color indexed="64"/>
      </left>
      <right/>
      <top style="thin">
        <color theme="0"/>
      </top>
      <bottom style="thin">
        <color theme="0"/>
      </bottom>
      <diagonal/>
    </border>
    <border>
      <left style="medium">
        <color auto="1"/>
      </left>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medium">
        <color auto="1"/>
      </right>
      <top/>
      <bottom style="thin">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top style="thin">
        <color auto="1"/>
      </top>
      <bottom style="thin">
        <color rgb="FF000000"/>
      </bottom>
      <diagonal/>
    </border>
    <border>
      <left style="medium">
        <color rgb="FF000000"/>
      </left>
      <right/>
      <top style="thin">
        <color rgb="FF000000"/>
      </top>
      <bottom style="thin">
        <color rgb="FF000000"/>
      </bottom>
      <diagonal/>
    </border>
    <border>
      <left style="thin">
        <color indexed="64"/>
      </left>
      <right style="thin">
        <color rgb="FF000000"/>
      </right>
      <top style="thin">
        <color auto="1"/>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auto="1"/>
      </bottom>
      <diagonal/>
    </border>
    <border>
      <left style="thin">
        <color indexed="64"/>
      </left>
      <right style="thin">
        <color rgb="FF000000"/>
      </right>
      <top style="thin">
        <color rgb="FF000000"/>
      </top>
      <bottom style="thin">
        <color auto="1"/>
      </bottom>
      <diagonal/>
    </border>
    <border>
      <left style="thin">
        <color indexed="64"/>
      </left>
      <right style="thin">
        <color rgb="FF000000"/>
      </right>
      <top style="thin">
        <color auto="1"/>
      </top>
      <bottom style="thin">
        <color auto="1"/>
      </bottom>
      <diagonal/>
    </border>
  </borders>
  <cellStyleXfs count="4">
    <xf numFmtId="0" fontId="0" fillId="0" borderId="0"/>
    <xf numFmtId="43" fontId="2" fillId="0" borderId="0" applyFont="0" applyFill="0" applyBorder="0" applyAlignment="0" applyProtection="0"/>
    <xf numFmtId="0" fontId="24" fillId="0" borderId="0" applyNumberFormat="0" applyFill="0" applyBorder="0" applyAlignment="0" applyProtection="0"/>
    <xf numFmtId="9" fontId="2" fillId="0" borderId="0" applyFont="0" applyFill="0" applyBorder="0" applyAlignment="0" applyProtection="0"/>
  </cellStyleXfs>
  <cellXfs count="1185">
    <xf numFmtId="0" fontId="0" fillId="0" borderId="0" xfId="0"/>
    <xf numFmtId="0" fontId="3" fillId="0" borderId="0" xfId="0" applyFont="1"/>
    <xf numFmtId="0" fontId="3" fillId="0" borderId="1" xfId="0" applyFont="1" applyFill="1" applyBorder="1"/>
    <xf numFmtId="0" fontId="7" fillId="0" borderId="6" xfId="0" applyFont="1" applyFill="1" applyBorder="1" applyAlignment="1"/>
    <xf numFmtId="0" fontId="3" fillId="0" borderId="0" xfId="0" applyFont="1" applyFill="1"/>
    <xf numFmtId="0" fontId="3" fillId="0" borderId="7" xfId="0" applyFont="1" applyFill="1" applyBorder="1"/>
    <xf numFmtId="0" fontId="5"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3" fillId="4" borderId="19" xfId="0" applyFont="1" applyFill="1" applyBorder="1"/>
    <xf numFmtId="0" fontId="8" fillId="4" borderId="0" xfId="0" applyFont="1" applyFill="1" applyBorder="1" applyAlignment="1">
      <alignment horizontal="center" vertical="center"/>
    </xf>
    <xf numFmtId="0" fontId="8" fillId="4" borderId="21" xfId="0" applyFont="1" applyFill="1" applyBorder="1" applyAlignment="1">
      <alignment horizontal="center" vertical="center"/>
    </xf>
    <xf numFmtId="0" fontId="11" fillId="0" borderId="22" xfId="0" applyFont="1" applyFill="1" applyBorder="1" applyAlignment="1" applyProtection="1">
      <alignment horizontal="left" vertical="center"/>
    </xf>
    <xf numFmtId="0" fontId="12" fillId="0" borderId="22" xfId="0" applyFont="1" applyBorder="1" applyAlignment="1" applyProtection="1">
      <alignment horizontal="left" vertical="top" wrapText="1"/>
    </xf>
    <xf numFmtId="0" fontId="12" fillId="0" borderId="22" xfId="0" applyFont="1" applyBorder="1" applyAlignment="1">
      <alignment wrapText="1"/>
    </xf>
    <xf numFmtId="0" fontId="12" fillId="0" borderId="23" xfId="0" applyFont="1" applyBorder="1" applyAlignment="1">
      <alignment horizontal="center" vertical="center" wrapText="1"/>
    </xf>
    <xf numFmtId="0" fontId="3" fillId="4" borderId="24" xfId="0" applyFont="1" applyFill="1" applyBorder="1"/>
    <xf numFmtId="0" fontId="3" fillId="4" borderId="25" xfId="0" applyFont="1" applyFill="1" applyBorder="1"/>
    <xf numFmtId="0" fontId="3" fillId="4" borderId="0" xfId="0" applyFont="1" applyFill="1" applyBorder="1"/>
    <xf numFmtId="0" fontId="3" fillId="4" borderId="0" xfId="0" applyFont="1" applyFill="1"/>
    <xf numFmtId="0" fontId="3" fillId="0" borderId="24" xfId="0" applyFont="1" applyBorder="1"/>
    <xf numFmtId="0" fontId="13" fillId="2" borderId="26" xfId="0" applyFont="1" applyFill="1" applyBorder="1" applyAlignment="1">
      <alignment vertical="center"/>
    </xf>
    <xf numFmtId="0" fontId="14" fillId="2" borderId="27" xfId="0" applyFont="1" applyFill="1" applyBorder="1" applyAlignment="1">
      <alignment horizontal="left" vertical="center" wrapText="1"/>
    </xf>
    <xf numFmtId="0" fontId="11" fillId="2" borderId="28" xfId="0" applyFont="1" applyFill="1" applyBorder="1" applyAlignment="1">
      <alignment horizontal="center" vertical="center"/>
    </xf>
    <xf numFmtId="0" fontId="12" fillId="0" borderId="29" xfId="0" applyFont="1" applyBorder="1" applyAlignment="1">
      <alignment horizontal="center" vertical="center"/>
    </xf>
    <xf numFmtId="0" fontId="15" fillId="5" borderId="26" xfId="0" applyFont="1" applyFill="1" applyBorder="1" applyAlignment="1">
      <alignment horizontal="left" vertical="center"/>
    </xf>
    <xf numFmtId="0" fontId="16" fillId="5" borderId="27" xfId="0" applyFont="1" applyFill="1" applyBorder="1" applyAlignment="1">
      <alignment horizontal="right" vertical="center"/>
    </xf>
    <xf numFmtId="0" fontId="17" fillId="5" borderId="28" xfId="0" applyFont="1" applyFill="1" applyBorder="1" applyAlignment="1">
      <alignment horizontal="left" vertical="center"/>
    </xf>
    <xf numFmtId="0" fontId="11" fillId="0" borderId="0" xfId="0" applyFont="1" applyFill="1" applyBorder="1" applyAlignment="1">
      <alignment horizontal="center" vertical="center"/>
    </xf>
    <xf numFmtId="0" fontId="3" fillId="0" borderId="25" xfId="0" applyFont="1" applyBorder="1"/>
    <xf numFmtId="0" fontId="3" fillId="0" borderId="19" xfId="0" applyFont="1" applyBorder="1"/>
    <xf numFmtId="0" fontId="3" fillId="0" borderId="0" xfId="0" applyFont="1" applyBorder="1"/>
    <xf numFmtId="0" fontId="13" fillId="0" borderId="30" xfId="0" applyFont="1" applyBorder="1" applyAlignment="1">
      <alignment vertical="center"/>
    </xf>
    <xf numFmtId="0" fontId="14" fillId="0" borderId="30" xfId="0" applyFont="1" applyBorder="1" applyAlignment="1">
      <alignment horizontal="left" vertical="center" wrapText="1"/>
    </xf>
    <xf numFmtId="0" fontId="12" fillId="0" borderId="30" xfId="0" applyFont="1" applyBorder="1" applyAlignment="1">
      <alignment horizontal="center" vertical="center"/>
    </xf>
    <xf numFmtId="0" fontId="12" fillId="0" borderId="22" xfId="0" applyFont="1" applyBorder="1" applyAlignment="1"/>
    <xf numFmtId="0" fontId="12" fillId="0" borderId="22" xfId="0" applyFont="1" applyBorder="1"/>
    <xf numFmtId="0" fontId="12" fillId="0" borderId="30" xfId="0" applyFont="1" applyFill="1" applyBorder="1" applyAlignment="1" applyProtection="1">
      <alignment horizontal="left" vertical="center" wrapText="1"/>
    </xf>
    <xf numFmtId="0" fontId="12" fillId="0" borderId="29" xfId="0" applyFont="1" applyBorder="1" applyAlignment="1">
      <alignment vertical="center" wrapText="1"/>
    </xf>
    <xf numFmtId="0" fontId="11" fillId="3" borderId="30" xfId="0" applyFont="1" applyFill="1" applyBorder="1" applyAlignment="1">
      <alignment horizontal="center"/>
    </xf>
    <xf numFmtId="0" fontId="12" fillId="0" borderId="31" xfId="0" applyFont="1" applyBorder="1" applyAlignment="1"/>
    <xf numFmtId="0" fontId="12" fillId="0" borderId="24" xfId="0" applyFont="1" applyBorder="1" applyAlignment="1"/>
    <xf numFmtId="0" fontId="14" fillId="0" borderId="30" xfId="0" applyFont="1" applyFill="1" applyBorder="1" applyAlignment="1" applyProtection="1">
      <alignment horizontal="left" vertical="center" wrapText="1"/>
    </xf>
    <xf numFmtId="0" fontId="12" fillId="3" borderId="30" xfId="0" applyFont="1" applyFill="1" applyBorder="1" applyAlignment="1">
      <alignment horizontal="center"/>
    </xf>
    <xf numFmtId="0" fontId="3" fillId="0" borderId="32" xfId="0" applyFont="1" applyBorder="1"/>
    <xf numFmtId="0" fontId="12" fillId="0" borderId="33" xfId="0" applyFont="1" applyBorder="1" applyAlignment="1">
      <alignment vertical="center" wrapText="1"/>
    </xf>
    <xf numFmtId="0" fontId="13" fillId="0" borderId="22" xfId="0" applyFont="1" applyBorder="1" applyAlignment="1">
      <alignment vertical="center"/>
    </xf>
    <xf numFmtId="0" fontId="12" fillId="0" borderId="22" xfId="0" applyFont="1" applyFill="1" applyBorder="1" applyAlignment="1" applyProtection="1">
      <alignment horizontal="left" vertical="center" wrapText="1"/>
    </xf>
    <xf numFmtId="0" fontId="12" fillId="0" borderId="22" xfId="0" applyFont="1" applyBorder="1" applyAlignment="1">
      <alignment horizontal="center" vertical="center" wrapText="1"/>
    </xf>
    <xf numFmtId="0" fontId="12" fillId="0" borderId="24" xfId="0" applyFont="1" applyBorder="1" applyAlignment="1">
      <alignment horizontal="center" vertical="center"/>
    </xf>
    <xf numFmtId="0" fontId="3" fillId="0" borderId="23" xfId="0" applyFont="1" applyBorder="1"/>
    <xf numFmtId="0" fontId="12" fillId="0" borderId="0" xfId="0" applyFont="1" applyBorder="1" applyAlignment="1">
      <alignment wrapText="1"/>
    </xf>
    <xf numFmtId="0" fontId="12" fillId="0" borderId="25" xfId="0" applyFont="1" applyBorder="1" applyAlignment="1">
      <alignment wrapText="1"/>
    </xf>
    <xf numFmtId="0" fontId="12" fillId="0" borderId="34" xfId="0" applyFont="1" applyBorder="1" applyAlignment="1">
      <alignment wrapText="1"/>
    </xf>
    <xf numFmtId="0" fontId="11" fillId="2" borderId="26" xfId="0" applyFont="1" applyFill="1" applyBorder="1" applyAlignment="1">
      <alignment horizontal="left" vertical="center"/>
    </xf>
    <xf numFmtId="0" fontId="12" fillId="2" borderId="27" xfId="0" applyFont="1" applyFill="1" applyBorder="1" applyAlignment="1">
      <alignment horizontal="center" vertical="center"/>
    </xf>
    <xf numFmtId="0" fontId="3" fillId="0" borderId="31" xfId="0" applyFont="1" applyBorder="1"/>
    <xf numFmtId="0" fontId="12" fillId="0" borderId="29" xfId="0" applyFont="1" applyBorder="1" applyAlignment="1">
      <alignment wrapText="1"/>
    </xf>
    <xf numFmtId="0" fontId="11" fillId="0" borderId="30" xfId="0" applyFont="1" applyBorder="1" applyAlignment="1" applyProtection="1">
      <alignment horizontal="left" vertical="center"/>
    </xf>
    <xf numFmtId="0" fontId="14" fillId="0" borderId="30" xfId="0" applyFont="1" applyBorder="1" applyAlignment="1">
      <alignment horizontal="center" vertical="center" wrapText="1"/>
    </xf>
    <xf numFmtId="0" fontId="12" fillId="0" borderId="33" xfId="0" applyFont="1" applyBorder="1" applyAlignment="1">
      <alignment horizontal="center" vertical="center"/>
    </xf>
    <xf numFmtId="0" fontId="14" fillId="0" borderId="22" xfId="0" applyFont="1" applyBorder="1" applyAlignment="1" applyProtection="1">
      <alignment horizontal="left" vertical="top" wrapText="1"/>
    </xf>
    <xf numFmtId="0" fontId="12" fillId="0" borderId="24" xfId="0" applyFont="1" applyBorder="1" applyAlignment="1">
      <alignment wrapText="1"/>
    </xf>
    <xf numFmtId="0" fontId="14" fillId="0" borderId="34" xfId="0" applyFont="1" applyBorder="1" applyAlignment="1">
      <alignment wrapText="1"/>
    </xf>
    <xf numFmtId="0" fontId="11" fillId="0" borderId="22" xfId="0" applyFont="1" applyBorder="1" applyAlignment="1" applyProtection="1">
      <alignment horizontal="left" vertical="center"/>
    </xf>
    <xf numFmtId="0" fontId="12" fillId="0" borderId="33" xfId="0" applyFont="1" applyBorder="1" applyAlignment="1">
      <alignment wrapText="1"/>
    </xf>
    <xf numFmtId="0" fontId="12" fillId="0" borderId="31" xfId="0" applyFont="1" applyBorder="1" applyAlignment="1">
      <alignment wrapText="1"/>
    </xf>
    <xf numFmtId="0" fontId="12" fillId="0" borderId="35" xfId="0" applyFont="1" applyBorder="1" applyAlignment="1">
      <alignment wrapText="1"/>
    </xf>
    <xf numFmtId="0" fontId="14" fillId="0" borderId="22" xfId="0" applyFont="1" applyFill="1" applyBorder="1" applyAlignment="1" applyProtection="1">
      <alignment horizontal="left" vertical="top" wrapText="1"/>
    </xf>
    <xf numFmtId="0" fontId="14" fillId="0" borderId="29" xfId="0" applyFont="1" applyBorder="1" applyAlignment="1">
      <alignment wrapText="1"/>
    </xf>
    <xf numFmtId="0" fontId="14" fillId="0" borderId="22" xfId="0" applyFont="1" applyBorder="1" applyAlignment="1">
      <alignment horizontal="center" vertical="center" wrapText="1"/>
    </xf>
    <xf numFmtId="0" fontId="12" fillId="0" borderId="34" xfId="0" applyFont="1" applyBorder="1" applyAlignment="1">
      <alignment horizontal="center" vertical="center"/>
    </xf>
    <xf numFmtId="0" fontId="11" fillId="0" borderId="30" xfId="0" applyFont="1" applyFill="1" applyBorder="1" applyAlignment="1" applyProtection="1">
      <alignment horizontal="left" vertical="center"/>
    </xf>
    <xf numFmtId="0" fontId="12" fillId="0" borderId="36" xfId="0" applyFont="1" applyBorder="1" applyAlignment="1">
      <alignment horizontal="center" vertical="center"/>
    </xf>
    <xf numFmtId="0" fontId="11" fillId="0" borderId="30" xfId="0" applyFont="1" applyBorder="1" applyAlignment="1" applyProtection="1">
      <alignment vertical="center"/>
    </xf>
    <xf numFmtId="0" fontId="11" fillId="0" borderId="22" xfId="0" applyFont="1" applyBorder="1" applyAlignment="1" applyProtection="1">
      <alignment vertical="center"/>
    </xf>
    <xf numFmtId="0" fontId="12" fillId="0" borderId="37" xfId="0" applyFont="1" applyBorder="1" applyAlignment="1">
      <alignment horizontal="center" vertical="center" wrapText="1"/>
    </xf>
    <xf numFmtId="0" fontId="12" fillId="0" borderId="24" xfId="0" applyFont="1" applyBorder="1" applyAlignment="1">
      <alignment vertical="center" wrapText="1"/>
    </xf>
    <xf numFmtId="0" fontId="12" fillId="0" borderId="30"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1" fillId="0" borderId="38" xfId="0" applyFont="1" applyFill="1" applyBorder="1" applyAlignment="1" applyProtection="1">
      <alignment horizontal="left" vertical="center"/>
    </xf>
    <xf numFmtId="0" fontId="12" fillId="0" borderId="29" xfId="0" applyFont="1" applyBorder="1"/>
    <xf numFmtId="0" fontId="11" fillId="0" borderId="39" xfId="0" applyFont="1" applyFill="1" applyBorder="1" applyAlignment="1" applyProtection="1">
      <alignment horizontal="left" vertical="center"/>
    </xf>
    <xf numFmtId="0" fontId="12" fillId="0" borderId="39" xfId="0" applyFont="1" applyBorder="1" applyAlignment="1" applyProtection="1">
      <alignment horizontal="left" vertical="top" wrapText="1"/>
    </xf>
    <xf numFmtId="0" fontId="12" fillId="0" borderId="39" xfId="0" applyFont="1" applyBorder="1" applyAlignment="1">
      <alignment wrapText="1"/>
    </xf>
    <xf numFmtId="0" fontId="3" fillId="0" borderId="19" xfId="0" applyFont="1" applyBorder="1" applyAlignment="1"/>
    <xf numFmtId="0" fontId="3" fillId="0" borderId="40" xfId="0" applyFont="1" applyBorder="1"/>
    <xf numFmtId="0" fontId="3" fillId="0" borderId="22" xfId="0" applyFont="1" applyBorder="1" applyAlignment="1"/>
    <xf numFmtId="0" fontId="3" fillId="0" borderId="22" xfId="0" applyFont="1" applyBorder="1"/>
    <xf numFmtId="0" fontId="3" fillId="0" borderId="37" xfId="0" applyFont="1" applyBorder="1"/>
    <xf numFmtId="0" fontId="3" fillId="0" borderId="41" xfId="0" applyFont="1" applyBorder="1"/>
    <xf numFmtId="0" fontId="3" fillId="0" borderId="42" xfId="0" applyFont="1" applyBorder="1"/>
    <xf numFmtId="0" fontId="3" fillId="0" borderId="39" xfId="0" applyFont="1" applyBorder="1"/>
    <xf numFmtId="0" fontId="3" fillId="0" borderId="0" xfId="0" applyFont="1" applyBorder="1" applyAlignment="1"/>
    <xf numFmtId="0" fontId="3" fillId="0" borderId="21" xfId="0" applyFont="1" applyBorder="1"/>
    <xf numFmtId="0" fontId="3" fillId="0" borderId="43" xfId="0" applyFont="1" applyBorder="1"/>
    <xf numFmtId="0" fontId="33" fillId="4" borderId="30" xfId="0" applyFont="1" applyFill="1" applyBorder="1" applyAlignment="1" applyProtection="1">
      <alignment horizontal="center"/>
      <protection locked="0"/>
    </xf>
    <xf numFmtId="0" fontId="12" fillId="0" borderId="22" xfId="0" applyFont="1" applyFill="1" applyBorder="1" applyAlignment="1" applyProtection="1">
      <alignment horizontal="left" vertical="top" wrapText="1"/>
    </xf>
    <xf numFmtId="0" fontId="3" fillId="0" borderId="24" xfId="0" applyFont="1" applyFill="1" applyBorder="1"/>
    <xf numFmtId="0" fontId="12" fillId="0" borderId="31" xfId="0" applyFont="1" applyFill="1" applyBorder="1" applyAlignment="1"/>
    <xf numFmtId="0" fontId="12" fillId="0" borderId="24" xfId="0" applyFont="1" applyFill="1" applyBorder="1" applyAlignment="1"/>
    <xf numFmtId="0" fontId="14" fillId="0" borderId="30" xfId="0" applyFont="1" applyFill="1" applyBorder="1" applyAlignment="1">
      <alignment horizontal="center" vertical="center" wrapText="1"/>
    </xf>
    <xf numFmtId="0" fontId="12" fillId="0" borderId="30" xfId="0" applyFont="1" applyFill="1" applyBorder="1" applyAlignment="1">
      <alignment horizontal="center" vertical="center"/>
    </xf>
    <xf numFmtId="0" fontId="43" fillId="0" borderId="0" xfId="0" applyFont="1" applyFill="1" applyBorder="1" applyAlignment="1" applyProtection="1">
      <alignment vertical="center" wrapText="1"/>
    </xf>
    <xf numFmtId="0" fontId="43" fillId="0" borderId="44" xfId="0" applyFont="1" applyFill="1" applyBorder="1" applyAlignment="1" applyProtection="1">
      <alignment vertical="center" wrapText="1"/>
    </xf>
    <xf numFmtId="0" fontId="38" fillId="0" borderId="22" xfId="0" applyFont="1" applyFill="1" applyBorder="1" applyAlignment="1">
      <alignment vertical="center"/>
    </xf>
    <xf numFmtId="0" fontId="12" fillId="0" borderId="23" xfId="0" applyFont="1" applyFill="1" applyBorder="1" applyAlignment="1">
      <alignment horizontal="center" vertical="center" wrapText="1"/>
    </xf>
    <xf numFmtId="0" fontId="4" fillId="4" borderId="30" xfId="0" applyFont="1" applyFill="1" applyBorder="1" applyAlignment="1" applyProtection="1">
      <alignment horizontal="center" vertical="center"/>
      <protection locked="0"/>
    </xf>
    <xf numFmtId="0" fontId="37" fillId="4" borderId="1" xfId="0" applyFont="1" applyFill="1" applyBorder="1"/>
    <xf numFmtId="0" fontId="95" fillId="0" borderId="0" xfId="0" applyFont="1" applyFill="1" applyBorder="1" applyAlignment="1" applyProtection="1">
      <alignment vertical="center" wrapText="1"/>
    </xf>
    <xf numFmtId="0" fontId="95" fillId="0" borderId="15" xfId="0" applyFont="1" applyFill="1" applyBorder="1" applyAlignment="1" applyProtection="1">
      <alignment vertical="center" wrapText="1"/>
    </xf>
    <xf numFmtId="0" fontId="9" fillId="4" borderId="0" xfId="0" applyFont="1" applyFill="1" applyBorder="1" applyAlignment="1" applyProtection="1">
      <alignment vertical="top" wrapText="1"/>
    </xf>
    <xf numFmtId="0" fontId="4" fillId="4" borderId="30" xfId="0" applyFont="1" applyFill="1" applyBorder="1" applyAlignment="1" applyProtection="1">
      <alignment horizontal="center"/>
      <protection locked="0"/>
    </xf>
    <xf numFmtId="0" fontId="9" fillId="9" borderId="12" xfId="0" applyFont="1" applyFill="1" applyBorder="1" applyAlignment="1" applyProtection="1">
      <alignment vertical="top" wrapText="1"/>
    </xf>
    <xf numFmtId="0" fontId="9" fillId="9" borderId="15" xfId="0" applyFont="1" applyFill="1" applyBorder="1" applyAlignment="1" applyProtection="1">
      <alignment vertical="top"/>
    </xf>
    <xf numFmtId="0" fontId="9" fillId="9" borderId="16" xfId="0" applyFont="1" applyFill="1" applyBorder="1" applyAlignment="1" applyProtection="1">
      <alignment vertical="top"/>
    </xf>
    <xf numFmtId="0" fontId="9" fillId="9" borderId="0" xfId="0" applyFont="1" applyFill="1" applyBorder="1" applyAlignment="1" applyProtection="1">
      <alignment vertical="top"/>
    </xf>
    <xf numFmtId="0" fontId="9" fillId="9" borderId="12" xfId="0" applyFont="1" applyFill="1" applyBorder="1" applyAlignment="1" applyProtection="1">
      <alignment vertical="top"/>
    </xf>
    <xf numFmtId="0" fontId="9" fillId="9" borderId="0" xfId="0" applyFont="1" applyFill="1" applyBorder="1" applyAlignment="1" applyProtection="1">
      <alignment vertical="center"/>
    </xf>
    <xf numFmtId="0" fontId="9" fillId="9" borderId="8" xfId="0" applyFont="1" applyFill="1" applyBorder="1" applyAlignment="1" applyProtection="1">
      <alignment vertical="center"/>
    </xf>
    <xf numFmtId="0" fontId="107" fillId="9" borderId="8" xfId="0" applyFont="1" applyFill="1" applyBorder="1" applyAlignment="1" applyProtection="1">
      <alignment vertical="center"/>
    </xf>
    <xf numFmtId="0" fontId="9" fillId="9" borderId="14" xfId="0" applyFont="1" applyFill="1" applyBorder="1" applyAlignment="1" applyProtection="1">
      <alignment vertical="center"/>
    </xf>
    <xf numFmtId="0" fontId="38" fillId="0" borderId="0" xfId="0" applyFont="1" applyFill="1" applyBorder="1" applyAlignment="1">
      <alignment horizontal="center" vertical="center"/>
    </xf>
    <xf numFmtId="0" fontId="30" fillId="6" borderId="30"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wrapText="1"/>
    </xf>
    <xf numFmtId="0" fontId="4" fillId="0" borderId="0" xfId="0" applyFont="1" applyFill="1" applyBorder="1" applyProtection="1"/>
    <xf numFmtId="0" fontId="4" fillId="10" borderId="64" xfId="0" applyFont="1" applyFill="1" applyBorder="1" applyAlignment="1" applyProtection="1">
      <alignment horizontal="center" vertical="center" wrapText="1"/>
    </xf>
    <xf numFmtId="0" fontId="4" fillId="10" borderId="27" xfId="0" applyFont="1" applyFill="1" applyBorder="1" applyAlignment="1" applyProtection="1">
      <alignment horizontal="left" wrapText="1"/>
    </xf>
    <xf numFmtId="0" fontId="4" fillId="10" borderId="58" xfId="0" applyFont="1" applyFill="1" applyBorder="1" applyAlignment="1" applyProtection="1">
      <alignment horizontal="left" wrapText="1"/>
    </xf>
    <xf numFmtId="0" fontId="4" fillId="0" borderId="0" xfId="0" applyFont="1" applyFill="1" applyProtection="1"/>
    <xf numFmtId="0" fontId="4" fillId="0" borderId="0" xfId="0" applyFont="1" applyFill="1" applyBorder="1" applyAlignment="1" applyProtection="1">
      <alignment horizontal="center" vertical="center"/>
    </xf>
    <xf numFmtId="0" fontId="3" fillId="0" borderId="0" xfId="0" applyFont="1" applyFill="1" applyProtection="1"/>
    <xf numFmtId="0" fontId="4" fillId="4" borderId="0" xfId="0" applyFont="1" applyFill="1" applyProtection="1"/>
    <xf numFmtId="0" fontId="4" fillId="4" borderId="0" xfId="0" applyFont="1" applyFill="1" applyBorder="1" applyAlignment="1" applyProtection="1">
      <alignment horizontal="center" vertical="center"/>
    </xf>
    <xf numFmtId="0" fontId="3" fillId="4" borderId="0" xfId="0" applyFont="1" applyFill="1" applyProtection="1"/>
    <xf numFmtId="0" fontId="4" fillId="10" borderId="66" xfId="0" applyFont="1" applyFill="1" applyBorder="1" applyAlignment="1" applyProtection="1">
      <alignment horizontal="center" vertical="center" wrapText="1"/>
    </xf>
    <xf numFmtId="0" fontId="4" fillId="10" borderId="46" xfId="0" applyFont="1" applyFill="1" applyBorder="1" applyAlignment="1" applyProtection="1">
      <alignment horizontal="left" wrapText="1"/>
    </xf>
    <xf numFmtId="0" fontId="4" fillId="10" borderId="60" xfId="0" applyFont="1" applyFill="1" applyBorder="1" applyAlignment="1" applyProtection="1">
      <alignment horizontal="left" wrapText="1"/>
    </xf>
    <xf numFmtId="0" fontId="4" fillId="4" borderId="0" xfId="0" applyFont="1" applyFill="1" applyBorder="1" applyAlignment="1" applyProtection="1">
      <alignment horizontal="left" vertical="center"/>
    </xf>
    <xf numFmtId="0" fontId="104" fillId="9" borderId="0" xfId="2" applyFont="1" applyFill="1" applyBorder="1" applyAlignment="1" applyProtection="1">
      <alignment horizontal="left" vertical="top"/>
    </xf>
    <xf numFmtId="0" fontId="12" fillId="0" borderId="30" xfId="0" applyFont="1" applyBorder="1" applyAlignment="1" applyProtection="1">
      <alignment horizontal="left" vertical="top" wrapText="1"/>
    </xf>
    <xf numFmtId="0" fontId="14" fillId="0" borderId="30" xfId="0" applyFont="1" applyBorder="1" applyAlignment="1" applyProtection="1">
      <alignment horizontal="left" vertical="top" wrapText="1"/>
    </xf>
    <xf numFmtId="0" fontId="14" fillId="0" borderId="30" xfId="0" applyFont="1" applyFill="1" applyBorder="1" applyAlignment="1" applyProtection="1">
      <alignment horizontal="left" vertical="top" wrapText="1"/>
    </xf>
    <xf numFmtId="0" fontId="104" fillId="9" borderId="15" xfId="2" applyFont="1" applyFill="1" applyBorder="1" applyAlignment="1" applyProtection="1">
      <alignment horizontal="left" vertical="top"/>
    </xf>
    <xf numFmtId="0" fontId="19" fillId="0" borderId="9" xfId="0" applyFont="1" applyFill="1" applyBorder="1" applyAlignment="1" applyProtection="1">
      <alignment vertical="center"/>
    </xf>
    <xf numFmtId="0" fontId="19" fillId="0" borderId="10" xfId="0" applyFont="1" applyFill="1" applyBorder="1" applyAlignment="1" applyProtection="1">
      <alignment vertical="center"/>
    </xf>
    <xf numFmtId="0" fontId="27" fillId="0" borderId="11" xfId="0" applyFont="1" applyFill="1" applyBorder="1" applyAlignment="1" applyProtection="1">
      <alignment vertical="center"/>
    </xf>
    <xf numFmtId="0" fontId="3" fillId="0" borderId="8" xfId="0" applyFont="1" applyBorder="1" applyAlignment="1" applyProtection="1">
      <alignment vertical="center"/>
    </xf>
    <xf numFmtId="0" fontId="63" fillId="0" borderId="0" xfId="0" applyFont="1" applyBorder="1" applyAlignment="1" applyProtection="1">
      <alignment vertical="top"/>
    </xf>
    <xf numFmtId="0" fontId="3" fillId="0" borderId="0" xfId="0" applyFont="1" applyBorder="1" applyAlignment="1" applyProtection="1">
      <alignment vertical="center"/>
    </xf>
    <xf numFmtId="0" fontId="8" fillId="0" borderId="0" xfId="0" applyFont="1" applyBorder="1" applyAlignment="1" applyProtection="1">
      <alignment vertical="center" wrapText="1"/>
    </xf>
    <xf numFmtId="0" fontId="9" fillId="0" borderId="0" xfId="0" applyFont="1" applyBorder="1" applyAlignment="1" applyProtection="1">
      <alignment vertical="center" wrapText="1"/>
    </xf>
    <xf numFmtId="0" fontId="30" fillId="4" borderId="0" xfId="0" applyFont="1" applyFill="1" applyBorder="1" applyAlignment="1" applyProtection="1">
      <alignment horizontal="right"/>
    </xf>
    <xf numFmtId="0" fontId="4" fillId="4" borderId="0" xfId="0" applyFont="1" applyFill="1" applyBorder="1" applyAlignment="1" applyProtection="1">
      <alignment horizontal="center"/>
    </xf>
    <xf numFmtId="0" fontId="33" fillId="0" borderId="12" xfId="0" applyFont="1" applyBorder="1" applyAlignment="1" applyProtection="1">
      <alignment vertical="center" wrapText="1"/>
    </xf>
    <xf numFmtId="0" fontId="3" fillId="0" borderId="0" xfId="0" applyFont="1" applyFill="1" applyBorder="1" applyProtection="1"/>
    <xf numFmtId="0" fontId="110" fillId="0" borderId="2" xfId="0" applyFont="1" applyFill="1" applyBorder="1" applyProtection="1"/>
    <xf numFmtId="0" fontId="3" fillId="0" borderId="1" xfId="0" applyFont="1" applyFill="1" applyBorder="1" applyProtection="1"/>
    <xf numFmtId="0" fontId="45" fillId="0" borderId="67" xfId="0" applyFont="1" applyFill="1" applyBorder="1" applyProtection="1"/>
    <xf numFmtId="0" fontId="111" fillId="0" borderId="0" xfId="0" applyFont="1" applyFill="1" applyBorder="1" applyProtection="1"/>
    <xf numFmtId="0" fontId="45" fillId="0" borderId="13" xfId="0" applyFont="1" applyFill="1" applyBorder="1" applyProtection="1"/>
    <xf numFmtId="0" fontId="45" fillId="0" borderId="1" xfId="0" applyFont="1" applyFill="1" applyBorder="1" applyProtection="1"/>
    <xf numFmtId="0" fontId="45" fillId="0" borderId="0" xfId="0" applyFont="1" applyFill="1" applyProtection="1"/>
    <xf numFmtId="0" fontId="45" fillId="0" borderId="0" xfId="0" applyFont="1" applyProtection="1"/>
    <xf numFmtId="0" fontId="111" fillId="0" borderId="0" xfId="0" applyFont="1" applyFill="1" applyBorder="1" applyAlignment="1" applyProtection="1">
      <alignment vertical="top" wrapText="1"/>
    </xf>
    <xf numFmtId="0" fontId="3" fillId="0" borderId="7" xfId="0" applyFont="1" applyFill="1" applyBorder="1" applyProtection="1"/>
    <xf numFmtId="0" fontId="110" fillId="0" borderId="17" xfId="0" applyFont="1" applyFill="1" applyBorder="1" applyProtection="1"/>
    <xf numFmtId="0" fontId="110" fillId="0" borderId="13" xfId="0" applyFont="1" applyFill="1" applyBorder="1" applyProtection="1"/>
    <xf numFmtId="0" fontId="19" fillId="0" borderId="0" xfId="0" applyFont="1" applyFill="1" applyBorder="1" applyAlignment="1" applyProtection="1">
      <alignment vertical="center"/>
    </xf>
    <xf numFmtId="0" fontId="19" fillId="7" borderId="9" xfId="0" applyFont="1" applyFill="1" applyBorder="1" applyAlignment="1" applyProtection="1">
      <alignment vertical="center"/>
    </xf>
    <xf numFmtId="0" fontId="19" fillId="7" borderId="10" xfId="0" applyFont="1" applyFill="1" applyBorder="1" applyAlignment="1" applyProtection="1">
      <alignment vertical="center"/>
    </xf>
    <xf numFmtId="0" fontId="27" fillId="7" borderId="11" xfId="0" applyFont="1" applyFill="1" applyBorder="1" applyAlignment="1" applyProtection="1">
      <alignment vertical="center"/>
    </xf>
    <xf numFmtId="0" fontId="111" fillId="0" borderId="0" xfId="0" applyFont="1" applyFill="1" applyBorder="1" applyAlignment="1" applyProtection="1">
      <alignment vertical="center"/>
    </xf>
    <xf numFmtId="0" fontId="19" fillId="8" borderId="0" xfId="0" applyFont="1" applyFill="1" applyBorder="1" applyAlignment="1" applyProtection="1">
      <alignment vertical="center"/>
    </xf>
    <xf numFmtId="0" fontId="4" fillId="8" borderId="13" xfId="0" applyFont="1" applyFill="1" applyBorder="1" applyProtection="1"/>
    <xf numFmtId="0" fontId="4" fillId="8" borderId="1" xfId="0" applyFont="1" applyFill="1" applyBorder="1" applyProtection="1"/>
    <xf numFmtId="0" fontId="4" fillId="0" borderId="1" xfId="0" applyFont="1" applyFill="1" applyBorder="1" applyProtection="1"/>
    <xf numFmtId="0" fontId="4" fillId="0" borderId="1" xfId="0" applyFont="1" applyBorder="1" applyProtection="1"/>
    <xf numFmtId="0" fontId="3" fillId="0" borderId="1" xfId="0" applyFont="1" applyBorder="1" applyProtection="1"/>
    <xf numFmtId="0" fontId="3" fillId="0" borderId="0" xfId="0" applyFont="1" applyProtection="1"/>
    <xf numFmtId="0" fontId="19" fillId="7" borderId="8" xfId="0" applyFont="1" applyFill="1" applyBorder="1" applyAlignment="1" applyProtection="1"/>
    <xf numFmtId="0" fontId="20" fillId="7" borderId="0" xfId="0" applyFont="1" applyFill="1" applyBorder="1" applyAlignment="1" applyProtection="1"/>
    <xf numFmtId="0" fontId="19" fillId="7" borderId="0" xfId="0" applyFont="1" applyFill="1" applyBorder="1" applyAlignment="1" applyProtection="1">
      <alignment vertical="center"/>
    </xf>
    <xf numFmtId="0" fontId="3" fillId="7" borderId="0" xfId="0" applyFont="1" applyFill="1" applyProtection="1"/>
    <xf numFmtId="0" fontId="27" fillId="7" borderId="12" xfId="0" applyFont="1" applyFill="1" applyBorder="1" applyAlignment="1" applyProtection="1">
      <alignment vertical="center"/>
    </xf>
    <xf numFmtId="0" fontId="19" fillId="0" borderId="0" xfId="0" applyFont="1" applyFill="1" applyAlignment="1" applyProtection="1">
      <alignment vertical="center"/>
    </xf>
    <xf numFmtId="0" fontId="19" fillId="7" borderId="14" xfId="0" applyFont="1" applyFill="1" applyBorder="1" applyAlignment="1" applyProtection="1">
      <alignment vertical="center"/>
    </xf>
    <xf numFmtId="0" fontId="19" fillId="7" borderId="15" xfId="0" applyFont="1" applyFill="1" applyBorder="1" applyAlignment="1" applyProtection="1">
      <alignment vertical="center"/>
    </xf>
    <xf numFmtId="0" fontId="27" fillId="7" borderId="16" xfId="0" applyFont="1" applyFill="1" applyBorder="1" applyAlignment="1" applyProtection="1">
      <alignment vertical="center"/>
    </xf>
    <xf numFmtId="0" fontId="111" fillId="0" borderId="44" xfId="0" applyFont="1" applyFill="1" applyBorder="1" applyAlignment="1" applyProtection="1">
      <alignment vertical="center"/>
    </xf>
    <xf numFmtId="0" fontId="19" fillId="8" borderId="44" xfId="0" applyFont="1" applyFill="1" applyBorder="1" applyAlignment="1" applyProtection="1">
      <alignment vertical="center"/>
    </xf>
    <xf numFmtId="0" fontId="4" fillId="0" borderId="0" xfId="0" applyFont="1" applyFill="1" applyAlignment="1" applyProtection="1">
      <alignment vertical="center"/>
    </xf>
    <xf numFmtId="0" fontId="110" fillId="0" borderId="0" xfId="0" applyFont="1" applyFill="1" applyAlignment="1" applyProtection="1">
      <alignment horizontal="left" vertical="center"/>
    </xf>
    <xf numFmtId="0" fontId="4" fillId="8" borderId="0" xfId="0" applyFont="1" applyFill="1" applyAlignment="1" applyProtection="1">
      <alignment vertical="center"/>
    </xf>
    <xf numFmtId="0" fontId="4" fillId="8" borderId="1" xfId="0" applyFont="1" applyFill="1" applyBorder="1" applyAlignment="1" applyProtection="1">
      <alignment vertical="center"/>
    </xf>
    <xf numFmtId="0" fontId="4" fillId="0" borderId="1" xfId="0" applyFont="1" applyBorder="1" applyAlignment="1" applyProtection="1">
      <alignment vertical="center"/>
    </xf>
    <xf numFmtId="0" fontId="3" fillId="0" borderId="1" xfId="0" applyFont="1" applyBorder="1" applyAlignment="1" applyProtection="1">
      <alignment vertical="center"/>
    </xf>
    <xf numFmtId="0" fontId="3" fillId="0" borderId="0" xfId="0" applyFont="1" applyAlignment="1" applyProtection="1">
      <alignment vertical="center"/>
    </xf>
    <xf numFmtId="0" fontId="3" fillId="0" borderId="8" xfId="0" applyFont="1" applyBorder="1" applyAlignment="1" applyProtection="1"/>
    <xf numFmtId="49" fontId="29"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vertical="center"/>
    </xf>
    <xf numFmtId="0" fontId="3" fillId="0" borderId="0" xfId="0" applyFont="1" applyBorder="1" applyAlignment="1" applyProtection="1"/>
    <xf numFmtId="0" fontId="110" fillId="0" borderId="0" xfId="0" applyFont="1" applyFill="1" applyAlignment="1" applyProtection="1">
      <alignment horizontal="left" indent="1"/>
    </xf>
    <xf numFmtId="0" fontId="4" fillId="8" borderId="0" xfId="0" applyFont="1" applyFill="1" applyProtection="1"/>
    <xf numFmtId="0" fontId="3" fillId="0" borderId="0" xfId="0" applyFont="1" applyFill="1" applyBorder="1" applyAlignment="1" applyProtection="1"/>
    <xf numFmtId="0" fontId="8" fillId="0" borderId="0" xfId="0" applyFont="1" applyBorder="1" applyAlignment="1" applyProtection="1">
      <alignment horizontal="left" vertical="center"/>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left" vertical="top" wrapText="1"/>
    </xf>
    <xf numFmtId="0" fontId="3" fillId="0" borderId="0" xfId="0" applyFont="1" applyBorder="1" applyProtection="1"/>
    <xf numFmtId="0" fontId="33" fillId="0" borderId="12" xfId="0" applyFont="1" applyBorder="1" applyAlignment="1" applyProtection="1">
      <alignment horizontal="left" vertical="center" wrapText="1"/>
    </xf>
    <xf numFmtId="0" fontId="35" fillId="0" borderId="1" xfId="0" applyFont="1" applyFill="1" applyBorder="1" applyProtection="1"/>
    <xf numFmtId="0" fontId="3" fillId="4" borderId="1" xfId="0" applyFont="1" applyFill="1" applyBorder="1" applyProtection="1"/>
    <xf numFmtId="0" fontId="3" fillId="0" borderId="8" xfId="0" applyFont="1" applyBorder="1" applyAlignment="1" applyProtection="1">
      <alignment wrapText="1"/>
    </xf>
    <xf numFmtId="0" fontId="3" fillId="0" borderId="0" xfId="0" applyFont="1" applyFill="1" applyBorder="1" applyAlignment="1" applyProtection="1">
      <alignment wrapText="1"/>
    </xf>
    <xf numFmtId="0" fontId="3" fillId="0" borderId="0" xfId="0" applyFont="1" applyBorder="1" applyAlignment="1" applyProtection="1">
      <alignment wrapText="1"/>
    </xf>
    <xf numFmtId="0" fontId="33" fillId="0" borderId="12" xfId="0" applyFont="1" applyBorder="1" applyAlignment="1" applyProtection="1">
      <alignment horizontal="left" vertical="top" wrapText="1"/>
    </xf>
    <xf numFmtId="0" fontId="3" fillId="0" borderId="8" xfId="0" applyFont="1" applyFill="1" applyBorder="1" applyAlignment="1" applyProtection="1"/>
    <xf numFmtId="0" fontId="30"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33" fillId="0" borderId="12" xfId="0" applyFont="1" applyFill="1" applyBorder="1" applyAlignment="1" applyProtection="1">
      <alignment horizontal="left" vertical="top" wrapText="1"/>
    </xf>
    <xf numFmtId="0" fontId="8" fillId="0" borderId="0" xfId="0" applyFont="1" applyBorder="1" applyAlignment="1" applyProtection="1">
      <alignment horizontal="left" vertical="center" wrapText="1"/>
    </xf>
    <xf numFmtId="0" fontId="4" fillId="4" borderId="8" xfId="0" applyFont="1" applyFill="1" applyBorder="1" applyProtection="1"/>
    <xf numFmtId="0" fontId="30" fillId="0" borderId="0" xfId="0" applyFont="1" applyFill="1" applyBorder="1" applyAlignment="1" applyProtection="1">
      <alignment vertical="center"/>
    </xf>
    <xf numFmtId="0" fontId="30" fillId="4" borderId="0" xfId="0" applyFont="1" applyFill="1" applyBorder="1" applyAlignment="1" applyProtection="1"/>
    <xf numFmtId="0" fontId="4" fillId="4" borderId="0" xfId="0" applyFont="1" applyFill="1" applyBorder="1" applyProtection="1"/>
    <xf numFmtId="0" fontId="31" fillId="4" borderId="0" xfId="0" applyFont="1" applyFill="1" applyBorder="1" applyProtection="1"/>
    <xf numFmtId="0" fontId="4" fillId="0" borderId="0" xfId="0" applyFont="1" applyFill="1" applyBorder="1" applyAlignment="1" applyProtection="1"/>
    <xf numFmtId="0" fontId="30" fillId="0" borderId="0" xfId="0" applyFont="1" applyFill="1" applyBorder="1" applyAlignment="1" applyProtection="1">
      <alignment horizontal="right"/>
    </xf>
    <xf numFmtId="0" fontId="4" fillId="0" borderId="12" xfId="0" applyFont="1" applyFill="1" applyBorder="1" applyAlignment="1" applyProtection="1">
      <alignment horizontal="center" vertical="center"/>
    </xf>
    <xf numFmtId="0" fontId="110" fillId="0" borderId="0" xfId="0" applyFont="1" applyFill="1" applyProtection="1"/>
    <xf numFmtId="0" fontId="30" fillId="0" borderId="0" xfId="0" applyFont="1" applyFill="1" applyBorder="1" applyProtection="1"/>
    <xf numFmtId="0" fontId="4" fillId="0" borderId="0" xfId="0" applyFont="1" applyFill="1" applyBorder="1" applyAlignment="1" applyProtection="1">
      <alignment horizontal="right"/>
    </xf>
    <xf numFmtId="0" fontId="60"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8" fillId="0" borderId="0" xfId="0" applyFont="1" applyBorder="1" applyAlignment="1" applyProtection="1">
      <alignment horizontal="left" vertical="top" wrapText="1"/>
    </xf>
    <xf numFmtId="0" fontId="3" fillId="0" borderId="45" xfId="0" applyFont="1" applyBorder="1" applyAlignment="1" applyProtection="1"/>
    <xf numFmtId="0" fontId="3" fillId="0" borderId="46" xfId="0" applyFont="1" applyFill="1" applyBorder="1" applyAlignment="1" applyProtection="1"/>
    <xf numFmtId="0" fontId="3" fillId="0" borderId="46" xfId="0" applyFont="1" applyBorder="1" applyAlignment="1" applyProtection="1"/>
    <xf numFmtId="0" fontId="3" fillId="0" borderId="46" xfId="0" applyFont="1" applyBorder="1" applyAlignment="1" applyProtection="1">
      <alignment horizontal="left" vertical="center"/>
    </xf>
    <xf numFmtId="0" fontId="8" fillId="0" borderId="46" xfId="0" applyFont="1" applyBorder="1" applyAlignment="1" applyProtection="1">
      <alignment horizontal="left" vertical="top" wrapText="1"/>
    </xf>
    <xf numFmtId="0" fontId="9" fillId="0" borderId="46" xfId="0" applyFont="1" applyBorder="1" applyAlignment="1" applyProtection="1">
      <alignment horizontal="left" vertical="center"/>
    </xf>
    <xf numFmtId="0" fontId="9" fillId="0" borderId="46" xfId="0" applyFont="1" applyBorder="1" applyAlignment="1" applyProtection="1">
      <alignment horizontal="left" vertical="top" wrapText="1"/>
    </xf>
    <xf numFmtId="0" fontId="33" fillId="0" borderId="49" xfId="0" applyFont="1" applyBorder="1" applyAlignment="1" applyProtection="1">
      <alignment horizontal="left" vertical="top" wrapText="1"/>
    </xf>
    <xf numFmtId="0" fontId="3" fillId="0" borderId="12" xfId="0" applyFont="1" applyBorder="1" applyProtection="1"/>
    <xf numFmtId="0" fontId="30" fillId="0" borderId="12" xfId="0" applyFont="1" applyBorder="1" applyAlignment="1" applyProtection="1">
      <alignment vertical="center" wrapText="1"/>
    </xf>
    <xf numFmtId="0" fontId="63" fillId="0" borderId="0" xfId="0" applyFont="1" applyBorder="1" applyAlignment="1" applyProtection="1">
      <alignment horizontal="left" vertical="top" wrapText="1"/>
    </xf>
    <xf numFmtId="0" fontId="8" fillId="0" borderId="0" xfId="0" applyFont="1" applyBorder="1" applyAlignment="1" applyProtection="1">
      <alignment vertical="center"/>
    </xf>
    <xf numFmtId="0" fontId="63" fillId="0" borderId="0" xfId="0" applyFont="1" applyBorder="1" applyAlignment="1" applyProtection="1">
      <alignment horizontal="left" vertical="center" wrapText="1"/>
    </xf>
    <xf numFmtId="0" fontId="3" fillId="0" borderId="7" xfId="0" applyFont="1" applyBorder="1" applyProtection="1"/>
    <xf numFmtId="0" fontId="60" fillId="0" borderId="8" xfId="0" applyFont="1" applyBorder="1" applyAlignment="1" applyProtection="1">
      <alignment horizontal="center" vertical="center"/>
    </xf>
    <xf numFmtId="0" fontId="60" fillId="0" borderId="0" xfId="0" applyFont="1" applyFill="1" applyBorder="1" applyAlignment="1" applyProtection="1">
      <alignment horizontal="center" vertical="center"/>
    </xf>
    <xf numFmtId="0" fontId="9" fillId="0" borderId="0" xfId="0" applyFont="1" applyBorder="1" applyAlignment="1" applyProtection="1">
      <alignment horizontal="left"/>
    </xf>
    <xf numFmtId="0" fontId="110" fillId="0" borderId="0" xfId="0" applyFont="1" applyFill="1" applyAlignment="1" applyProtection="1">
      <alignment vertical="center"/>
    </xf>
    <xf numFmtId="0" fontId="3" fillId="0" borderId="45" xfId="0" applyFont="1" applyBorder="1" applyAlignment="1" applyProtection="1">
      <alignment wrapText="1"/>
    </xf>
    <xf numFmtId="0" fontId="3" fillId="0" borderId="46" xfId="0" applyFont="1" applyFill="1" applyBorder="1" applyAlignment="1" applyProtection="1">
      <alignment wrapText="1"/>
    </xf>
    <xf numFmtId="0" fontId="3" fillId="0" borderId="46" xfId="0" applyFont="1" applyBorder="1" applyAlignment="1" applyProtection="1">
      <alignment wrapText="1"/>
    </xf>
    <xf numFmtId="0" fontId="9" fillId="0" borderId="46" xfId="0" applyFont="1" applyBorder="1" applyAlignment="1" applyProtection="1">
      <alignment vertical="center" wrapText="1"/>
    </xf>
    <xf numFmtId="0" fontId="33" fillId="0" borderId="49" xfId="0" applyFont="1" applyBorder="1" applyAlignment="1" applyProtection="1">
      <alignment vertical="center" wrapText="1"/>
    </xf>
    <xf numFmtId="0" fontId="110" fillId="0" borderId="0" xfId="0" applyFont="1" applyFill="1" applyAlignment="1" applyProtection="1">
      <alignment horizontal="left" vertical="center" indent="1"/>
    </xf>
    <xf numFmtId="0" fontId="3" fillId="4" borderId="0" xfId="0" applyFont="1" applyFill="1" applyBorder="1" applyAlignment="1" applyProtection="1">
      <alignment vertical="center"/>
    </xf>
    <xf numFmtId="0" fontId="32" fillId="4" borderId="0" xfId="0" applyFont="1" applyFill="1" applyBorder="1" applyProtection="1"/>
    <xf numFmtId="0" fontId="3" fillId="0" borderId="0" xfId="0" applyFont="1" applyFill="1" applyBorder="1" applyAlignment="1" applyProtection="1">
      <alignment horizontal="left" vertical="top" wrapText="1"/>
    </xf>
    <xf numFmtId="0" fontId="4" fillId="8" borderId="0" xfId="0" applyFont="1" applyFill="1" applyBorder="1" applyProtection="1"/>
    <xf numFmtId="0" fontId="4" fillId="0" borderId="0" xfId="0" applyFont="1" applyBorder="1" applyProtection="1"/>
    <xf numFmtId="0" fontId="4" fillId="0" borderId="12" xfId="0" applyFont="1" applyBorder="1" applyProtection="1"/>
    <xf numFmtId="0" fontId="3" fillId="0" borderId="0" xfId="0" applyFont="1" applyFill="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top" wrapText="1"/>
    </xf>
    <xf numFmtId="0" fontId="3" fillId="0" borderId="46" xfId="0" applyFont="1" applyBorder="1" applyProtection="1"/>
    <xf numFmtId="0" fontId="110" fillId="0" borderId="0" xfId="0" applyFont="1" applyProtection="1"/>
    <xf numFmtId="0" fontId="63" fillId="0" borderId="0" xfId="0" applyFont="1" applyBorder="1" applyAlignment="1" applyProtection="1">
      <alignment vertical="center"/>
    </xf>
    <xf numFmtId="0" fontId="53" fillId="0" borderId="0" xfId="0" applyFont="1" applyAlignment="1" applyProtection="1">
      <alignment vertical="center"/>
    </xf>
    <xf numFmtId="0" fontId="3" fillId="7" borderId="0" xfId="0" applyFont="1" applyFill="1" applyBorder="1" applyProtection="1"/>
    <xf numFmtId="0" fontId="4" fillId="8" borderId="2" xfId="0" applyFont="1" applyFill="1" applyBorder="1" applyProtection="1"/>
    <xf numFmtId="0" fontId="4" fillId="0" borderId="2" xfId="0" applyFont="1" applyBorder="1" applyProtection="1"/>
    <xf numFmtId="0" fontId="3" fillId="0" borderId="2" xfId="0" applyFont="1" applyBorder="1" applyProtection="1"/>
    <xf numFmtId="0" fontId="19" fillId="9" borderId="9" xfId="0" applyFont="1" applyFill="1" applyBorder="1" applyAlignment="1" applyProtection="1">
      <alignment vertical="center"/>
    </xf>
    <xf numFmtId="0" fontId="19" fillId="9" borderId="10" xfId="0" applyFont="1" applyFill="1" applyBorder="1" applyAlignment="1" applyProtection="1">
      <alignment vertical="center"/>
    </xf>
    <xf numFmtId="0" fontId="27" fillId="9" borderId="11" xfId="0" applyFont="1" applyFill="1" applyBorder="1" applyAlignment="1" applyProtection="1">
      <alignment vertical="center"/>
    </xf>
    <xf numFmtId="0" fontId="22" fillId="0" borderId="0" xfId="0" applyFont="1" applyFill="1" applyProtection="1"/>
    <xf numFmtId="0" fontId="112" fillId="0" borderId="13" xfId="0" applyFont="1" applyBorder="1" applyProtection="1"/>
    <xf numFmtId="0" fontId="22" fillId="8" borderId="13" xfId="0" applyFont="1" applyFill="1" applyBorder="1" applyProtection="1"/>
    <xf numFmtId="0" fontId="39" fillId="8" borderId="1" xfId="0" applyFont="1" applyFill="1" applyBorder="1" applyProtection="1"/>
    <xf numFmtId="0" fontId="39" fillId="0" borderId="1" xfId="0" applyFont="1" applyBorder="1" applyProtection="1"/>
    <xf numFmtId="0" fontId="22" fillId="0" borderId="1" xfId="0" applyFont="1" applyBorder="1" applyProtection="1"/>
    <xf numFmtId="0" fontId="22" fillId="0" borderId="0" xfId="0" applyFont="1" applyProtection="1"/>
    <xf numFmtId="0" fontId="112" fillId="0" borderId="0" xfId="0" applyFont="1" applyBorder="1" applyProtection="1"/>
    <xf numFmtId="0" fontId="22" fillId="8" borderId="0" xfId="0" applyFont="1" applyFill="1" applyBorder="1" applyProtection="1"/>
    <xf numFmtId="0" fontId="39" fillId="8" borderId="0" xfId="0" applyFont="1" applyFill="1" applyBorder="1" applyProtection="1"/>
    <xf numFmtId="0" fontId="39" fillId="0" borderId="0" xfId="0" applyFont="1" applyBorder="1" applyProtection="1"/>
    <xf numFmtId="0" fontId="22" fillId="0" borderId="0" xfId="0" applyFont="1" applyBorder="1" applyProtection="1"/>
    <xf numFmtId="0" fontId="4" fillId="4" borderId="9" xfId="0" applyFont="1" applyFill="1" applyBorder="1" applyProtection="1"/>
    <xf numFmtId="0" fontId="4" fillId="4" borderId="10" xfId="0" applyFont="1" applyFill="1" applyBorder="1" applyProtection="1"/>
    <xf numFmtId="0" fontId="4" fillId="4" borderId="10" xfId="0" applyFont="1" applyFill="1" applyBorder="1" applyAlignment="1" applyProtection="1"/>
    <xf numFmtId="0" fontId="32" fillId="4" borderId="11" xfId="0" applyFont="1" applyFill="1" applyBorder="1" applyProtection="1"/>
    <xf numFmtId="0" fontId="49" fillId="4" borderId="0" xfId="0" applyFont="1" applyFill="1" applyBorder="1" applyAlignment="1" applyProtection="1"/>
    <xf numFmtId="0" fontId="0" fillId="0" borderId="0" xfId="0" applyBorder="1" applyAlignment="1" applyProtection="1"/>
    <xf numFmtId="0" fontId="0" fillId="0" borderId="0" xfId="0" applyFill="1" applyBorder="1" applyAlignment="1" applyProtection="1"/>
    <xf numFmtId="0" fontId="110" fillId="0" borderId="0" xfId="0" applyFont="1" applyFill="1" applyBorder="1" applyAlignment="1" applyProtection="1"/>
    <xf numFmtId="0" fontId="61" fillId="0" borderId="0" xfId="0" applyFont="1" applyFill="1" applyAlignment="1" applyProtection="1"/>
    <xf numFmtId="0" fontId="33" fillId="0" borderId="0" xfId="0" applyFont="1" applyFill="1" applyBorder="1" applyProtection="1"/>
    <xf numFmtId="0" fontId="3" fillId="4" borderId="0" xfId="0" applyFont="1" applyFill="1" applyBorder="1" applyProtection="1"/>
    <xf numFmtId="0" fontId="30" fillId="0" borderId="0" xfId="0" applyFont="1" applyFill="1" applyBorder="1" applyAlignment="1" applyProtection="1"/>
    <xf numFmtId="0" fontId="4" fillId="0" borderId="0" xfId="0" applyFont="1" applyFill="1" applyBorder="1" applyAlignment="1" applyProtection="1">
      <alignment horizontal="center"/>
    </xf>
    <xf numFmtId="0" fontId="32" fillId="0" borderId="12" xfId="0" applyFont="1" applyFill="1" applyBorder="1" applyProtection="1"/>
    <xf numFmtId="0" fontId="30" fillId="4" borderId="0" xfId="0" applyFont="1" applyFill="1" applyBorder="1" applyAlignment="1" applyProtection="1">
      <alignment vertical="center"/>
    </xf>
    <xf numFmtId="0" fontId="32" fillId="4" borderId="12" xfId="0" applyFont="1" applyFill="1" applyBorder="1" applyProtection="1"/>
    <xf numFmtId="0" fontId="33" fillId="4" borderId="0" xfId="0" applyFont="1" applyFill="1" applyBorder="1" applyProtection="1"/>
    <xf numFmtId="0" fontId="4" fillId="4" borderId="0" xfId="0" applyFont="1" applyFill="1" applyBorder="1" applyAlignment="1" applyProtection="1"/>
    <xf numFmtId="0" fontId="32" fillId="4" borderId="12" xfId="0" applyFont="1" applyFill="1" applyBorder="1" applyAlignment="1" applyProtection="1">
      <alignment horizontal="left" indent="1"/>
    </xf>
    <xf numFmtId="0" fontId="32" fillId="4" borderId="54" xfId="0" applyFont="1" applyFill="1" applyBorder="1" applyAlignment="1" applyProtection="1">
      <alignment horizontal="left" indent="1"/>
    </xf>
    <xf numFmtId="0" fontId="4" fillId="0" borderId="8" xfId="0" applyFont="1" applyFill="1" applyBorder="1" applyProtection="1"/>
    <xf numFmtId="0" fontId="4" fillId="0" borderId="0" xfId="0" applyFont="1" applyFill="1" applyBorder="1" applyAlignment="1" applyProtection="1">
      <alignment horizontal="left" vertical="top" wrapText="1"/>
    </xf>
    <xf numFmtId="0" fontId="32" fillId="0" borderId="12" xfId="0" applyFont="1" applyFill="1" applyBorder="1" applyAlignment="1" applyProtection="1">
      <alignment horizontal="left" indent="1"/>
    </xf>
    <xf numFmtId="0" fontId="4" fillId="0" borderId="0" xfId="0" applyFont="1" applyFill="1" applyBorder="1" applyAlignment="1" applyProtection="1">
      <alignment horizontal="left" vertical="top"/>
    </xf>
    <xf numFmtId="0" fontId="110" fillId="0" borderId="0" xfId="0" applyFont="1" applyFill="1" applyAlignment="1" applyProtection="1"/>
    <xf numFmtId="0" fontId="15" fillId="0" borderId="0" xfId="0" applyFont="1" applyBorder="1" applyAlignment="1" applyProtection="1">
      <alignment vertical="center" wrapText="1"/>
    </xf>
    <xf numFmtId="0" fontId="3" fillId="0" borderId="14" xfId="0" applyFont="1" applyBorder="1" applyAlignment="1" applyProtection="1">
      <alignment wrapText="1"/>
    </xf>
    <xf numFmtId="0" fontId="3" fillId="0" borderId="15" xfId="0" applyFont="1" applyBorder="1" applyAlignment="1" applyProtection="1">
      <alignment horizontal="center" vertical="center"/>
    </xf>
    <xf numFmtId="0" fontId="4" fillId="0" borderId="15" xfId="0" applyFont="1" applyFill="1" applyBorder="1" applyAlignment="1" applyProtection="1">
      <alignment horizontal="left" vertical="center" wrapText="1"/>
    </xf>
    <xf numFmtId="0" fontId="3" fillId="0" borderId="15" xfId="0" applyFont="1" applyBorder="1" applyProtection="1"/>
    <xf numFmtId="0" fontId="30" fillId="0" borderId="16" xfId="0" applyFont="1" applyBorder="1" applyAlignment="1" applyProtection="1">
      <alignment vertical="center" wrapText="1"/>
    </xf>
    <xf numFmtId="0" fontId="49" fillId="4" borderId="0" xfId="0" applyFont="1" applyFill="1" applyBorder="1" applyProtection="1"/>
    <xf numFmtId="0" fontId="33" fillId="4" borderId="0" xfId="0" applyFont="1" applyFill="1" applyBorder="1" applyAlignment="1" applyProtection="1"/>
    <xf numFmtId="0" fontId="80" fillId="0" borderId="0" xfId="0" applyFont="1" applyFill="1" applyProtection="1"/>
    <xf numFmtId="0" fontId="80" fillId="4" borderId="8" xfId="0" applyFont="1" applyFill="1" applyBorder="1" applyProtection="1"/>
    <xf numFmtId="0" fontId="81" fillId="0" borderId="0" xfId="0" applyFont="1" applyFill="1" applyBorder="1" applyProtection="1"/>
    <xf numFmtId="0" fontId="83" fillId="0" borderId="0" xfId="0" applyFont="1" applyBorder="1" applyProtection="1"/>
    <xf numFmtId="0" fontId="81" fillId="4" borderId="0" xfId="0" applyFont="1" applyFill="1" applyBorder="1" applyProtection="1"/>
    <xf numFmtId="0" fontId="80" fillId="4" borderId="12" xfId="0" applyFont="1" applyFill="1" applyBorder="1" applyProtection="1"/>
    <xf numFmtId="0" fontId="80" fillId="8" borderId="0" xfId="0" applyFont="1" applyFill="1" applyProtection="1"/>
    <xf numFmtId="0" fontId="80" fillId="8" borderId="0" xfId="0" applyFont="1" applyFill="1" applyBorder="1" applyProtection="1"/>
    <xf numFmtId="0" fontId="80" fillId="0" borderId="0" xfId="0" applyFont="1" applyBorder="1" applyProtection="1"/>
    <xf numFmtId="0" fontId="30" fillId="4" borderId="0" xfId="0" applyFont="1" applyFill="1" applyBorder="1" applyProtection="1"/>
    <xf numFmtId="0" fontId="30" fillId="4" borderId="0" xfId="0" applyFont="1" applyFill="1" applyBorder="1" applyAlignment="1" applyProtection="1">
      <alignment wrapText="1"/>
    </xf>
    <xf numFmtId="0" fontId="110" fillId="0" borderId="8" xfId="0" applyFont="1" applyFill="1" applyBorder="1" applyAlignment="1" applyProtection="1"/>
    <xf numFmtId="0" fontId="9" fillId="0" borderId="0" xfId="0" applyFont="1" applyBorder="1" applyAlignment="1" applyProtection="1">
      <alignment wrapText="1"/>
    </xf>
    <xf numFmtId="0" fontId="9" fillId="0" borderId="0" xfId="0" applyFont="1" applyBorder="1" applyAlignment="1" applyProtection="1"/>
    <xf numFmtId="0" fontId="30" fillId="4" borderId="0" xfId="0" applyFont="1" applyFill="1" applyBorder="1" applyAlignment="1" applyProtection="1">
      <alignment horizontal="left" wrapText="1"/>
    </xf>
    <xf numFmtId="0" fontId="32" fillId="4" borderId="54" xfId="0" applyFont="1" applyFill="1" applyBorder="1" applyProtection="1"/>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33" fillId="4" borderId="10" xfId="0" applyFont="1" applyFill="1" applyBorder="1" applyProtection="1"/>
    <xf numFmtId="0" fontId="33" fillId="4" borderId="10" xfId="0" applyFont="1" applyFill="1" applyBorder="1" applyAlignment="1" applyProtection="1"/>
    <xf numFmtId="0" fontId="30" fillId="4" borderId="11" xfId="0" applyFont="1" applyFill="1" applyBorder="1" applyProtection="1"/>
    <xf numFmtId="0" fontId="30" fillId="4" borderId="12" xfId="0" applyFont="1" applyFill="1" applyBorder="1" applyProtection="1"/>
    <xf numFmtId="0" fontId="83" fillId="0" borderId="1" xfId="0" applyFont="1" applyBorder="1" applyProtection="1"/>
    <xf numFmtId="43" fontId="88" fillId="4" borderId="0" xfId="1" applyFont="1" applyFill="1" applyAlignment="1" applyProtection="1"/>
    <xf numFmtId="0" fontId="81" fillId="4" borderId="12" xfId="0" applyFont="1" applyFill="1" applyBorder="1" applyProtection="1"/>
    <xf numFmtId="0" fontId="80" fillId="8" borderId="1" xfId="0" applyFont="1" applyFill="1" applyBorder="1" applyProtection="1"/>
    <xf numFmtId="0" fontId="80" fillId="0" borderId="1" xfId="0" applyFont="1" applyBorder="1" applyProtection="1"/>
    <xf numFmtId="0" fontId="53" fillId="0" borderId="0" xfId="0" applyFont="1" applyAlignment="1" applyProtection="1">
      <alignment vertical="center" wrapText="1"/>
    </xf>
    <xf numFmtId="0" fontId="80" fillId="4" borderId="0" xfId="0" applyFont="1" applyFill="1" applyBorder="1" applyProtection="1"/>
    <xf numFmtId="0" fontId="30" fillId="4" borderId="0" xfId="1" applyNumberFormat="1" applyFont="1" applyFill="1" applyBorder="1" applyAlignment="1" applyProtection="1"/>
    <xf numFmtId="43" fontId="9" fillId="4" borderId="0" xfId="1" applyFont="1" applyFill="1" applyAlignment="1" applyProtection="1"/>
    <xf numFmtId="0" fontId="114" fillId="0" borderId="1" xfId="0" applyFont="1" applyBorder="1" applyProtection="1"/>
    <xf numFmtId="43" fontId="30" fillId="4" borderId="0" xfId="1" applyFont="1" applyFill="1" applyBorder="1" applyAlignment="1" applyProtection="1"/>
    <xf numFmtId="0" fontId="3" fillId="0" borderId="0" xfId="0" applyFont="1" applyBorder="1" applyAlignment="1" applyProtection="1">
      <alignment horizontal="center" vertical="center"/>
    </xf>
    <xf numFmtId="0" fontId="4" fillId="4" borderId="14" xfId="0" applyFont="1" applyFill="1" applyBorder="1" applyProtection="1"/>
    <xf numFmtId="0" fontId="4" fillId="4" borderId="15" xfId="0" applyFont="1" applyFill="1" applyBorder="1" applyProtection="1"/>
    <xf numFmtId="0" fontId="4" fillId="0" borderId="15" xfId="0" applyFont="1" applyFill="1" applyBorder="1" applyAlignment="1" applyProtection="1">
      <alignment vertical="top" wrapText="1"/>
    </xf>
    <xf numFmtId="0" fontId="32" fillId="4" borderId="16" xfId="0" applyFont="1" applyFill="1" applyBorder="1" applyProtection="1"/>
    <xf numFmtId="0" fontId="90" fillId="0" borderId="0" xfId="0" applyFont="1" applyFill="1" applyProtection="1"/>
    <xf numFmtId="0" fontId="90" fillId="4" borderId="8" xfId="0" applyFont="1" applyFill="1" applyBorder="1" applyProtection="1"/>
    <xf numFmtId="0" fontId="75" fillId="4" borderId="0" xfId="0" applyFont="1" applyFill="1" applyBorder="1" applyProtection="1"/>
    <xf numFmtId="0" fontId="75" fillId="4" borderId="0" xfId="0" applyFont="1" applyFill="1" applyBorder="1" applyAlignment="1" applyProtection="1"/>
    <xf numFmtId="0" fontId="92" fillId="4" borderId="12" xfId="0" applyFont="1" applyFill="1" applyBorder="1" applyProtection="1"/>
    <xf numFmtId="0" fontId="113" fillId="0" borderId="0" xfId="0" applyFont="1" applyFill="1" applyProtection="1"/>
    <xf numFmtId="0" fontId="90" fillId="8" borderId="0" xfId="0" applyFont="1" applyFill="1" applyProtection="1"/>
    <xf numFmtId="0" fontId="90" fillId="8" borderId="1" xfId="0" applyFont="1" applyFill="1" applyBorder="1" applyProtection="1"/>
    <xf numFmtId="0" fontId="90" fillId="0" borderId="1" xfId="0" applyFont="1" applyBorder="1" applyProtection="1"/>
    <xf numFmtId="0" fontId="60" fillId="0" borderId="1" xfId="0" applyFont="1" applyBorder="1" applyProtection="1"/>
    <xf numFmtId="0" fontId="33" fillId="4"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33" fillId="4" borderId="9" xfId="0" applyFont="1" applyFill="1" applyBorder="1" applyProtection="1"/>
    <xf numFmtId="0" fontId="33" fillId="4" borderId="8" xfId="0" applyFont="1" applyFill="1" applyBorder="1" applyProtection="1"/>
    <xf numFmtId="0" fontId="81" fillId="4" borderId="8" xfId="0" applyFont="1" applyFill="1" applyBorder="1" applyProtection="1"/>
    <xf numFmtId="0" fontId="88" fillId="0" borderId="0" xfId="0" applyFont="1" applyAlignment="1" applyProtection="1"/>
    <xf numFmtId="0" fontId="9" fillId="0" borderId="0" xfId="0" applyFont="1" applyAlignment="1" applyProtection="1"/>
    <xf numFmtId="0" fontId="3" fillId="0" borderId="13" xfId="0" applyFont="1" applyBorder="1" applyProtection="1"/>
    <xf numFmtId="0" fontId="67" fillId="0" borderId="0" xfId="0" applyFont="1" applyFill="1" applyProtection="1"/>
    <xf numFmtId="0" fontId="30" fillId="4" borderId="0" xfId="0" applyFont="1" applyFill="1" applyBorder="1" applyAlignment="1" applyProtection="1">
      <alignment horizontal="right" vertical="center"/>
    </xf>
    <xf numFmtId="0" fontId="9" fillId="0" borderId="0" xfId="0" applyFont="1" applyFill="1" applyAlignment="1" applyProtection="1"/>
    <xf numFmtId="0" fontId="30" fillId="0" borderId="0" xfId="0" applyFont="1" applyFill="1" applyBorder="1" applyAlignment="1" applyProtection="1">
      <alignment horizontal="right" vertical="center"/>
    </xf>
    <xf numFmtId="0" fontId="3" fillId="0" borderId="18" xfId="0" applyFont="1" applyBorder="1" applyProtection="1"/>
    <xf numFmtId="0" fontId="9" fillId="0" borderId="0" xfId="0" applyFont="1" applyAlignment="1" applyProtection="1">
      <alignment wrapText="1"/>
    </xf>
    <xf numFmtId="0" fontId="98" fillId="0" borderId="0" xfId="0" applyFont="1" applyFill="1" applyBorder="1" applyAlignment="1" applyProtection="1">
      <alignment vertical="center"/>
    </xf>
    <xf numFmtId="0" fontId="4" fillId="0" borderId="0" xfId="0" applyFont="1" applyFill="1" applyBorder="1" applyAlignment="1" applyProtection="1">
      <alignment vertical="top" wrapText="1"/>
    </xf>
    <xf numFmtId="0" fontId="81" fillId="4" borderId="0" xfId="0" applyFont="1" applyFill="1" applyBorder="1" applyAlignment="1" applyProtection="1"/>
    <xf numFmtId="0" fontId="81" fillId="0" borderId="0" xfId="0" applyFont="1" applyFill="1" applyBorder="1" applyAlignment="1" applyProtection="1">
      <alignment horizontal="right"/>
    </xf>
    <xf numFmtId="0" fontId="80" fillId="4" borderId="0" xfId="0" applyFont="1" applyFill="1" applyBorder="1" applyAlignment="1" applyProtection="1">
      <alignment horizontal="center"/>
    </xf>
    <xf numFmtId="0" fontId="4" fillId="0" borderId="0" xfId="0" applyFont="1" applyFill="1" applyBorder="1" applyAlignment="1" applyProtection="1">
      <alignment horizontal="left" vertical="center" wrapText="1"/>
    </xf>
    <xf numFmtId="0" fontId="53" fillId="4" borderId="0" xfId="0" applyFont="1" applyFill="1" applyBorder="1" applyAlignment="1" applyProtection="1">
      <alignment horizontal="left"/>
    </xf>
    <xf numFmtId="0" fontId="4" fillId="0" borderId="0" xfId="0" applyFont="1" applyFill="1" applyBorder="1" applyAlignment="1" applyProtection="1">
      <alignment vertical="center"/>
    </xf>
    <xf numFmtId="0" fontId="4" fillId="0" borderId="0" xfId="0" applyFont="1" applyFill="1" applyBorder="1" applyAlignment="1" applyProtection="1">
      <alignment vertical="top"/>
    </xf>
    <xf numFmtId="0" fontId="3" fillId="0" borderId="18" xfId="0" applyFont="1" applyBorder="1" applyAlignment="1" applyProtection="1">
      <alignment horizontal="center" vertical="center"/>
    </xf>
    <xf numFmtId="0" fontId="3" fillId="0" borderId="18" xfId="0" applyFont="1" applyBorder="1" applyAlignment="1" applyProtection="1"/>
    <xf numFmtId="0" fontId="32" fillId="0" borderId="18" xfId="0" applyFont="1" applyBorder="1" applyProtection="1"/>
    <xf numFmtId="0" fontId="110" fillId="0" borderId="1" xfId="0" applyFont="1" applyFill="1" applyBorder="1" applyProtection="1"/>
    <xf numFmtId="0" fontId="3" fillId="8" borderId="1" xfId="0" applyFont="1" applyFill="1" applyBorder="1" applyProtection="1"/>
    <xf numFmtId="0" fontId="3" fillId="0" borderId="1" xfId="0" applyFont="1" applyBorder="1" applyAlignment="1" applyProtection="1">
      <alignment horizontal="center" vertical="center"/>
    </xf>
    <xf numFmtId="0" fontId="3" fillId="0" borderId="1" xfId="0" applyFont="1" applyBorder="1" applyAlignment="1" applyProtection="1"/>
    <xf numFmtId="0" fontId="32" fillId="0" borderId="1" xfId="0" applyFont="1" applyBorder="1" applyProtection="1"/>
    <xf numFmtId="0" fontId="27" fillId="0" borderId="0" xfId="0" applyFont="1" applyFill="1" applyBorder="1" applyAlignment="1" applyProtection="1">
      <alignment vertical="center"/>
    </xf>
    <xf numFmtId="0" fontId="74"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27" fillId="4" borderId="0" xfId="0" applyFont="1" applyFill="1" applyBorder="1" applyAlignment="1" applyProtection="1">
      <alignment vertical="center"/>
    </xf>
    <xf numFmtId="0" fontId="41" fillId="4" borderId="0" xfId="0" applyFont="1" applyFill="1" applyBorder="1" applyAlignment="1" applyProtection="1">
      <alignment vertical="center"/>
    </xf>
    <xf numFmtId="0" fontId="27" fillId="4" borderId="68" xfId="0" applyFont="1" applyFill="1" applyBorder="1" applyAlignment="1" applyProtection="1">
      <alignment horizontal="center" vertical="center"/>
    </xf>
    <xf numFmtId="0" fontId="102" fillId="4" borderId="0" xfId="0" applyFont="1" applyFill="1" applyBorder="1" applyAlignment="1" applyProtection="1">
      <alignment horizontal="left" vertical="center"/>
    </xf>
    <xf numFmtId="0" fontId="27" fillId="4" borderId="0" xfId="0" applyFont="1" applyFill="1" applyBorder="1" applyAlignment="1" applyProtection="1">
      <alignment horizontal="center" vertical="center"/>
    </xf>
    <xf numFmtId="0" fontId="33" fillId="0" borderId="0" xfId="0" applyFont="1" applyFill="1" applyBorder="1" applyAlignment="1" applyProtection="1">
      <alignment horizontal="right"/>
    </xf>
    <xf numFmtId="0" fontId="4" fillId="0" borderId="15" xfId="0" applyFont="1" applyFill="1" applyBorder="1" applyProtection="1"/>
    <xf numFmtId="0" fontId="33" fillId="0" borderId="15"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15" xfId="0" applyFont="1" applyFill="1" applyBorder="1" applyAlignment="1" applyProtection="1">
      <alignment horizontal="center" vertical="center"/>
    </xf>
    <xf numFmtId="0" fontId="4" fillId="0" borderId="15" xfId="0" applyFont="1" applyFill="1" applyBorder="1" applyAlignment="1" applyProtection="1">
      <alignment horizontal="center" vertical="center" wrapText="1"/>
    </xf>
    <xf numFmtId="0" fontId="40" fillId="0" borderId="15" xfId="0" applyFont="1" applyFill="1" applyBorder="1" applyAlignment="1" applyProtection="1">
      <alignment horizontal="center" vertical="center"/>
    </xf>
    <xf numFmtId="0" fontId="33"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xf>
    <xf numFmtId="0" fontId="27" fillId="4" borderId="68" xfId="0" applyFont="1" applyFill="1" applyBorder="1" applyAlignment="1" applyProtection="1">
      <alignment vertical="center"/>
    </xf>
    <xf numFmtId="0" fontId="4" fillId="4" borderId="0" xfId="0" applyFont="1" applyFill="1" applyBorder="1" applyAlignment="1" applyProtection="1">
      <alignment horizontal="left" vertical="top" wrapText="1"/>
    </xf>
    <xf numFmtId="0" fontId="49" fillId="4" borderId="0" xfId="0" applyFont="1" applyFill="1" applyBorder="1" applyAlignment="1" applyProtection="1">
      <alignment horizontal="left" vertical="top"/>
    </xf>
    <xf numFmtId="0" fontId="33" fillId="4" borderId="0" xfId="0" applyFont="1" applyFill="1" applyBorder="1" applyAlignment="1" applyProtection="1">
      <alignment horizontal="left" vertical="top"/>
    </xf>
    <xf numFmtId="0" fontId="30" fillId="4" borderId="0" xfId="0" applyFont="1" applyFill="1" applyBorder="1" applyAlignment="1" applyProtection="1">
      <alignment horizontal="left" vertical="top"/>
    </xf>
    <xf numFmtId="0" fontId="33" fillId="4"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center" wrapText="1"/>
    </xf>
    <xf numFmtId="0" fontId="50" fillId="0" borderId="0" xfId="0" applyFont="1" applyFill="1" applyBorder="1" applyAlignment="1" applyProtection="1">
      <alignment vertical="center" wrapText="1"/>
    </xf>
    <xf numFmtId="0" fontId="27" fillId="4" borderId="15" xfId="0" applyFont="1" applyFill="1" applyBorder="1" applyAlignment="1" applyProtection="1">
      <alignment vertical="center"/>
    </xf>
    <xf numFmtId="0" fontId="41" fillId="4" borderId="15" xfId="0" applyFont="1" applyFill="1" applyBorder="1" applyAlignment="1" applyProtection="1">
      <alignment vertical="center"/>
    </xf>
    <xf numFmtId="0" fontId="0" fillId="0" borderId="0" xfId="0" applyAlignment="1" applyProtection="1"/>
    <xf numFmtId="0" fontId="0" fillId="0" borderId="0" xfId="0" applyAlignment="1" applyProtection="1">
      <alignment horizontal="center"/>
    </xf>
    <xf numFmtId="0" fontId="57" fillId="4" borderId="0" xfId="0" applyFont="1" applyFill="1" applyBorder="1" applyAlignment="1" applyProtection="1">
      <alignment horizontal="left" vertical="center"/>
    </xf>
    <xf numFmtId="0" fontId="4" fillId="0" borderId="13" xfId="0" applyFont="1" applyFill="1" applyBorder="1" applyProtection="1"/>
    <xf numFmtId="0" fontId="19" fillId="0" borderId="44" xfId="0" applyFont="1" applyFill="1" applyBorder="1" applyAlignment="1" applyProtection="1">
      <alignment vertical="center"/>
    </xf>
    <xf numFmtId="0" fontId="9" fillId="0" borderId="0" xfId="0" applyFont="1" applyFill="1" applyBorder="1" applyAlignment="1" applyProtection="1">
      <alignment vertical="center"/>
    </xf>
    <xf numFmtId="0" fontId="37" fillId="0" borderId="0" xfId="0" applyFont="1" applyFill="1" applyAlignment="1" applyProtection="1">
      <alignment horizontal="left" indent="1"/>
    </xf>
    <xf numFmtId="0" fontId="9" fillId="4" borderId="0" xfId="0" applyFont="1" applyFill="1" applyBorder="1" applyAlignment="1" applyProtection="1">
      <alignment vertical="center" wrapText="1"/>
    </xf>
    <xf numFmtId="0" fontId="8" fillId="4" borderId="0" xfId="0" applyFont="1" applyFill="1" applyAlignment="1" applyProtection="1">
      <alignment horizontal="right"/>
    </xf>
    <xf numFmtId="0" fontId="32" fillId="4" borderId="0" xfId="0" applyFont="1" applyFill="1" applyBorder="1" applyAlignment="1" applyProtection="1">
      <alignment horizontal="left" indent="1"/>
    </xf>
    <xf numFmtId="0" fontId="62" fillId="4" borderId="0" xfId="0" applyFont="1" applyFill="1" applyProtection="1"/>
    <xf numFmtId="0" fontId="47" fillId="4" borderId="0" xfId="0" applyFont="1" applyFill="1" applyProtection="1"/>
    <xf numFmtId="0" fontId="30" fillId="4" borderId="30" xfId="0" applyFont="1" applyFill="1" applyBorder="1" applyAlignment="1" applyProtection="1">
      <alignment horizontal="right" vertical="center"/>
    </xf>
    <xf numFmtId="0" fontId="40" fillId="4" borderId="0" xfId="0" applyFont="1" applyFill="1" applyBorder="1" applyProtection="1"/>
    <xf numFmtId="0" fontId="30" fillId="4" borderId="55" xfId="0" applyFont="1" applyFill="1" applyBorder="1" applyAlignment="1" applyProtection="1">
      <alignment horizontal="right" vertical="center"/>
    </xf>
    <xf numFmtId="0" fontId="3" fillId="4" borderId="0" xfId="0" applyFont="1" applyFill="1" applyAlignment="1" applyProtection="1">
      <alignment horizontal="left"/>
    </xf>
    <xf numFmtId="0" fontId="32"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32" fillId="0" borderId="46"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xf>
    <xf numFmtId="0" fontId="8" fillId="0" borderId="0" xfId="0" applyFont="1" applyAlignment="1" applyProtection="1">
      <alignment horizontal="right" vertical="center"/>
    </xf>
    <xf numFmtId="0" fontId="4" fillId="0" borderId="20" xfId="0" applyFont="1" applyFill="1" applyBorder="1" applyProtection="1"/>
    <xf numFmtId="0" fontId="3" fillId="0" borderId="20" xfId="0" applyFont="1" applyFill="1" applyBorder="1" applyProtection="1"/>
    <xf numFmtId="0" fontId="4" fillId="0" borderId="20" xfId="0" applyFont="1" applyFill="1" applyBorder="1" applyAlignment="1" applyProtection="1">
      <alignment horizontal="left" vertical="center"/>
    </xf>
    <xf numFmtId="0" fontId="4" fillId="0" borderId="20" xfId="0" applyFont="1" applyFill="1" applyBorder="1" applyAlignment="1" applyProtection="1">
      <alignment horizontal="center" vertical="center"/>
    </xf>
    <xf numFmtId="0" fontId="8" fillId="0" borderId="20" xfId="0" applyFont="1" applyBorder="1" applyAlignment="1" applyProtection="1">
      <alignment horizontal="right" vertical="center"/>
    </xf>
    <xf numFmtId="9" fontId="29" fillId="0" borderId="20" xfId="3" applyFont="1" applyFill="1" applyBorder="1" applyAlignment="1" applyProtection="1">
      <alignment horizontal="center" vertical="center" wrapText="1"/>
    </xf>
    <xf numFmtId="0" fontId="40" fillId="0" borderId="20" xfId="0" applyFont="1" applyFill="1" applyBorder="1" applyAlignment="1" applyProtection="1">
      <alignment horizontal="center" vertical="center"/>
    </xf>
    <xf numFmtId="0" fontId="8" fillId="0" borderId="0" xfId="0" applyFont="1" applyBorder="1" applyAlignment="1" applyProtection="1">
      <alignment horizontal="right" vertical="center"/>
    </xf>
    <xf numFmtId="9" fontId="29" fillId="0" borderId="0" xfId="3" applyFont="1" applyFill="1" applyBorder="1" applyAlignment="1" applyProtection="1">
      <alignment horizontal="center" vertical="center" wrapText="1"/>
    </xf>
    <xf numFmtId="0" fontId="33" fillId="4" borderId="0" xfId="0" applyFont="1" applyFill="1" applyBorder="1" applyAlignment="1" applyProtection="1">
      <alignment vertical="top"/>
    </xf>
    <xf numFmtId="0" fontId="31" fillId="4" borderId="0" xfId="0" applyFont="1" applyFill="1" applyBorder="1" applyAlignment="1" applyProtection="1"/>
    <xf numFmtId="0" fontId="32" fillId="4" borderId="0" xfId="0" applyFont="1" applyFill="1" applyBorder="1" applyAlignment="1" applyProtection="1"/>
    <xf numFmtId="0" fontId="8" fillId="0" borderId="15" xfId="0" applyFont="1" applyBorder="1" applyAlignment="1" applyProtection="1">
      <alignment horizontal="right" vertical="center"/>
    </xf>
    <xf numFmtId="9" fontId="29" fillId="0" borderId="15" xfId="3" applyFont="1" applyFill="1" applyBorder="1" applyAlignment="1" applyProtection="1">
      <alignment horizontal="center" vertical="center" wrapText="1"/>
    </xf>
    <xf numFmtId="0" fontId="3" fillId="0" borderId="15" xfId="0" applyFont="1" applyBorder="1" applyAlignment="1" applyProtection="1">
      <alignment wrapText="1"/>
    </xf>
    <xf numFmtId="0" fontId="9" fillId="0" borderId="15" xfId="0" applyFont="1" applyBorder="1" applyAlignment="1" applyProtection="1">
      <alignment vertical="top" wrapText="1"/>
    </xf>
    <xf numFmtId="0" fontId="37" fillId="0" borderId="15" xfId="0" applyFont="1" applyFill="1" applyBorder="1" applyAlignment="1" applyProtection="1">
      <alignment horizontal="left" indent="1"/>
    </xf>
    <xf numFmtId="0" fontId="40" fillId="0" borderId="18" xfId="0" applyFont="1" applyBorder="1" applyProtection="1"/>
    <xf numFmtId="0" fontId="3" fillId="0" borderId="18" xfId="0" applyFont="1" applyFill="1" applyBorder="1" applyProtection="1"/>
    <xf numFmtId="0" fontId="40" fillId="0" borderId="2" xfId="0" applyFont="1" applyBorder="1" applyProtection="1"/>
    <xf numFmtId="0" fontId="3" fillId="0" borderId="67" xfId="0" applyFont="1" applyBorder="1" applyAlignment="1" applyProtection="1"/>
    <xf numFmtId="0" fontId="40" fillId="0" borderId="0" xfId="0" applyFont="1" applyBorder="1" applyProtection="1"/>
    <xf numFmtId="0" fontId="3" fillId="0" borderId="13" xfId="0" applyFont="1" applyFill="1" applyBorder="1" applyProtection="1"/>
    <xf numFmtId="0" fontId="40" fillId="0" borderId="1" xfId="0" applyFont="1" applyBorder="1" applyProtection="1"/>
    <xf numFmtId="0" fontId="67" fillId="0" borderId="2" xfId="0" applyFont="1" applyFill="1" applyBorder="1" applyProtection="1"/>
    <xf numFmtId="0" fontId="69" fillId="0" borderId="0" xfId="0" applyFont="1" applyFill="1" applyBorder="1" applyProtection="1"/>
    <xf numFmtId="0" fontId="69" fillId="0" borderId="0" xfId="0" applyFont="1" applyFill="1" applyBorder="1" applyAlignment="1" applyProtection="1">
      <alignment vertical="top" wrapText="1"/>
    </xf>
    <xf numFmtId="0" fontId="67" fillId="0" borderId="17" xfId="0" applyFont="1" applyFill="1" applyBorder="1" applyProtection="1"/>
    <xf numFmtId="0" fontId="67" fillId="0" borderId="13" xfId="0" applyFont="1" applyFill="1" applyBorder="1" applyProtection="1"/>
    <xf numFmtId="0" fontId="69" fillId="0" borderId="0" xfId="0" applyFont="1" applyFill="1" applyBorder="1" applyAlignment="1" applyProtection="1">
      <alignment vertical="center"/>
    </xf>
    <xf numFmtId="0" fontId="69" fillId="0" borderId="44" xfId="0" applyFont="1" applyFill="1" applyBorder="1" applyAlignment="1" applyProtection="1">
      <alignment vertical="center"/>
    </xf>
    <xf numFmtId="0" fontId="67" fillId="0" borderId="0" xfId="0" applyFont="1" applyFill="1" applyAlignment="1" applyProtection="1">
      <alignment horizontal="left" vertical="center"/>
    </xf>
    <xf numFmtId="0" fontId="4" fillId="0" borderId="1" xfId="0" applyFont="1" applyFill="1" applyBorder="1" applyAlignment="1" applyProtection="1">
      <alignment vertical="center"/>
    </xf>
    <xf numFmtId="0" fontId="67" fillId="0" borderId="0" xfId="0" applyFont="1" applyFill="1" applyAlignment="1" applyProtection="1">
      <alignment horizontal="left" indent="1"/>
    </xf>
    <xf numFmtId="0" fontId="15" fillId="0" borderId="0" xfId="0" applyFont="1" applyFill="1" applyBorder="1" applyAlignment="1" applyProtection="1">
      <alignment vertical="center"/>
    </xf>
    <xf numFmtId="0" fontId="37" fillId="0" borderId="0" xfId="0" applyFont="1" applyFill="1" applyAlignment="1" applyProtection="1">
      <alignment horizontal="left" vertical="center"/>
    </xf>
    <xf numFmtId="0" fontId="67" fillId="0" borderId="0" xfId="0" applyFont="1" applyFill="1" applyAlignment="1" applyProtection="1">
      <alignment horizontal="left" vertical="center" indent="1"/>
    </xf>
    <xf numFmtId="0" fontId="67" fillId="0" borderId="0" xfId="0" applyFont="1" applyFill="1" applyAlignment="1" applyProtection="1">
      <alignment vertical="center"/>
    </xf>
    <xf numFmtId="0" fontId="98" fillId="4" borderId="0" xfId="0" applyFont="1" applyFill="1" applyBorder="1" applyAlignment="1" applyProtection="1">
      <alignment vertical="center"/>
    </xf>
    <xf numFmtId="0" fontId="67" fillId="0" borderId="0" xfId="0" applyFont="1" applyProtection="1"/>
    <xf numFmtId="0" fontId="3" fillId="0" borderId="0" xfId="0" applyFont="1" applyFill="1" applyBorder="1" applyAlignment="1" applyProtection="1">
      <alignment horizontal="left" vertical="center"/>
    </xf>
    <xf numFmtId="0" fontId="4" fillId="4" borderId="0" xfId="0" applyFont="1" applyFill="1" applyBorder="1" applyAlignment="1" applyProtection="1">
      <alignment vertical="center"/>
    </xf>
    <xf numFmtId="0" fontId="8" fillId="0" borderId="46" xfId="0" applyFont="1" applyBorder="1" applyAlignment="1" applyProtection="1"/>
    <xf numFmtId="0" fontId="9" fillId="0" borderId="46" xfId="0" applyFont="1" applyBorder="1" applyAlignment="1" applyProtection="1">
      <alignment horizontal="left"/>
    </xf>
    <xf numFmtId="0" fontId="8" fillId="0" borderId="0" xfId="0" applyFont="1" applyBorder="1" applyAlignment="1" applyProtection="1"/>
    <xf numFmtId="0" fontId="8" fillId="0" borderId="46" xfId="0" applyFont="1" applyBorder="1" applyAlignment="1" applyProtection="1">
      <alignment vertical="center" wrapText="1"/>
    </xf>
    <xf numFmtId="0" fontId="30" fillId="0" borderId="49" xfId="0" applyFont="1" applyBorder="1" applyAlignment="1" applyProtection="1">
      <alignment vertical="center" wrapText="1"/>
    </xf>
    <xf numFmtId="0" fontId="63" fillId="0" borderId="0" xfId="0" applyFont="1" applyBorder="1" applyAlignment="1" applyProtection="1"/>
    <xf numFmtId="0" fontId="9" fillId="0" borderId="15" xfId="0" applyFont="1" applyBorder="1" applyAlignment="1" applyProtection="1">
      <alignment vertical="center" wrapText="1"/>
    </xf>
    <xf numFmtId="0" fontId="8" fillId="0" borderId="15" xfId="0" applyFont="1" applyBorder="1" applyAlignment="1" applyProtection="1">
      <alignment vertical="center" wrapText="1"/>
    </xf>
    <xf numFmtId="0" fontId="4" fillId="0" borderId="2" xfId="0" applyFont="1" applyFill="1" applyBorder="1" applyProtection="1"/>
    <xf numFmtId="0" fontId="21" fillId="0" borderId="0" xfId="0" applyFont="1" applyFill="1" applyBorder="1" applyProtection="1"/>
    <xf numFmtId="0" fontId="71" fillId="0" borderId="0" xfId="0" applyFont="1" applyFill="1" applyBorder="1" applyProtection="1"/>
    <xf numFmtId="0" fontId="21" fillId="8" borderId="0" xfId="0" applyFont="1" applyFill="1" applyBorder="1" applyProtection="1"/>
    <xf numFmtId="0" fontId="29" fillId="8" borderId="0" xfId="0" applyFont="1" applyFill="1" applyBorder="1" applyProtection="1"/>
    <xf numFmtId="0" fontId="29" fillId="0" borderId="0" xfId="0" applyFont="1" applyFill="1" applyBorder="1" applyProtection="1"/>
    <xf numFmtId="0" fontId="29" fillId="0" borderId="0" xfId="0" applyFont="1" applyBorder="1" applyProtection="1"/>
    <xf numFmtId="0" fontId="21" fillId="0" borderId="0" xfId="0" applyFont="1" applyBorder="1" applyProtection="1"/>
    <xf numFmtId="0" fontId="70" fillId="0" borderId="17" xfId="0" applyFont="1" applyFill="1" applyBorder="1" applyProtection="1"/>
    <xf numFmtId="0" fontId="22" fillId="8" borderId="17" xfId="0" applyFont="1" applyFill="1" applyBorder="1" applyProtection="1"/>
    <xf numFmtId="0" fontId="39" fillId="8" borderId="18" xfId="0" applyFont="1" applyFill="1" applyBorder="1" applyProtection="1"/>
    <xf numFmtId="0" fontId="39" fillId="0" borderId="18" xfId="0" applyFont="1" applyFill="1" applyBorder="1" applyProtection="1"/>
    <xf numFmtId="0" fontId="39" fillId="0" borderId="18" xfId="0" applyFont="1" applyBorder="1" applyProtection="1"/>
    <xf numFmtId="0" fontId="22" fillId="0" borderId="18" xfId="0" applyFont="1" applyBorder="1" applyProtection="1"/>
    <xf numFmtId="0" fontId="70" fillId="0" borderId="13" xfId="0" applyFont="1" applyBorder="1" applyProtection="1"/>
    <xf numFmtId="0" fontId="39" fillId="0" borderId="1" xfId="0" applyFont="1" applyFill="1" applyBorder="1" applyProtection="1"/>
    <xf numFmtId="0" fontId="22" fillId="9" borderId="0" xfId="0" applyFont="1" applyFill="1" applyBorder="1" applyProtection="1"/>
    <xf numFmtId="0" fontId="22" fillId="9" borderId="12" xfId="0" applyFont="1" applyFill="1" applyBorder="1" applyProtection="1"/>
    <xf numFmtId="0" fontId="70" fillId="0" borderId="0" xfId="0" applyFont="1" applyBorder="1" applyProtection="1"/>
    <xf numFmtId="0" fontId="39" fillId="0" borderId="0" xfId="0" applyFont="1" applyFill="1" applyBorder="1" applyProtection="1"/>
    <xf numFmtId="0" fontId="27" fillId="7" borderId="9" xfId="0" applyFont="1" applyFill="1" applyBorder="1" applyAlignment="1" applyProtection="1">
      <alignment vertical="center"/>
    </xf>
    <xf numFmtId="0" fontId="27" fillId="7" borderId="10" xfId="0" applyFont="1" applyFill="1" applyBorder="1" applyAlignment="1" applyProtection="1">
      <alignment vertical="center"/>
    </xf>
    <xf numFmtId="0" fontId="27" fillId="8" borderId="0" xfId="0" applyFont="1" applyFill="1" applyBorder="1" applyAlignment="1" applyProtection="1">
      <alignment vertical="center"/>
    </xf>
    <xf numFmtId="0" fontId="27" fillId="7" borderId="8" xfId="0" applyFont="1" applyFill="1" applyBorder="1" applyAlignment="1" applyProtection="1">
      <alignment vertical="center"/>
    </xf>
    <xf numFmtId="0" fontId="28" fillId="7" borderId="0" xfId="0" applyFont="1" applyFill="1" applyBorder="1" applyAlignment="1" applyProtection="1">
      <alignment vertical="center"/>
    </xf>
    <xf numFmtId="0" fontId="27" fillId="7" borderId="0" xfId="0" applyFont="1" applyFill="1" applyBorder="1" applyAlignment="1" applyProtection="1">
      <alignment vertical="center"/>
    </xf>
    <xf numFmtId="0" fontId="34" fillId="7" borderId="0" xfId="0" applyFont="1" applyFill="1" applyBorder="1" applyAlignment="1" applyProtection="1">
      <alignment vertical="center"/>
    </xf>
    <xf numFmtId="0" fontId="29" fillId="7" borderId="0" xfId="0" applyFont="1" applyFill="1" applyBorder="1" applyAlignment="1" applyProtection="1">
      <alignment horizontal="right" vertical="center"/>
    </xf>
    <xf numFmtId="0" fontId="29" fillId="7" borderId="12" xfId="0" applyFont="1" applyFill="1" applyBorder="1" applyAlignment="1" applyProtection="1">
      <alignment horizontal="left" vertical="center"/>
    </xf>
    <xf numFmtId="0" fontId="27" fillId="7" borderId="14" xfId="0" applyFont="1" applyFill="1" applyBorder="1" applyAlignment="1" applyProtection="1">
      <alignment vertical="center"/>
    </xf>
    <xf numFmtId="0" fontId="27" fillId="7" borderId="15" xfId="0" applyFont="1" applyFill="1" applyBorder="1" applyAlignment="1" applyProtection="1">
      <alignment vertical="center"/>
    </xf>
    <xf numFmtId="0" fontId="67" fillId="0" borderId="0" xfId="0" applyFont="1" applyFill="1" applyBorder="1" applyAlignment="1" applyProtection="1"/>
    <xf numFmtId="0" fontId="37" fillId="0" borderId="0" xfId="0" applyFont="1" applyFill="1" applyProtection="1"/>
    <xf numFmtId="0" fontId="67" fillId="0" borderId="0" xfId="0" applyFont="1" applyFill="1" applyAlignment="1" applyProtection="1"/>
    <xf numFmtId="0" fontId="4" fillId="4" borderId="12" xfId="0" applyFont="1" applyFill="1" applyBorder="1" applyAlignment="1" applyProtection="1">
      <alignment vertical="center"/>
    </xf>
    <xf numFmtId="0" fontId="67" fillId="0" borderId="8" xfId="0" applyFont="1" applyFill="1" applyBorder="1" applyAlignment="1" applyProtection="1"/>
    <xf numFmtId="0" fontId="82" fillId="0" borderId="0" xfId="0" applyFont="1" applyFill="1" applyProtection="1"/>
    <xf numFmtId="0" fontId="80" fillId="0" borderId="0" xfId="0" applyFont="1" applyFill="1" applyBorder="1" applyProtection="1"/>
    <xf numFmtId="0" fontId="80" fillId="0" borderId="1" xfId="0" applyFont="1" applyFill="1" applyBorder="1" applyProtection="1"/>
    <xf numFmtId="0" fontId="34" fillId="0" borderId="0" xfId="0" applyFont="1" applyFill="1" applyAlignment="1" applyProtection="1">
      <alignment vertical="center"/>
    </xf>
    <xf numFmtId="0" fontId="34" fillId="7" borderId="9" xfId="0" applyFont="1" applyFill="1" applyBorder="1" applyAlignment="1" applyProtection="1">
      <alignment vertical="center"/>
    </xf>
    <xf numFmtId="0" fontId="34" fillId="7" borderId="10" xfId="0" applyFont="1" applyFill="1" applyBorder="1" applyAlignment="1" applyProtection="1">
      <alignment vertical="center"/>
    </xf>
    <xf numFmtId="0" fontId="34" fillId="7" borderId="10" xfId="0" applyFont="1" applyFill="1" applyBorder="1" applyAlignment="1" applyProtection="1">
      <alignment vertical="top"/>
    </xf>
    <xf numFmtId="0" fontId="27" fillId="0" borderId="0" xfId="0" applyFont="1" applyFill="1" applyAlignment="1" applyProtection="1">
      <alignment vertical="center"/>
    </xf>
    <xf numFmtId="0" fontId="34" fillId="7" borderId="8" xfId="0" applyFont="1" applyFill="1" applyBorder="1" applyAlignment="1" applyProtection="1">
      <alignment vertical="center"/>
    </xf>
    <xf numFmtId="0" fontId="29" fillId="7" borderId="12" xfId="0" applyFont="1" applyFill="1" applyBorder="1" applyAlignment="1" applyProtection="1">
      <alignment vertical="center"/>
    </xf>
    <xf numFmtId="0" fontId="34" fillId="7" borderId="14" xfId="0" applyFont="1" applyFill="1" applyBorder="1" applyAlignment="1" applyProtection="1">
      <alignment vertical="center"/>
    </xf>
    <xf numFmtId="0" fontId="34" fillId="7" borderId="15" xfId="0" applyFont="1" applyFill="1" applyBorder="1" applyAlignment="1" applyProtection="1">
      <alignment vertical="center"/>
    </xf>
    <xf numFmtId="0" fontId="67" fillId="4" borderId="0" xfId="0" applyFont="1" applyFill="1" applyBorder="1" applyProtection="1"/>
    <xf numFmtId="0" fontId="88" fillId="0" borderId="0" xfId="0" applyFont="1" applyBorder="1" applyAlignment="1" applyProtection="1">
      <alignment horizontal="left" shrinkToFit="1"/>
    </xf>
    <xf numFmtId="0" fontId="9" fillId="0" borderId="0" xfId="0" applyFont="1" applyBorder="1" applyAlignment="1" applyProtection="1">
      <alignment horizontal="left" shrinkToFit="1"/>
    </xf>
    <xf numFmtId="0" fontId="30" fillId="4" borderId="0" xfId="0" applyFont="1" applyFill="1" applyBorder="1" applyAlignment="1" applyProtection="1">
      <alignment horizontal="left" shrinkToFit="1"/>
    </xf>
    <xf numFmtId="0" fontId="30" fillId="4" borderId="0" xfId="0" applyFont="1" applyFill="1" applyBorder="1" applyAlignment="1" applyProtection="1">
      <alignment wrapText="1" shrinkToFit="1"/>
    </xf>
    <xf numFmtId="0" fontId="9" fillId="0" borderId="0" xfId="0" applyFont="1" applyBorder="1" applyAlignment="1" applyProtection="1">
      <alignment wrapText="1" shrinkToFit="1"/>
    </xf>
    <xf numFmtId="0" fontId="81" fillId="4" borderId="0" xfId="0" applyFont="1" applyFill="1" applyBorder="1" applyAlignment="1" applyProtection="1">
      <alignment horizontal="right"/>
    </xf>
    <xf numFmtId="0" fontId="81" fillId="4" borderId="0" xfId="0" applyFont="1" applyFill="1" applyBorder="1" applyAlignment="1" applyProtection="1">
      <alignment horizontal="center"/>
    </xf>
    <xf numFmtId="0" fontId="30" fillId="4" borderId="0" xfId="0" applyFont="1" applyFill="1" applyBorder="1" applyAlignment="1" applyProtection="1">
      <alignment horizontal="left"/>
    </xf>
    <xf numFmtId="0" fontId="67" fillId="0" borderId="0" xfId="0" applyFont="1" applyFill="1" applyBorder="1" applyProtection="1"/>
    <xf numFmtId="0" fontId="32" fillId="0" borderId="0" xfId="0" applyFont="1" applyFill="1" applyBorder="1" applyAlignment="1" applyProtection="1">
      <alignment horizontal="left" vertical="top"/>
    </xf>
    <xf numFmtId="0" fontId="9" fillId="0" borderId="1" xfId="0" applyFont="1" applyBorder="1" applyProtection="1"/>
    <xf numFmtId="0" fontId="88" fillId="0" borderId="0" xfId="0" applyFont="1" applyBorder="1" applyProtection="1"/>
    <xf numFmtId="0" fontId="9" fillId="0" borderId="0" xfId="0" applyFont="1" applyBorder="1" applyProtection="1"/>
    <xf numFmtId="0" fontId="88" fillId="0" borderId="0" xfId="0" applyFont="1" applyAlignment="1" applyProtection="1">
      <alignment wrapText="1"/>
    </xf>
    <xf numFmtId="0" fontId="30" fillId="0" borderId="50" xfId="0" applyFont="1" applyFill="1" applyBorder="1" applyAlignment="1" applyProtection="1"/>
    <xf numFmtId="0" fontId="30" fillId="4" borderId="12" xfId="0" applyFont="1" applyFill="1" applyBorder="1" applyAlignment="1" applyProtection="1">
      <alignment wrapText="1"/>
    </xf>
    <xf numFmtId="0" fontId="72" fillId="4" borderId="0" xfId="0" applyFont="1" applyFill="1" applyBorder="1" applyAlignment="1" applyProtection="1">
      <alignment wrapText="1"/>
    </xf>
    <xf numFmtId="0" fontId="30" fillId="0" borderId="0" xfId="0" applyFont="1" applyFill="1" applyBorder="1" applyAlignment="1" applyProtection="1">
      <alignment wrapText="1"/>
    </xf>
    <xf numFmtId="0" fontId="27" fillId="0" borderId="0" xfId="0" applyFont="1" applyFill="1" applyAlignment="1" applyProtection="1"/>
    <xf numFmtId="0" fontId="28" fillId="7" borderId="0" xfId="0" applyFont="1" applyFill="1" applyBorder="1" applyAlignment="1" applyProtection="1"/>
    <xf numFmtId="0" fontId="30" fillId="0" borderId="0" xfId="0" applyFont="1" applyFill="1" applyBorder="1" applyAlignment="1" applyProtection="1">
      <alignment horizontal="left"/>
    </xf>
    <xf numFmtId="0" fontId="57" fillId="4" borderId="0" xfId="0" applyFont="1" applyFill="1" applyBorder="1" applyAlignment="1" applyProtection="1">
      <alignment vertical="center"/>
    </xf>
    <xf numFmtId="0" fontId="30" fillId="4" borderId="0" xfId="0" applyFont="1" applyFill="1" applyBorder="1" applyAlignment="1" applyProtection="1">
      <alignment vertical="top" wrapText="1"/>
    </xf>
    <xf numFmtId="0" fontId="4" fillId="4" borderId="45" xfId="0" applyFont="1" applyFill="1" applyBorder="1" applyProtection="1"/>
    <xf numFmtId="0" fontId="4" fillId="4" borderId="46" xfId="0" applyFont="1" applyFill="1" applyBorder="1" applyProtection="1"/>
    <xf numFmtId="0" fontId="33" fillId="4" borderId="46" xfId="0" applyFont="1" applyFill="1" applyBorder="1" applyAlignment="1" applyProtection="1">
      <alignment horizontal="left" vertical="top" wrapText="1"/>
    </xf>
    <xf numFmtId="0" fontId="33" fillId="4" borderId="46" xfId="0" applyFont="1" applyFill="1" applyBorder="1" applyAlignment="1" applyProtection="1">
      <alignment horizontal="left" vertical="top"/>
    </xf>
    <xf numFmtId="0" fontId="30" fillId="4" borderId="46" xfId="0" applyFont="1" applyFill="1" applyBorder="1" applyAlignment="1" applyProtection="1">
      <alignment vertical="top" wrapText="1"/>
    </xf>
    <xf numFmtId="0" fontId="32" fillId="4" borderId="49" xfId="0" applyFont="1" applyFill="1" applyBorder="1" applyProtection="1"/>
    <xf numFmtId="0" fontId="3" fillId="0" borderId="76" xfId="0" applyFont="1" applyBorder="1" applyProtection="1"/>
    <xf numFmtId="0" fontId="73" fillId="0" borderId="0" xfId="0" applyFont="1" applyBorder="1" applyAlignment="1" applyProtection="1">
      <alignment vertical="center"/>
    </xf>
    <xf numFmtId="0" fontId="3" fillId="0" borderId="8" xfId="0" applyFont="1" applyBorder="1" applyProtection="1"/>
    <xf numFmtId="0" fontId="8" fillId="0" borderId="0" xfId="0" applyFont="1" applyBorder="1" applyAlignment="1" applyProtection="1">
      <alignment horizontal="right"/>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right"/>
    </xf>
    <xf numFmtId="0" fontId="33" fillId="0" borderId="0" xfId="0" applyFont="1" applyFill="1" applyBorder="1" applyAlignment="1" applyProtection="1">
      <alignment horizontal="center" vertical="center"/>
    </xf>
    <xf numFmtId="0" fontId="44" fillId="0" borderId="0" xfId="0" applyFont="1" applyFill="1" applyBorder="1" applyAlignment="1" applyProtection="1">
      <alignment wrapText="1"/>
    </xf>
    <xf numFmtId="0" fontId="44" fillId="0" borderId="0" xfId="0" applyFont="1" applyBorder="1" applyAlignment="1" applyProtection="1">
      <alignment horizontal="center" wrapText="1"/>
    </xf>
    <xf numFmtId="0" fontId="44" fillId="0" borderId="0" xfId="0" applyFont="1" applyFill="1" applyBorder="1" applyAlignment="1" applyProtection="1">
      <alignment horizontal="center" wrapText="1"/>
    </xf>
    <xf numFmtId="0" fontId="9" fillId="0" borderId="0" xfId="0" applyFont="1" applyFill="1" applyBorder="1" applyAlignment="1" applyProtection="1">
      <alignment horizontal="center" vertical="center" wrapText="1"/>
    </xf>
    <xf numFmtId="0" fontId="3" fillId="0" borderId="75" xfId="0" applyFont="1" applyBorder="1" applyProtection="1"/>
    <xf numFmtId="0" fontId="3" fillId="0" borderId="73" xfId="0" applyFont="1" applyBorder="1" applyProtection="1"/>
    <xf numFmtId="0" fontId="3" fillId="0" borderId="74" xfId="0" applyFont="1" applyBorder="1" applyProtection="1"/>
    <xf numFmtId="0" fontId="3" fillId="0" borderId="0" xfId="0" applyFont="1" applyFill="1" applyBorder="1" applyAlignment="1" applyProtection="1">
      <alignment vertical="top"/>
    </xf>
    <xf numFmtId="0" fontId="26" fillId="0" borderId="0" xfId="0" applyFont="1" applyFill="1" applyBorder="1" applyAlignment="1" applyProtection="1">
      <alignment horizontal="right"/>
    </xf>
    <xf numFmtId="0" fontId="4" fillId="4" borderId="77" xfId="0" applyFont="1" applyFill="1" applyBorder="1" applyProtection="1"/>
    <xf numFmtId="0" fontId="4" fillId="4" borderId="20" xfId="0" applyFont="1" applyFill="1" applyBorder="1" applyProtection="1"/>
    <xf numFmtId="0" fontId="9" fillId="0" borderId="20" xfId="0" applyFont="1" applyBorder="1" applyAlignment="1" applyProtection="1">
      <alignment wrapText="1"/>
    </xf>
    <xf numFmtId="0" fontId="3" fillId="0" borderId="78" xfId="0" applyFont="1" applyBorder="1" applyProtection="1"/>
    <xf numFmtId="0" fontId="3" fillId="0" borderId="79" xfId="0" applyFont="1" applyBorder="1" applyProtection="1"/>
    <xf numFmtId="0" fontId="3" fillId="0" borderId="20" xfId="0" applyFont="1" applyFill="1" applyBorder="1" applyAlignment="1" applyProtection="1">
      <alignment vertical="top" wrapText="1"/>
    </xf>
    <xf numFmtId="0" fontId="32" fillId="4" borderId="80" xfId="0" applyFont="1" applyFill="1" applyBorder="1" applyProtection="1"/>
    <xf numFmtId="0" fontId="3" fillId="0" borderId="0" xfId="0" applyFont="1" applyFill="1" applyBorder="1" applyAlignment="1" applyProtection="1">
      <alignment vertical="top" wrapText="1"/>
    </xf>
    <xf numFmtId="0" fontId="9" fillId="0" borderId="46" xfId="0" applyFont="1" applyBorder="1" applyAlignment="1" applyProtection="1">
      <alignment wrapText="1"/>
    </xf>
    <xf numFmtId="0" fontId="33" fillId="4" borderId="46" xfId="0" applyFont="1" applyFill="1" applyBorder="1" applyAlignment="1" applyProtection="1">
      <alignment horizontal="center"/>
    </xf>
    <xf numFmtId="0" fontId="9" fillId="0" borderId="46" xfId="0" applyFont="1" applyBorder="1" applyAlignment="1" applyProtection="1"/>
    <xf numFmtId="0" fontId="21" fillId="0" borderId="0" xfId="0" applyFont="1" applyBorder="1" applyAlignment="1" applyProtection="1">
      <alignment horizontal="left"/>
    </xf>
    <xf numFmtId="0" fontId="21" fillId="0" borderId="0" xfId="0" applyFont="1" applyBorder="1" applyAlignment="1" applyProtection="1">
      <alignment horizontal="right"/>
    </xf>
    <xf numFmtId="0" fontId="21" fillId="0" borderId="1" xfId="0" applyFont="1" applyBorder="1" applyAlignment="1" applyProtection="1">
      <alignment horizontal="right"/>
    </xf>
    <xf numFmtId="0" fontId="8" fillId="0" borderId="0" xfId="0" applyFont="1" applyBorder="1" applyAlignment="1" applyProtection="1">
      <alignment horizontal="left"/>
    </xf>
    <xf numFmtId="9" fontId="29" fillId="4" borderId="0" xfId="3" applyFont="1" applyFill="1" applyBorder="1" applyAlignment="1" applyProtection="1">
      <alignment horizontal="center" wrapText="1"/>
    </xf>
    <xf numFmtId="0" fontId="47" fillId="0" borderId="0" xfId="0" applyFont="1" applyBorder="1" applyAlignment="1" applyProtection="1">
      <alignment horizontal="left" vertical="top" wrapText="1"/>
    </xf>
    <xf numFmtId="0" fontId="4" fillId="4" borderId="15" xfId="0" applyFont="1" applyFill="1" applyBorder="1" applyAlignment="1" applyProtection="1"/>
    <xf numFmtId="0" fontId="88" fillId="0" borderId="0" xfId="0" applyFont="1" applyBorder="1" applyAlignment="1" applyProtection="1">
      <alignment wrapText="1"/>
    </xf>
    <xf numFmtId="0" fontId="33" fillId="0" borderId="0" xfId="0" applyFont="1" applyFill="1" applyBorder="1" applyAlignment="1" applyProtection="1">
      <alignment vertical="center" wrapText="1"/>
    </xf>
    <xf numFmtId="0" fontId="9" fillId="0" borderId="0" xfId="0" applyFont="1" applyAlignment="1" applyProtection="1">
      <alignment horizontal="left" vertical="top" wrapText="1"/>
    </xf>
    <xf numFmtId="0" fontId="3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9" fillId="0" borderId="0" xfId="0" applyFont="1" applyFill="1" applyAlignment="1" applyProtection="1">
      <alignment horizontal="left" vertical="top" wrapText="1"/>
    </xf>
    <xf numFmtId="0" fontId="88" fillId="0" borderId="0" xfId="0" applyFont="1" applyBorder="1" applyAlignment="1" applyProtection="1">
      <alignment horizontal="left" vertical="top" wrapText="1"/>
    </xf>
    <xf numFmtId="0" fontId="88" fillId="0" borderId="0" xfId="0" applyFont="1" applyBorder="1" applyAlignment="1" applyProtection="1">
      <alignment horizontal="left" vertical="top"/>
    </xf>
    <xf numFmtId="0" fontId="8" fillId="0" borderId="0" xfId="0" applyFont="1" applyBorder="1" applyAlignment="1" applyProtection="1">
      <alignment horizontal="left" vertical="top"/>
    </xf>
    <xf numFmtId="0" fontId="9" fillId="0" borderId="0" xfId="0" applyFont="1" applyBorder="1" applyAlignment="1" applyProtection="1">
      <alignment horizontal="left" vertical="top"/>
    </xf>
    <xf numFmtId="0" fontId="91" fillId="0" borderId="0" xfId="0" applyFont="1" applyFill="1" applyProtection="1"/>
    <xf numFmtId="0" fontId="90" fillId="0" borderId="1" xfId="0" applyFont="1" applyFill="1" applyBorder="1" applyProtection="1"/>
    <xf numFmtId="0" fontId="75" fillId="0" borderId="0" xfId="0" applyFont="1" applyFill="1" applyProtection="1"/>
    <xf numFmtId="0" fontId="75" fillId="4" borderId="8" xfId="0" applyFont="1" applyFill="1" applyBorder="1" applyProtection="1"/>
    <xf numFmtId="0" fontId="75" fillId="8" borderId="1" xfId="0" applyFont="1" applyFill="1" applyBorder="1" applyProtection="1"/>
    <xf numFmtId="0" fontId="75" fillId="0" borderId="1" xfId="0" applyFont="1" applyFill="1" applyBorder="1" applyProtection="1"/>
    <xf numFmtId="0" fontId="75" fillId="0" borderId="1" xfId="0" applyFont="1" applyBorder="1" applyProtection="1"/>
    <xf numFmtId="0" fontId="94" fillId="0" borderId="1" xfId="0" applyFont="1" applyBorder="1" applyProtection="1"/>
    <xf numFmtId="0" fontId="81" fillId="0" borderId="0" xfId="0" applyFont="1" applyFill="1" applyProtection="1"/>
    <xf numFmtId="0" fontId="88" fillId="0" borderId="1" xfId="0" applyFont="1" applyBorder="1" applyProtection="1"/>
    <xf numFmtId="0" fontId="93" fillId="0" borderId="0" xfId="0" applyFont="1" applyFill="1" applyProtection="1"/>
    <xf numFmtId="0" fontId="81" fillId="8" borderId="1" xfId="0" applyFont="1" applyFill="1" applyBorder="1" applyProtection="1"/>
    <xf numFmtId="0" fontId="81" fillId="0" borderId="1" xfId="0" applyFont="1" applyFill="1" applyBorder="1" applyProtection="1"/>
    <xf numFmtId="0" fontId="81" fillId="0" borderId="1" xfId="0" applyFont="1" applyBorder="1" applyProtection="1"/>
    <xf numFmtId="0" fontId="33" fillId="0" borderId="0" xfId="0" applyFont="1" applyFill="1" applyProtection="1"/>
    <xf numFmtId="0" fontId="72" fillId="0" borderId="0" xfId="0" applyFont="1" applyFill="1" applyProtection="1"/>
    <xf numFmtId="0" fontId="33" fillId="8" borderId="1" xfId="0" applyFont="1" applyFill="1" applyBorder="1" applyProtection="1"/>
    <xf numFmtId="0" fontId="33" fillId="0" borderId="1" xfId="0" applyFont="1" applyFill="1" applyBorder="1" applyProtection="1"/>
    <xf numFmtId="0" fontId="33" fillId="0" borderId="1" xfId="0" applyFont="1" applyBorder="1" applyProtection="1"/>
    <xf numFmtId="0" fontId="85" fillId="0" borderId="0" xfId="0" applyFont="1" applyFill="1" applyProtection="1"/>
    <xf numFmtId="0" fontId="84" fillId="4" borderId="8" xfId="0" applyFont="1" applyFill="1" applyBorder="1" applyProtection="1"/>
    <xf numFmtId="0" fontId="87" fillId="0" borderId="1" xfId="0" applyFont="1" applyBorder="1" applyProtection="1"/>
    <xf numFmtId="0" fontId="89" fillId="0" borderId="0" xfId="0" applyFont="1" applyAlignment="1" applyProtection="1"/>
    <xf numFmtId="0" fontId="84" fillId="4" borderId="0" xfId="0" applyFont="1" applyFill="1" applyBorder="1" applyProtection="1"/>
    <xf numFmtId="0" fontId="84" fillId="4" borderId="12" xfId="0" applyFont="1" applyFill="1" applyBorder="1" applyProtection="1"/>
    <xf numFmtId="0" fontId="86" fillId="0" borderId="0" xfId="0" applyFont="1" applyFill="1" applyProtection="1"/>
    <xf numFmtId="0" fontId="85" fillId="8" borderId="0" xfId="0" applyFont="1" applyFill="1" applyProtection="1"/>
    <xf numFmtId="0" fontId="85" fillId="8" borderId="1" xfId="0" applyFont="1" applyFill="1" applyBorder="1" applyProtection="1"/>
    <xf numFmtId="0" fontId="85" fillId="0" borderId="1" xfId="0" applyFont="1" applyFill="1" applyBorder="1" applyProtection="1"/>
    <xf numFmtId="0" fontId="85" fillId="0" borderId="1" xfId="0" applyFont="1" applyBorder="1" applyProtection="1"/>
    <xf numFmtId="0" fontId="30" fillId="0" borderId="12" xfId="0" applyFont="1" applyFill="1" applyBorder="1" applyProtection="1"/>
    <xf numFmtId="0" fontId="81" fillId="0" borderId="12" xfId="0" applyFont="1" applyFill="1" applyBorder="1" applyProtection="1"/>
    <xf numFmtId="0" fontId="32" fillId="0" borderId="0" xfId="0" applyFont="1" applyFill="1" applyBorder="1" applyAlignment="1" applyProtection="1">
      <alignment horizontal="right" vertical="center" wrapText="1"/>
    </xf>
    <xf numFmtId="0" fontId="32" fillId="0" borderId="0" xfId="0" applyFont="1" applyFill="1" applyBorder="1" applyAlignment="1" applyProtection="1">
      <alignment horizontal="right" vertical="center"/>
    </xf>
    <xf numFmtId="0" fontId="34" fillId="7" borderId="0" xfId="0" applyFont="1" applyFill="1" applyBorder="1" applyAlignment="1" applyProtection="1">
      <alignment vertical="top"/>
    </xf>
    <xf numFmtId="0" fontId="37" fillId="4" borderId="0" xfId="0" applyFont="1" applyFill="1" applyProtection="1"/>
    <xf numFmtId="0" fontId="34" fillId="7" borderId="8" xfId="0" applyFont="1" applyFill="1" applyBorder="1" applyAlignment="1" applyProtection="1"/>
    <xf numFmtId="0" fontId="34" fillId="7" borderId="0" xfId="0" applyFont="1" applyFill="1" applyBorder="1" applyAlignment="1" applyProtection="1"/>
    <xf numFmtId="0" fontId="3" fillId="7" borderId="0" xfId="0" applyFont="1" applyFill="1" applyBorder="1" applyAlignment="1" applyProtection="1"/>
    <xf numFmtId="0" fontId="29" fillId="7" borderId="0" xfId="0" applyFont="1" applyFill="1" applyBorder="1" applyAlignment="1" applyProtection="1">
      <alignment horizontal="right"/>
    </xf>
    <xf numFmtId="0" fontId="29" fillId="7" borderId="12" xfId="0" applyFont="1" applyFill="1" applyBorder="1" applyAlignment="1" applyProtection="1"/>
    <xf numFmtId="0" fontId="69" fillId="0" borderId="44" xfId="0" applyFont="1" applyFill="1" applyBorder="1" applyAlignment="1" applyProtection="1"/>
    <xf numFmtId="0" fontId="4" fillId="8" borderId="1" xfId="0" applyFont="1" applyFill="1" applyBorder="1" applyAlignment="1" applyProtection="1"/>
    <xf numFmtId="0" fontId="4" fillId="0" borderId="1" xfId="0" applyFont="1" applyFill="1" applyBorder="1" applyAlignment="1" applyProtection="1"/>
    <xf numFmtId="0" fontId="4" fillId="0" borderId="1" xfId="0" applyFont="1" applyBorder="1" applyAlignment="1" applyProtection="1"/>
    <xf numFmtId="0" fontId="8" fillId="0" borderId="0" xfId="0" applyFont="1" applyAlignment="1" applyProtection="1"/>
    <xf numFmtId="0" fontId="3" fillId="0" borderId="0" xfId="0" applyFont="1" applyFill="1" applyAlignment="1" applyProtection="1">
      <alignment vertical="top" wrapText="1"/>
    </xf>
    <xf numFmtId="0" fontId="67" fillId="4" borderId="0" xfId="0" applyFont="1" applyFill="1" applyProtection="1"/>
    <xf numFmtId="0" fontId="9" fillId="0" borderId="0" xfId="0" applyFont="1" applyAlignment="1" applyProtection="1">
      <alignment horizontal="left"/>
    </xf>
    <xf numFmtId="0" fontId="76" fillId="0" borderId="0" xfId="0" applyFont="1" applyFill="1" applyProtection="1"/>
    <xf numFmtId="0" fontId="77" fillId="4" borderId="8" xfId="0" applyFont="1" applyFill="1" applyBorder="1" applyProtection="1"/>
    <xf numFmtId="0" fontId="79" fillId="0" borderId="1" xfId="0" applyFont="1" applyBorder="1" applyProtection="1"/>
    <xf numFmtId="0" fontId="77" fillId="4" borderId="0" xfId="0" applyFont="1" applyFill="1" applyBorder="1" applyProtection="1"/>
    <xf numFmtId="0" fontId="77" fillId="4" borderId="0" xfId="0" applyFont="1" applyFill="1" applyBorder="1" applyAlignment="1" applyProtection="1"/>
    <xf numFmtId="0" fontId="77" fillId="0" borderId="0" xfId="0" applyFont="1" applyFill="1" applyBorder="1" applyAlignment="1" applyProtection="1">
      <alignment horizontal="right"/>
    </xf>
    <xf numFmtId="0" fontId="77" fillId="4" borderId="0" xfId="0" applyFont="1" applyFill="1" applyBorder="1" applyAlignment="1" applyProtection="1">
      <alignment horizontal="right"/>
    </xf>
    <xf numFmtId="0" fontId="77" fillId="4" borderId="12" xfId="0" applyFont="1" applyFill="1" applyBorder="1" applyProtection="1"/>
    <xf numFmtId="0" fontId="78" fillId="0" borderId="0" xfId="0" applyFont="1" applyFill="1" applyProtection="1"/>
    <xf numFmtId="0" fontId="76" fillId="8" borderId="0" xfId="0" applyFont="1" applyFill="1" applyProtection="1"/>
    <xf numFmtId="0" fontId="76" fillId="8" borderId="1" xfId="0" applyFont="1" applyFill="1" applyBorder="1" applyProtection="1"/>
    <xf numFmtId="0" fontId="76" fillId="0" borderId="1" xfId="0" applyFont="1" applyFill="1" applyBorder="1" applyProtection="1"/>
    <xf numFmtId="0" fontId="76" fillId="0" borderId="1" xfId="0" applyFont="1" applyBorder="1" applyProtection="1"/>
    <xf numFmtId="0" fontId="76" fillId="4" borderId="8" xfId="0" applyFont="1" applyFill="1" applyBorder="1" applyProtection="1"/>
    <xf numFmtId="0" fontId="76" fillId="4" borderId="0" xfId="0" applyFont="1" applyFill="1" applyBorder="1" applyProtection="1"/>
    <xf numFmtId="0" fontId="77" fillId="0" borderId="0" xfId="0" applyFont="1" applyFill="1" applyBorder="1" applyProtection="1"/>
    <xf numFmtId="0" fontId="76" fillId="4" borderId="12" xfId="0" applyFont="1" applyFill="1" applyBorder="1" applyProtection="1"/>
    <xf numFmtId="0" fontId="53" fillId="0" borderId="0" xfId="0" applyFont="1" applyFill="1" applyBorder="1" applyAlignment="1" applyProtection="1">
      <alignment horizontal="left"/>
    </xf>
    <xf numFmtId="0" fontId="4" fillId="4" borderId="0" xfId="0" applyFont="1" applyFill="1" applyBorder="1" applyAlignment="1" applyProtection="1">
      <alignment vertical="top" wrapText="1"/>
    </xf>
    <xf numFmtId="0" fontId="88" fillId="0" borderId="0" xfId="0" applyFont="1" applyFill="1" applyAlignment="1" applyProtection="1">
      <alignment horizontal="left"/>
    </xf>
    <xf numFmtId="0" fontId="88" fillId="0" borderId="0" xfId="0" applyFont="1" applyAlignment="1" applyProtection="1">
      <alignment horizontal="left"/>
    </xf>
    <xf numFmtId="0" fontId="9" fillId="0" borderId="0" xfId="0" applyFont="1" applyAlignment="1" applyProtection="1">
      <alignment vertical="top" wrapText="1"/>
    </xf>
    <xf numFmtId="0" fontId="30" fillId="4" borderId="0" xfId="0" applyFont="1" applyFill="1" applyBorder="1" applyAlignment="1" applyProtection="1">
      <alignment horizontal="left" vertical="center"/>
    </xf>
    <xf numFmtId="0" fontId="30" fillId="4" borderId="0" xfId="1" applyNumberFormat="1" applyFont="1" applyFill="1" applyBorder="1" applyAlignment="1" applyProtection="1">
      <alignment horizontal="left"/>
    </xf>
    <xf numFmtId="43" fontId="9" fillId="4" borderId="0" xfId="1" applyFont="1" applyFill="1" applyAlignment="1" applyProtection="1">
      <alignment wrapText="1"/>
    </xf>
    <xf numFmtId="0" fontId="30" fillId="4" borderId="12" xfId="0" applyFont="1" applyFill="1" applyBorder="1" applyAlignment="1" applyProtection="1">
      <alignment horizontal="left" indent="1"/>
    </xf>
    <xf numFmtId="0" fontId="30" fillId="4" borderId="54" xfId="0" applyFont="1" applyFill="1" applyBorder="1" applyProtection="1"/>
    <xf numFmtId="0" fontId="30" fillId="4" borderId="15" xfId="0" applyFont="1" applyFill="1" applyBorder="1" applyAlignment="1" applyProtection="1">
      <alignment horizontal="right"/>
    </xf>
    <xf numFmtId="0" fontId="29" fillId="7" borderId="0" xfId="0" applyFont="1" applyFill="1" applyBorder="1" applyAlignment="1" applyProtection="1">
      <alignment vertical="center"/>
    </xf>
    <xf numFmtId="0" fontId="34" fillId="7" borderId="16" xfId="0" applyFont="1" applyFill="1" applyBorder="1" applyAlignment="1" applyProtection="1">
      <alignment vertical="center"/>
    </xf>
    <xf numFmtId="0" fontId="67" fillId="0" borderId="1" xfId="0" applyFont="1" applyFill="1" applyBorder="1" applyProtection="1"/>
    <xf numFmtId="0" fontId="33" fillId="4" borderId="0" xfId="0" applyFont="1" applyFill="1" applyBorder="1" applyAlignment="1" applyProtection="1">
      <alignment horizontal="left" wrapText="1"/>
    </xf>
    <xf numFmtId="0" fontId="33" fillId="4" borderId="0" xfId="0" applyFont="1" applyFill="1" applyBorder="1" applyAlignment="1" applyProtection="1">
      <alignment horizontal="left"/>
    </xf>
    <xf numFmtId="0" fontId="33" fillId="4" borderId="12" xfId="0" applyFont="1" applyFill="1" applyBorder="1" applyProtection="1"/>
    <xf numFmtId="0" fontId="8" fillId="0" borderId="0" xfId="0" applyFont="1" applyFill="1" applyAlignment="1" applyProtection="1"/>
    <xf numFmtId="0" fontId="32" fillId="0" borderId="0" xfId="0" applyFont="1" applyFill="1" applyBorder="1" applyAlignment="1" applyProtection="1">
      <alignment vertical="top"/>
    </xf>
    <xf numFmtId="0" fontId="3" fillId="0" borderId="30" xfId="0" applyFont="1" applyBorder="1" applyAlignment="1" applyProtection="1">
      <alignment horizontal="center" vertical="center"/>
      <protection locked="0"/>
    </xf>
    <xf numFmtId="0" fontId="54" fillId="0" borderId="8" xfId="0" applyFont="1" applyFill="1" applyBorder="1" applyProtection="1">
      <protection locked="0"/>
    </xf>
    <xf numFmtId="0" fontId="22" fillId="0" borderId="8" xfId="0" applyFont="1" applyBorder="1" applyProtection="1">
      <protection locked="0"/>
    </xf>
    <xf numFmtId="0" fontId="29" fillId="6" borderId="20" xfId="0" applyFont="1" applyFill="1" applyBorder="1" applyAlignment="1" applyProtection="1">
      <alignment horizontal="center"/>
      <protection locked="0"/>
    </xf>
    <xf numFmtId="0" fontId="29" fillId="0" borderId="20" xfId="0" applyFont="1" applyFill="1" applyBorder="1" applyAlignment="1" applyProtection="1">
      <alignment horizontal="center"/>
    </xf>
    <xf numFmtId="0" fontId="33" fillId="0" borderId="30" xfId="0" applyFont="1" applyFill="1" applyBorder="1" applyAlignment="1" applyProtection="1">
      <alignment horizontal="center" vertical="center" wrapText="1"/>
      <protection locked="0"/>
    </xf>
    <xf numFmtId="0" fontId="4" fillId="4" borderId="0" xfId="0" applyFont="1" applyFill="1" applyBorder="1" applyProtection="1">
      <protection locked="0"/>
    </xf>
    <xf numFmtId="0" fontId="80" fillId="4" borderId="0" xfId="0" applyFont="1" applyFill="1" applyBorder="1" applyProtection="1">
      <protection locked="0"/>
    </xf>
    <xf numFmtId="0" fontId="49" fillId="4" borderId="0" xfId="0" applyFont="1" applyFill="1" applyBorder="1" applyProtection="1">
      <protection locked="0"/>
    </xf>
    <xf numFmtId="0" fontId="103" fillId="0" borderId="10" xfId="0" applyFont="1" applyFill="1" applyBorder="1" applyAlignment="1" applyProtection="1"/>
    <xf numFmtId="0" fontId="1" fillId="0" borderId="10" xfId="0" applyFont="1" applyFill="1" applyBorder="1" applyAlignment="1" applyProtection="1"/>
    <xf numFmtId="0" fontId="1" fillId="0" borderId="10" xfId="0" applyFont="1" applyBorder="1" applyAlignment="1" applyProtection="1"/>
    <xf numFmtId="0" fontId="42" fillId="0" borderId="11" xfId="0" applyFont="1" applyBorder="1" applyAlignment="1" applyProtection="1"/>
    <xf numFmtId="0" fontId="56" fillId="4" borderId="8" xfId="0" applyFont="1" applyFill="1" applyBorder="1" applyProtection="1"/>
    <xf numFmtId="0" fontId="56" fillId="4" borderId="0" xfId="0" applyFont="1" applyFill="1" applyBorder="1" applyProtection="1"/>
    <xf numFmtId="0" fontId="23" fillId="4" borderId="0" xfId="0" applyFont="1" applyFill="1" applyBorder="1" applyProtection="1"/>
    <xf numFmtId="0" fontId="25" fillId="4" borderId="0" xfId="2" applyFont="1" applyFill="1" applyBorder="1" applyAlignment="1" applyProtection="1"/>
    <xf numFmtId="0" fontId="24" fillId="4" borderId="0" xfId="2" applyFill="1" applyBorder="1" applyAlignment="1" applyProtection="1"/>
    <xf numFmtId="0" fontId="24" fillId="0" borderId="0" xfId="2" applyBorder="1" applyAlignment="1" applyProtection="1"/>
    <xf numFmtId="0" fontId="24" fillId="0" borderId="0" xfId="2" applyFill="1" applyBorder="1" applyProtection="1"/>
    <xf numFmtId="0" fontId="26" fillId="0" borderId="0" xfId="0" applyFont="1" applyBorder="1" applyProtection="1"/>
    <xf numFmtId="0" fontId="32" fillId="0" borderId="12" xfId="0" applyFont="1" applyBorder="1" applyProtection="1"/>
    <xf numFmtId="0" fontId="33" fillId="0" borderId="30" xfId="0" applyFont="1" applyFill="1" applyBorder="1" applyAlignment="1" applyProtection="1">
      <alignment horizontal="center"/>
      <protection locked="0"/>
    </xf>
    <xf numFmtId="0" fontId="109" fillId="0" borderId="0" xfId="0" applyFont="1" applyBorder="1" applyProtection="1"/>
    <xf numFmtId="0" fontId="108" fillId="0" borderId="0" xfId="2" applyFont="1" applyBorder="1" applyAlignment="1" applyProtection="1"/>
    <xf numFmtId="0" fontId="100" fillId="0" borderId="0" xfId="2" applyFont="1" applyBorder="1" applyAlignment="1" applyProtection="1"/>
    <xf numFmtId="0" fontId="108" fillId="0" borderId="0" xfId="2" applyFont="1" applyFill="1" applyBorder="1" applyProtection="1"/>
    <xf numFmtId="0" fontId="64" fillId="0" borderId="0" xfId="2" applyFont="1" applyBorder="1" applyAlignment="1" applyProtection="1"/>
    <xf numFmtId="0" fontId="64" fillId="0" borderId="12" xfId="2" applyFont="1" applyBorder="1" applyAlignment="1" applyProtection="1"/>
    <xf numFmtId="0" fontId="65" fillId="0" borderId="12" xfId="0" applyFont="1" applyBorder="1" applyProtection="1"/>
    <xf numFmtId="0" fontId="3" fillId="4" borderId="27" xfId="0" applyFont="1" applyFill="1" applyBorder="1" applyProtection="1"/>
    <xf numFmtId="0" fontId="3" fillId="4" borderId="26" xfId="0" applyFont="1" applyFill="1" applyBorder="1" applyProtection="1"/>
    <xf numFmtId="0" fontId="4" fillId="0" borderId="28" xfId="0" applyFont="1" applyFill="1" applyBorder="1" applyAlignment="1" applyProtection="1">
      <alignment horizontal="left" vertical="center"/>
    </xf>
    <xf numFmtId="0" fontId="30" fillId="4" borderId="28" xfId="0" applyFont="1" applyFill="1" applyBorder="1" applyAlignment="1" applyProtection="1">
      <alignment horizontal="center" vertical="center" wrapText="1"/>
    </xf>
    <xf numFmtId="0" fontId="30" fillId="4" borderId="30" xfId="0" applyFont="1" applyFill="1" applyBorder="1" applyAlignment="1" applyProtection="1">
      <alignment horizontal="center" vertical="center" wrapText="1"/>
    </xf>
    <xf numFmtId="164" fontId="32" fillId="4" borderId="58" xfId="0" applyNumberFormat="1" applyFont="1" applyFill="1" applyBorder="1" applyAlignment="1" applyProtection="1">
      <alignment horizontal="center" vertical="center"/>
    </xf>
    <xf numFmtId="164" fontId="32" fillId="4" borderId="30" xfId="0" applyNumberFormat="1" applyFont="1" applyFill="1" applyBorder="1" applyAlignment="1" applyProtection="1">
      <alignment horizontal="center" vertical="center"/>
    </xf>
    <xf numFmtId="164" fontId="32" fillId="4" borderId="62" xfId="0" applyNumberFormat="1" applyFont="1" applyFill="1" applyBorder="1" applyAlignment="1" applyProtection="1">
      <alignment horizontal="center" vertical="center"/>
    </xf>
    <xf numFmtId="164" fontId="32" fillId="0" borderId="20" xfId="0" applyNumberFormat="1" applyFont="1" applyFill="1" applyBorder="1" applyAlignment="1" applyProtection="1">
      <alignment horizontal="center" vertical="center" wrapText="1"/>
    </xf>
    <xf numFmtId="164" fontId="32" fillId="4" borderId="55" xfId="0" applyNumberFormat="1" applyFont="1" applyFill="1" applyBorder="1" applyAlignment="1" applyProtection="1">
      <alignment horizontal="center" vertical="center"/>
    </xf>
    <xf numFmtId="164" fontId="32" fillId="4" borderId="63" xfId="0" applyNumberFormat="1" applyFont="1" applyFill="1" applyBorder="1" applyAlignment="1" applyProtection="1">
      <alignment horizontal="center" vertical="center"/>
    </xf>
    <xf numFmtId="164" fontId="32" fillId="4" borderId="60" xfId="0" applyNumberFormat="1" applyFont="1" applyFill="1" applyBorder="1" applyAlignment="1" applyProtection="1">
      <alignment horizontal="center" vertical="center"/>
    </xf>
    <xf numFmtId="164" fontId="8" fillId="0" borderId="30" xfId="0" applyNumberFormat="1" applyFont="1" applyFill="1" applyBorder="1" applyAlignment="1" applyProtection="1">
      <alignment horizontal="center"/>
    </xf>
    <xf numFmtId="165" fontId="29" fillId="0" borderId="30" xfId="3" applyNumberFormat="1" applyFont="1" applyFill="1" applyBorder="1" applyAlignment="1" applyProtection="1">
      <alignment horizontal="center" vertical="center" wrapText="1"/>
    </xf>
    <xf numFmtId="0" fontId="33" fillId="4" borderId="30" xfId="0" applyFont="1" applyFill="1" applyBorder="1" applyAlignment="1" applyProtection="1">
      <alignment horizontal="right" vertical="center"/>
    </xf>
    <xf numFmtId="0" fontId="33" fillId="4" borderId="48" xfId="0" applyFont="1" applyFill="1" applyBorder="1" applyAlignment="1" applyProtection="1">
      <alignment horizontal="right" vertical="center"/>
    </xf>
    <xf numFmtId="0" fontId="8" fillId="4" borderId="0" xfId="0" applyFont="1" applyFill="1" applyBorder="1" applyAlignment="1" applyProtection="1">
      <alignment horizontal="center"/>
    </xf>
    <xf numFmtId="0" fontId="33" fillId="4" borderId="26" xfId="0" applyFont="1" applyFill="1" applyBorder="1" applyAlignment="1" applyProtection="1">
      <alignment horizontal="right" vertical="center"/>
    </xf>
    <xf numFmtId="0" fontId="32" fillId="0" borderId="0" xfId="0" applyFont="1" applyFill="1" applyBorder="1" applyAlignment="1" applyProtection="1">
      <alignment horizontal="left" indent="1"/>
    </xf>
    <xf numFmtId="0" fontId="40" fillId="0" borderId="0" xfId="0" applyFont="1" applyFill="1" applyBorder="1" applyProtection="1"/>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center" wrapText="1"/>
    </xf>
    <xf numFmtId="0" fontId="8" fillId="4" borderId="0" xfId="0" applyFont="1" applyFill="1" applyBorder="1" applyAlignment="1" applyProtection="1"/>
    <xf numFmtId="0" fontId="8" fillId="4" borderId="0" xfId="0" applyFont="1" applyFill="1" applyBorder="1" applyAlignment="1" applyProtection="1">
      <alignment wrapText="1"/>
    </xf>
    <xf numFmtId="0" fontId="4" fillId="10" borderId="65" xfId="0" applyFont="1" applyFill="1" applyBorder="1" applyAlignment="1" applyProtection="1">
      <alignment horizontal="center" vertical="center" wrapText="1"/>
    </xf>
    <xf numFmtId="0" fontId="33" fillId="4" borderId="0" xfId="0" applyFont="1" applyFill="1" applyBorder="1" applyAlignment="1" applyProtection="1">
      <alignment vertical="top" wrapText="1"/>
    </xf>
    <xf numFmtId="0" fontId="30" fillId="0" borderId="0" xfId="0" applyFont="1" applyFill="1" applyBorder="1" applyAlignment="1" applyProtection="1">
      <alignment horizontal="left"/>
    </xf>
    <xf numFmtId="0" fontId="30" fillId="4" borderId="0" xfId="0" applyFont="1" applyFill="1" applyBorder="1" applyAlignment="1" applyProtection="1">
      <alignment wrapText="1"/>
    </xf>
    <xf numFmtId="0" fontId="9" fillId="0" borderId="0" xfId="0" applyFont="1" applyBorder="1" applyAlignment="1" applyProtection="1">
      <alignment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3" fillId="0" borderId="0" xfId="0" applyFont="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0" fillId="4" borderId="0" xfId="0" applyFont="1" applyFill="1" applyBorder="1" applyAlignment="1" applyProtection="1"/>
    <xf numFmtId="0" fontId="100" fillId="0" borderId="0" xfId="2" applyFont="1" applyBorder="1" applyAlignment="1" applyProtection="1">
      <alignment horizontal="left"/>
      <protection locked="0"/>
    </xf>
    <xf numFmtId="0" fontId="4" fillId="4" borderId="0" xfId="0" applyFont="1" applyFill="1" applyBorder="1" applyAlignment="1" applyProtection="1">
      <alignment horizontal="center" vertical="center"/>
      <protection locked="0"/>
    </xf>
    <xf numFmtId="0" fontId="19" fillId="7" borderId="9" xfId="0" applyFont="1" applyFill="1" applyBorder="1" applyAlignment="1" applyProtection="1">
      <alignment vertical="center"/>
      <protection locked="0"/>
    </xf>
    <xf numFmtId="0" fontId="9" fillId="0" borderId="0" xfId="0" applyFont="1" applyFill="1" applyBorder="1" applyAlignment="1" applyProtection="1"/>
    <xf numFmtId="0" fontId="9" fillId="0" borderId="0" xfId="0" applyFont="1" applyFill="1" applyBorder="1" applyAlignment="1" applyProtection="1">
      <alignment wrapText="1"/>
    </xf>
    <xf numFmtId="0" fontId="88" fillId="0" borderId="0" xfId="0" applyFont="1" applyBorder="1" applyAlignment="1" applyProtection="1"/>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vertical="top" wrapText="1"/>
    </xf>
    <xf numFmtId="0" fontId="3" fillId="7" borderId="0" xfId="0" applyFont="1" applyFill="1" applyBorder="1" applyAlignment="1" applyProtection="1">
      <alignment vertical="top"/>
    </xf>
    <xf numFmtId="0" fontId="34" fillId="7" borderId="12" xfId="0" applyFont="1" applyFill="1" applyBorder="1" applyAlignment="1" applyProtection="1">
      <alignment vertical="center"/>
    </xf>
    <xf numFmtId="0" fontId="3" fillId="0" borderId="10" xfId="0" applyFont="1" applyBorder="1" applyProtection="1"/>
    <xf numFmtId="0" fontId="30" fillId="4" borderId="10" xfId="0" applyFont="1" applyFill="1" applyBorder="1" applyAlignment="1" applyProtection="1">
      <alignment wrapText="1"/>
    </xf>
    <xf numFmtId="0" fontId="9" fillId="0" borderId="10" xfId="0" applyFont="1" applyBorder="1" applyAlignment="1" applyProtection="1">
      <alignment wrapText="1"/>
    </xf>
    <xf numFmtId="0" fontId="8" fillId="0" borderId="0" xfId="0" applyFont="1" applyFill="1" applyBorder="1" applyAlignment="1" applyProtection="1"/>
    <xf numFmtId="0" fontId="73" fillId="0" borderId="0" xfId="0" applyFont="1" applyBorder="1" applyAlignment="1" applyProtection="1">
      <alignment vertical="center"/>
      <protection locked="0"/>
    </xf>
    <xf numFmtId="0" fontId="30" fillId="4" borderId="0" xfId="0" applyFont="1" applyFill="1" applyBorder="1" applyAlignment="1" applyProtection="1">
      <alignment wrapText="1"/>
    </xf>
    <xf numFmtId="0" fontId="9" fillId="0" borderId="0" xfId="0" applyFont="1" applyBorder="1" applyAlignment="1" applyProtection="1">
      <alignment wrapText="1"/>
    </xf>
    <xf numFmtId="0" fontId="4" fillId="0" borderId="0" xfId="0" applyFont="1" applyFill="1" applyBorder="1" applyAlignment="1" applyProtection="1">
      <alignment horizontal="left" vertical="top" wrapText="1"/>
    </xf>
    <xf numFmtId="0" fontId="53" fillId="0" borderId="0" xfId="0" applyFont="1" applyAlignment="1" applyProtection="1">
      <alignment horizontal="left" vertical="center" wrapText="1"/>
    </xf>
    <xf numFmtId="0" fontId="98" fillId="0" borderId="0" xfId="0" applyFont="1" applyFill="1" applyBorder="1" applyAlignment="1" applyProtection="1">
      <alignment horizontal="left" vertical="top" wrapText="1"/>
    </xf>
    <xf numFmtId="0" fontId="30" fillId="4" borderId="0" xfId="0" applyFont="1" applyFill="1" applyBorder="1" applyAlignment="1" applyProtection="1">
      <alignment horizontal="left" wrapText="1"/>
    </xf>
    <xf numFmtId="0" fontId="4" fillId="0" borderId="0" xfId="0" applyFont="1" applyFill="1" applyBorder="1" applyAlignment="1" applyProtection="1">
      <alignment horizontal="left" vertical="center" wrapText="1"/>
    </xf>
    <xf numFmtId="0" fontId="4" fillId="4" borderId="0" xfId="0" applyFont="1" applyFill="1" applyBorder="1" applyAlignment="1" applyProtection="1">
      <alignment horizontal="center" vertical="center"/>
    </xf>
    <xf numFmtId="0" fontId="9" fillId="0" borderId="0" xfId="0" applyFont="1" applyAlignment="1" applyProtection="1">
      <alignment wrapText="1"/>
    </xf>
    <xf numFmtId="0" fontId="4" fillId="0" borderId="0" xfId="0" applyFont="1" applyFill="1" applyBorder="1" applyAlignment="1" applyProtection="1">
      <alignment vertical="top" wrapText="1"/>
    </xf>
    <xf numFmtId="0" fontId="63"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9" fillId="0" borderId="46" xfId="0" applyFont="1" applyBorder="1" applyAlignment="1" applyProtection="1">
      <alignment vertical="center" wrapText="1"/>
    </xf>
    <xf numFmtId="0" fontId="3" fillId="0" borderId="0" xfId="0" applyFont="1" applyBorder="1" applyAlignment="1" applyProtection="1">
      <alignment horizontal="center" vertical="center"/>
    </xf>
    <xf numFmtId="0" fontId="63" fillId="0" borderId="0" xfId="0" applyFont="1" applyBorder="1" applyAlignment="1" applyProtection="1">
      <alignment horizontal="left" vertical="center" wrapText="1"/>
    </xf>
    <xf numFmtId="0" fontId="33" fillId="4" borderId="0" xfId="0" applyFont="1" applyFill="1" applyBorder="1" applyAlignment="1" applyProtection="1">
      <alignment horizontal="left" vertical="top" wrapText="1"/>
    </xf>
    <xf numFmtId="0" fontId="30" fillId="4" borderId="0" xfId="0" applyFont="1" applyFill="1" applyBorder="1" applyAlignment="1" applyProtection="1"/>
    <xf numFmtId="0" fontId="0" fillId="0" borderId="0" xfId="0" applyAlignment="1" applyProtection="1"/>
    <xf numFmtId="0" fontId="4" fillId="4" borderId="30" xfId="0" applyFont="1" applyFill="1" applyBorder="1" applyAlignment="1" applyProtection="1">
      <alignment horizontal="center" vertical="center"/>
    </xf>
    <xf numFmtId="0" fontId="33" fillId="4" borderId="30" xfId="0" applyFont="1" applyFill="1" applyBorder="1" applyAlignment="1" applyProtection="1">
      <alignment horizontal="center"/>
    </xf>
    <xf numFmtId="0" fontId="33" fillId="0" borderId="30" xfId="0" applyFont="1" applyFill="1" applyBorder="1" applyAlignment="1" applyProtection="1">
      <alignment horizontal="center"/>
    </xf>
    <xf numFmtId="0" fontId="33" fillId="0" borderId="30" xfId="0" applyFont="1" applyFill="1" applyBorder="1" applyAlignment="1" applyProtection="1">
      <alignment horizontal="center" vertical="center" wrapText="1"/>
    </xf>
    <xf numFmtId="0" fontId="3" fillId="12" borderId="89" xfId="0" applyFont="1" applyFill="1" applyBorder="1" applyAlignment="1" applyProtection="1">
      <alignment horizontal="left" vertical="center" wrapText="1"/>
    </xf>
    <xf numFmtId="0" fontId="3" fillId="13" borderId="90" xfId="0" applyFont="1" applyFill="1" applyBorder="1" applyAlignment="1" applyProtection="1">
      <alignment horizontal="left" vertical="center" wrapText="1"/>
    </xf>
    <xf numFmtId="0" fontId="3" fillId="12" borderId="90" xfId="0" applyFont="1" applyFill="1" applyBorder="1" applyAlignment="1" applyProtection="1">
      <alignment horizontal="left" vertical="center" wrapText="1"/>
    </xf>
    <xf numFmtId="0" fontId="3" fillId="6" borderId="30" xfId="0" applyFont="1" applyFill="1" applyBorder="1" applyAlignment="1" applyProtection="1">
      <alignment horizontal="left" vertical="center" wrapText="1"/>
    </xf>
    <xf numFmtId="0" fontId="3" fillId="6" borderId="26" xfId="0" applyFont="1" applyFill="1" applyBorder="1" applyAlignment="1" applyProtection="1">
      <alignment horizontal="left" vertical="center" wrapText="1"/>
    </xf>
    <xf numFmtId="0" fontId="30" fillId="6" borderId="30" xfId="0" applyFont="1" applyFill="1" applyBorder="1" applyAlignment="1" applyProtection="1">
      <alignment horizontal="center" vertical="center"/>
    </xf>
    <xf numFmtId="0" fontId="3" fillId="12" borderId="90" xfId="0" applyFont="1" applyFill="1" applyBorder="1" applyAlignment="1" applyProtection="1">
      <alignment vertical="center" wrapText="1"/>
    </xf>
    <xf numFmtId="164" fontId="3" fillId="12" borderId="103" xfId="0" applyNumberFormat="1" applyFont="1" applyFill="1" applyBorder="1" applyAlignment="1" applyProtection="1">
      <alignment horizontal="center" vertical="center"/>
    </xf>
    <xf numFmtId="164" fontId="3" fillId="12" borderId="102" xfId="0" applyNumberFormat="1" applyFont="1" applyFill="1" applyBorder="1" applyAlignment="1" applyProtection="1">
      <alignment horizontal="center" vertical="center"/>
    </xf>
    <xf numFmtId="164" fontId="3" fillId="12" borderId="104" xfId="0" applyNumberFormat="1" applyFont="1" applyFill="1" applyBorder="1" applyAlignment="1" applyProtection="1">
      <alignment horizontal="center" vertical="center"/>
    </xf>
    <xf numFmtId="164" fontId="3" fillId="12" borderId="89" xfId="0" applyNumberFormat="1" applyFont="1" applyFill="1" applyBorder="1" applyAlignment="1" applyProtection="1">
      <alignment horizontal="center" vertical="center"/>
    </xf>
    <xf numFmtId="164" fontId="3" fillId="12" borderId="94" xfId="0" applyNumberFormat="1" applyFont="1" applyFill="1" applyBorder="1" applyAlignment="1" applyProtection="1">
      <alignment horizontal="center" vertical="center"/>
    </xf>
    <xf numFmtId="164" fontId="3" fillId="0" borderId="95" xfId="0" applyNumberFormat="1" applyFont="1" applyBorder="1" applyAlignment="1" applyProtection="1">
      <alignment horizontal="center" vertical="center" wrapText="1"/>
    </xf>
    <xf numFmtId="0" fontId="3" fillId="15" borderId="96" xfId="0" applyFont="1" applyFill="1" applyBorder="1" applyAlignment="1" applyProtection="1">
      <alignment horizontal="center" vertical="center" wrapText="1"/>
    </xf>
    <xf numFmtId="0" fontId="3" fillId="12" borderId="91" xfId="0" applyFont="1" applyFill="1" applyBorder="1" applyAlignment="1" applyProtection="1">
      <alignment horizontal="left" vertical="center" wrapText="1"/>
    </xf>
    <xf numFmtId="0" fontId="4" fillId="6" borderId="58" xfId="0" applyFont="1" applyFill="1" applyBorder="1" applyAlignment="1" applyProtection="1">
      <alignment horizontal="left" vertical="center" wrapText="1"/>
    </xf>
    <xf numFmtId="0" fontId="33" fillId="0" borderId="0"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164" fontId="3" fillId="12" borderId="106" xfId="0" applyNumberFormat="1" applyFont="1" applyFill="1" applyBorder="1" applyAlignment="1" applyProtection="1">
      <alignment horizontal="center" vertical="center"/>
    </xf>
    <xf numFmtId="164" fontId="3" fillId="12" borderId="105" xfId="0" applyNumberFormat="1" applyFont="1" applyFill="1" applyBorder="1" applyAlignment="1" applyProtection="1">
      <alignment horizontal="center" vertical="center"/>
    </xf>
    <xf numFmtId="164" fontId="3" fillId="12" borderId="93" xfId="0" applyNumberFormat="1" applyFont="1" applyFill="1" applyBorder="1" applyAlignment="1" applyProtection="1">
      <alignment horizontal="center" vertical="center"/>
    </xf>
    <xf numFmtId="0" fontId="4" fillId="6" borderId="26" xfId="0" applyFont="1" applyFill="1" applyBorder="1" applyAlignment="1" applyProtection="1">
      <alignment vertical="center" wrapText="1"/>
    </xf>
    <xf numFmtId="164" fontId="4" fillId="6" borderId="58" xfId="0" applyNumberFormat="1" applyFont="1" applyFill="1" applyBorder="1" applyAlignment="1" applyProtection="1">
      <alignment horizontal="center" vertical="center"/>
    </xf>
    <xf numFmtId="164" fontId="3" fillId="6" borderId="30" xfId="0" applyNumberFormat="1" applyFont="1" applyFill="1" applyBorder="1" applyAlignment="1" applyProtection="1">
      <alignment horizontal="center" vertical="center"/>
    </xf>
    <xf numFmtId="164" fontId="3" fillId="6" borderId="62" xfId="0" applyNumberFormat="1" applyFont="1" applyFill="1" applyBorder="1" applyAlignment="1" applyProtection="1">
      <alignment horizontal="center" vertical="center"/>
    </xf>
    <xf numFmtId="164" fontId="4" fillId="0" borderId="20" xfId="0" applyNumberFormat="1" applyFont="1" applyFill="1" applyBorder="1" applyAlignment="1" applyProtection="1">
      <alignment horizontal="center" vertical="center" wrapText="1"/>
    </xf>
    <xf numFmtId="0" fontId="4" fillId="4" borderId="64" xfId="0" applyFont="1" applyFill="1" applyBorder="1" applyAlignment="1" applyProtection="1">
      <alignment horizontal="center" vertical="center" wrapText="1"/>
    </xf>
    <xf numFmtId="0" fontId="4" fillId="6" borderId="27" xfId="0" applyFont="1" applyFill="1" applyBorder="1" applyAlignment="1" applyProtection="1">
      <alignment horizontal="left" vertical="center" wrapText="1"/>
    </xf>
    <xf numFmtId="0" fontId="8" fillId="0" borderId="0" xfId="0" applyFont="1" applyAlignment="1" applyProtection="1">
      <alignment horizontal="left" vertical="center"/>
    </xf>
    <xf numFmtId="0" fontId="3" fillId="12" borderId="97" xfId="0" applyFont="1" applyFill="1" applyBorder="1" applyAlignment="1" applyProtection="1">
      <alignment vertical="center" wrapText="1"/>
    </xf>
    <xf numFmtId="164" fontId="9" fillId="12" borderId="103" xfId="0" applyNumberFormat="1" applyFont="1" applyFill="1" applyBorder="1" applyAlignment="1" applyProtection="1">
      <alignment horizontal="center" vertical="center"/>
    </xf>
    <xf numFmtId="164" fontId="9" fillId="12" borderId="105" xfId="0" applyNumberFormat="1" applyFont="1" applyFill="1" applyBorder="1" applyAlignment="1" applyProtection="1">
      <alignment horizontal="center" vertical="center"/>
    </xf>
    <xf numFmtId="0" fontId="3" fillId="15" borderId="98" xfId="0" applyFont="1" applyFill="1" applyBorder="1" applyAlignment="1" applyProtection="1">
      <alignment horizontal="center" vertical="center" wrapText="1"/>
    </xf>
    <xf numFmtId="0" fontId="4" fillId="6" borderId="59" xfId="0" applyFont="1" applyFill="1" applyBorder="1" applyAlignment="1" applyProtection="1">
      <alignment horizontal="left" vertical="center" wrapText="1"/>
    </xf>
    <xf numFmtId="0" fontId="3" fillId="12" borderId="94" xfId="0" applyFont="1" applyFill="1" applyBorder="1" applyAlignment="1" applyProtection="1">
      <alignment vertical="center" wrapText="1"/>
    </xf>
    <xf numFmtId="164" fontId="9" fillId="12" borderId="107" xfId="0" applyNumberFormat="1" applyFont="1" applyFill="1" applyBorder="1" applyAlignment="1" applyProtection="1">
      <alignment horizontal="center" vertical="center"/>
    </xf>
    <xf numFmtId="164" fontId="9" fillId="12" borderId="108" xfId="0" applyNumberFormat="1" applyFont="1" applyFill="1" applyBorder="1" applyAlignment="1" applyProtection="1">
      <alignment horizontal="center" vertical="center"/>
    </xf>
    <xf numFmtId="0" fontId="3" fillId="12" borderId="95" xfId="0" applyFont="1" applyFill="1" applyBorder="1" applyAlignment="1" applyProtection="1">
      <alignment horizontal="left" vertical="center" wrapText="1"/>
    </xf>
    <xf numFmtId="0" fontId="4" fillId="6" borderId="62" xfId="0" applyFont="1" applyFill="1" applyBorder="1" applyAlignment="1" applyProtection="1">
      <alignment vertical="center" wrapText="1"/>
    </xf>
    <xf numFmtId="164" fontId="33" fillId="6" borderId="58" xfId="0" applyNumberFormat="1" applyFont="1" applyFill="1" applyBorder="1" applyAlignment="1" applyProtection="1">
      <alignment horizontal="center" vertical="center"/>
    </xf>
    <xf numFmtId="164" fontId="4" fillId="6" borderId="30" xfId="0" applyNumberFormat="1" applyFont="1" applyFill="1" applyBorder="1" applyAlignment="1" applyProtection="1">
      <alignment horizontal="center" vertical="center"/>
    </xf>
    <xf numFmtId="164" fontId="4" fillId="6" borderId="62" xfId="0" applyNumberFormat="1" applyFont="1" applyFill="1" applyBorder="1" applyAlignment="1" applyProtection="1">
      <alignment horizontal="center" vertical="center"/>
    </xf>
    <xf numFmtId="164" fontId="3" fillId="12" borderId="99" xfId="0" applyNumberFormat="1" applyFont="1" applyFill="1" applyBorder="1" applyAlignment="1" applyProtection="1">
      <alignment horizontal="center" vertical="center"/>
    </xf>
    <xf numFmtId="164" fontId="3" fillId="12" borderId="100" xfId="0" applyNumberFormat="1" applyFont="1" applyFill="1" applyBorder="1" applyAlignment="1" applyProtection="1">
      <alignment horizontal="center" vertical="center"/>
    </xf>
    <xf numFmtId="164" fontId="3" fillId="12" borderId="101" xfId="0" applyNumberFormat="1" applyFont="1" applyFill="1" applyBorder="1" applyAlignment="1" applyProtection="1">
      <alignment horizontal="center" vertical="center"/>
    </xf>
    <xf numFmtId="164" fontId="4" fillId="6" borderId="60" xfId="0" applyNumberFormat="1" applyFont="1" applyFill="1" applyBorder="1" applyAlignment="1" applyProtection="1">
      <alignment horizontal="center" vertical="center"/>
    </xf>
    <xf numFmtId="164" fontId="4" fillId="6" borderId="55" xfId="0" applyNumberFormat="1" applyFont="1" applyFill="1" applyBorder="1" applyAlignment="1" applyProtection="1">
      <alignment horizontal="center" vertical="center"/>
    </xf>
    <xf numFmtId="164" fontId="4" fillId="6" borderId="63" xfId="0" applyNumberFormat="1" applyFont="1" applyFill="1" applyBorder="1" applyAlignment="1" applyProtection="1">
      <alignment horizontal="center" vertical="center"/>
    </xf>
    <xf numFmtId="0" fontId="4" fillId="6" borderId="46" xfId="0" applyFont="1" applyFill="1" applyBorder="1" applyAlignment="1" applyProtection="1">
      <alignment horizontal="left" vertical="center" wrapText="1"/>
    </xf>
    <xf numFmtId="0" fontId="4" fillId="6" borderId="60" xfId="0" applyFont="1" applyFill="1" applyBorder="1" applyAlignment="1" applyProtection="1">
      <alignment horizontal="left" vertical="center" wrapText="1"/>
    </xf>
    <xf numFmtId="164" fontId="9" fillId="12" borderId="89" xfId="0" applyNumberFormat="1" applyFont="1" applyFill="1" applyBorder="1" applyAlignment="1" applyProtection="1">
      <alignment horizontal="center" vertical="center"/>
    </xf>
    <xf numFmtId="164" fontId="9" fillId="12" borderId="94" xfId="0" applyNumberFormat="1" applyFont="1" applyFill="1" applyBorder="1" applyAlignment="1" applyProtection="1">
      <alignment horizontal="center" vertical="center"/>
    </xf>
    <xf numFmtId="164" fontId="9" fillId="6" borderId="30" xfId="0" applyNumberFormat="1" applyFont="1" applyFill="1" applyBorder="1" applyAlignment="1" applyProtection="1">
      <alignment horizontal="center" vertical="center"/>
    </xf>
    <xf numFmtId="164" fontId="9" fillId="6" borderId="62" xfId="0" applyNumberFormat="1" applyFont="1" applyFill="1" applyBorder="1" applyAlignment="1" applyProtection="1">
      <alignment horizontal="center" vertical="center"/>
    </xf>
    <xf numFmtId="164" fontId="3" fillId="12" borderId="109" xfId="0" applyNumberFormat="1" applyFont="1" applyFill="1" applyBorder="1" applyAlignment="1" applyProtection="1">
      <alignment horizontal="center" vertical="center"/>
    </xf>
    <xf numFmtId="1" fontId="9" fillId="6" borderId="30" xfId="0" applyNumberFormat="1" applyFont="1" applyFill="1" applyBorder="1" applyAlignment="1" applyProtection="1">
      <alignment horizontal="center" vertical="center"/>
    </xf>
    <xf numFmtId="0" fontId="4" fillId="6" borderId="53" xfId="0" applyFont="1" applyFill="1" applyBorder="1" applyAlignment="1" applyProtection="1">
      <alignment vertical="center" wrapText="1"/>
    </xf>
    <xf numFmtId="0" fontId="4" fillId="4" borderId="66" xfId="0" applyFont="1" applyFill="1" applyBorder="1" applyAlignment="1" applyProtection="1">
      <alignment horizontal="center" vertical="center" wrapText="1"/>
    </xf>
    <xf numFmtId="0" fontId="4" fillId="6" borderId="20" xfId="0" applyFont="1" applyFill="1" applyBorder="1" applyAlignment="1" applyProtection="1">
      <alignment horizontal="left" vertical="center" wrapText="1"/>
    </xf>
    <xf numFmtId="164" fontId="4" fillId="6" borderId="59" xfId="0" applyNumberFormat="1" applyFont="1" applyFill="1" applyBorder="1" applyAlignment="1" applyProtection="1">
      <alignment horizontal="center" vertical="center"/>
    </xf>
    <xf numFmtId="164" fontId="4" fillId="6" borderId="38" xfId="0" applyNumberFormat="1" applyFont="1" applyFill="1" applyBorder="1" applyAlignment="1" applyProtection="1">
      <alignment horizontal="center" vertical="center"/>
    </xf>
    <xf numFmtId="164" fontId="4" fillId="6" borderId="61" xfId="0" applyNumberFormat="1" applyFont="1" applyFill="1" applyBorder="1" applyAlignment="1" applyProtection="1">
      <alignment horizontal="center" vertical="center"/>
    </xf>
    <xf numFmtId="0" fontId="4" fillId="4" borderId="30"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30" fillId="0" borderId="0" xfId="0" applyFont="1" applyFill="1" applyBorder="1" applyAlignment="1" applyProtection="1">
      <alignment horizontal="left"/>
    </xf>
    <xf numFmtId="0" fontId="30" fillId="0" borderId="50" xfId="0" applyFont="1" applyFill="1" applyBorder="1" applyAlignment="1" applyProtection="1">
      <alignment horizontal="left"/>
    </xf>
    <xf numFmtId="0" fontId="30" fillId="4" borderId="0" xfId="0" applyFont="1" applyFill="1" applyBorder="1" applyAlignment="1" applyProtection="1">
      <alignment wrapText="1"/>
    </xf>
    <xf numFmtId="0" fontId="9" fillId="0" borderId="0" xfId="0" applyFont="1" applyBorder="1" applyAlignment="1" applyProtection="1">
      <alignment wrapText="1"/>
    </xf>
    <xf numFmtId="0" fontId="4" fillId="6" borderId="48" xfId="0" applyFont="1" applyFill="1" applyBorder="1" applyAlignment="1" applyProtection="1">
      <alignment horizontal="left" vertical="top" wrapText="1"/>
    </xf>
    <xf numFmtId="0" fontId="4" fillId="6" borderId="46" xfId="0" applyFont="1" applyFill="1" applyBorder="1" applyAlignment="1" applyProtection="1">
      <alignment horizontal="left" vertical="top" wrapText="1"/>
    </xf>
    <xf numFmtId="0" fontId="4" fillId="6" borderId="47" xfId="0" applyFont="1" applyFill="1" applyBorder="1" applyAlignment="1" applyProtection="1">
      <alignment horizontal="left" vertical="top" wrapText="1"/>
    </xf>
    <xf numFmtId="0" fontId="4" fillId="6" borderId="51" xfId="0" applyFont="1" applyFill="1" applyBorder="1" applyAlignment="1" applyProtection="1">
      <alignment horizontal="left" vertical="top" wrapText="1"/>
    </xf>
    <xf numFmtId="0" fontId="4" fillId="6" borderId="0" xfId="0" applyFont="1" applyFill="1" applyBorder="1" applyAlignment="1" applyProtection="1">
      <alignment horizontal="left" vertical="top" wrapText="1"/>
    </xf>
    <xf numFmtId="0" fontId="4" fillId="6" borderId="50" xfId="0" applyFont="1" applyFill="1" applyBorder="1" applyAlignment="1" applyProtection="1">
      <alignment horizontal="left" vertical="top" wrapText="1"/>
    </xf>
    <xf numFmtId="0" fontId="4" fillId="6" borderId="53" xfId="0" applyFont="1" applyFill="1" applyBorder="1" applyAlignment="1" applyProtection="1">
      <alignment horizontal="left" vertical="top" wrapText="1"/>
    </xf>
    <xf numFmtId="0" fontId="4" fillId="6" borderId="20" xfId="0" applyFont="1" applyFill="1" applyBorder="1" applyAlignment="1" applyProtection="1">
      <alignment horizontal="left" vertical="top" wrapText="1"/>
    </xf>
    <xf numFmtId="0" fontId="4" fillId="6" borderId="52" xfId="0" applyFont="1" applyFill="1" applyBorder="1" applyAlignment="1" applyProtection="1">
      <alignment horizontal="left" vertical="top" wrapText="1"/>
    </xf>
    <xf numFmtId="0" fontId="3" fillId="0" borderId="26" xfId="0" applyFont="1" applyBorder="1" applyAlignment="1" applyProtection="1">
      <alignment horizontal="center" vertical="center"/>
    </xf>
    <xf numFmtId="0" fontId="3" fillId="0" borderId="28" xfId="0" applyFont="1" applyBorder="1" applyAlignment="1" applyProtection="1">
      <alignment horizontal="center" vertical="center"/>
    </xf>
    <xf numFmtId="0" fontId="4" fillId="0" borderId="0" xfId="0" applyFont="1" applyFill="1" applyBorder="1" applyAlignment="1" applyProtection="1">
      <alignment horizontal="left" vertical="top" wrapText="1"/>
    </xf>
    <xf numFmtId="0" fontId="53" fillId="0" borderId="0" xfId="0" applyFont="1" applyAlignment="1" applyProtection="1">
      <alignment horizontal="left" vertical="center" wrapText="1"/>
    </xf>
    <xf numFmtId="0" fontId="98" fillId="0" borderId="0" xfId="0" applyFont="1" applyFill="1" applyBorder="1" applyAlignment="1" applyProtection="1">
      <alignment horizontal="left" vertical="top" wrapText="1"/>
    </xf>
    <xf numFmtId="0" fontId="30" fillId="4" borderId="0" xfId="0" applyFont="1" applyFill="1" applyBorder="1" applyAlignment="1" applyProtection="1">
      <alignment horizontal="left" wrapText="1"/>
    </xf>
    <xf numFmtId="0" fontId="4" fillId="0" borderId="0" xfId="0" applyFont="1" applyFill="1" applyBorder="1" applyAlignment="1" applyProtection="1">
      <alignment horizontal="left" vertical="center" wrapText="1"/>
    </xf>
    <xf numFmtId="0" fontId="4" fillId="0" borderId="50" xfId="0" applyFont="1" applyFill="1" applyBorder="1" applyAlignment="1" applyProtection="1">
      <alignment horizontal="left" vertical="center" wrapText="1"/>
    </xf>
    <xf numFmtId="0" fontId="30" fillId="6" borderId="26" xfId="0" applyFont="1" applyFill="1" applyBorder="1" applyAlignment="1" applyProtection="1">
      <alignment horizontal="center" vertical="center" wrapText="1"/>
    </xf>
    <xf numFmtId="0" fontId="30" fillId="6" borderId="28"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xf>
    <xf numFmtId="0" fontId="9" fillId="0" borderId="0" xfId="0" applyFont="1" applyAlignment="1" applyProtection="1">
      <alignment wrapText="1"/>
    </xf>
    <xf numFmtId="0" fontId="4" fillId="0" borderId="0" xfId="0" applyFont="1" applyFill="1" applyBorder="1" applyAlignment="1" applyProtection="1">
      <alignment vertical="top" wrapText="1"/>
    </xf>
    <xf numFmtId="0" fontId="3" fillId="0" borderId="30" xfId="0" applyFont="1" applyBorder="1" applyAlignment="1" applyProtection="1">
      <alignment horizontal="center" vertical="center"/>
    </xf>
    <xf numFmtId="0" fontId="104" fillId="9" borderId="0" xfId="2" applyFont="1" applyFill="1" applyBorder="1" applyAlignment="1" applyProtection="1">
      <alignment horizontal="left" vertical="top"/>
    </xf>
    <xf numFmtId="0" fontId="53" fillId="4" borderId="0" xfId="1" applyNumberFormat="1" applyFont="1" applyFill="1" applyBorder="1" applyAlignment="1" applyProtection="1">
      <alignment horizontal="left" wrapText="1"/>
    </xf>
    <xf numFmtId="0" fontId="63"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30" fillId="4" borderId="0" xfId="0" applyFont="1" applyFill="1" applyBorder="1" applyAlignment="1" applyProtection="1">
      <alignment horizontal="left"/>
    </xf>
    <xf numFmtId="0" fontId="3" fillId="6" borderId="48" xfId="0" applyFont="1" applyFill="1" applyBorder="1" applyAlignment="1" applyProtection="1">
      <alignment horizontal="left" vertical="top" wrapText="1"/>
    </xf>
    <xf numFmtId="0" fontId="3" fillId="6" borderId="46" xfId="0" applyFont="1" applyFill="1" applyBorder="1" applyAlignment="1" applyProtection="1">
      <alignment horizontal="left" vertical="top" wrapText="1"/>
    </xf>
    <xf numFmtId="0" fontId="3" fillId="6" borderId="47" xfId="0" applyFont="1" applyFill="1" applyBorder="1" applyAlignment="1" applyProtection="1">
      <alignment horizontal="left" vertical="top" wrapText="1"/>
    </xf>
    <xf numFmtId="0" fontId="3" fillId="6" borderId="51" xfId="0" applyFont="1" applyFill="1" applyBorder="1" applyAlignment="1" applyProtection="1">
      <alignment horizontal="left" vertical="top" wrapText="1"/>
    </xf>
    <xf numFmtId="0" fontId="3" fillId="6" borderId="0" xfId="0" applyFont="1" applyFill="1" applyBorder="1" applyAlignment="1" applyProtection="1">
      <alignment horizontal="left" vertical="top" wrapText="1"/>
    </xf>
    <xf numFmtId="0" fontId="3" fillId="6" borderId="50" xfId="0" applyFont="1" applyFill="1" applyBorder="1" applyAlignment="1" applyProtection="1">
      <alignment horizontal="left" vertical="top" wrapText="1"/>
    </xf>
    <xf numFmtId="0" fontId="3" fillId="6" borderId="53" xfId="0" applyFont="1" applyFill="1" applyBorder="1" applyAlignment="1" applyProtection="1">
      <alignment horizontal="left" vertical="top" wrapText="1"/>
    </xf>
    <xf numFmtId="0" fontId="3" fillId="6" borderId="20" xfId="0" applyFont="1" applyFill="1" applyBorder="1" applyAlignment="1" applyProtection="1">
      <alignment horizontal="left" vertical="top" wrapText="1"/>
    </xf>
    <xf numFmtId="0" fontId="3" fillId="6" borderId="52" xfId="0" applyFont="1" applyFill="1" applyBorder="1" applyAlignment="1" applyProtection="1">
      <alignment horizontal="left" vertical="top" wrapText="1"/>
    </xf>
    <xf numFmtId="0" fontId="47" fillId="0" borderId="0" xfId="0" applyFont="1" applyBorder="1" applyAlignment="1" applyProtection="1">
      <alignment horizontal="left" vertical="top" wrapText="1"/>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63" fillId="0" borderId="44" xfId="0" applyFont="1" applyBorder="1" applyAlignment="1" applyProtection="1">
      <alignment horizontal="left" vertical="top" wrapText="1"/>
    </xf>
    <xf numFmtId="0" fontId="3" fillId="16" borderId="26" xfId="0" applyFont="1" applyFill="1" applyBorder="1" applyAlignment="1" applyProtection="1">
      <alignment horizontal="center" vertical="center"/>
    </xf>
    <xf numFmtId="0" fontId="3" fillId="16" borderId="28" xfId="0" applyFont="1" applyFill="1" applyBorder="1" applyAlignment="1" applyProtection="1">
      <alignment horizontal="center" vertical="center"/>
    </xf>
    <xf numFmtId="0" fontId="9" fillId="0" borderId="46" xfId="0" applyFont="1" applyBorder="1" applyAlignment="1" applyProtection="1">
      <alignment vertical="center" wrapText="1"/>
    </xf>
    <xf numFmtId="0" fontId="9" fillId="0" borderId="49" xfId="0" applyFont="1" applyBorder="1" applyAlignment="1" applyProtection="1">
      <alignment vertical="center" wrapText="1"/>
    </xf>
    <xf numFmtId="0" fontId="3" fillId="0" borderId="0" xfId="0" applyFont="1" applyBorder="1" applyAlignment="1" applyProtection="1">
      <alignment horizontal="center" vertical="center"/>
    </xf>
    <xf numFmtId="0" fontId="63" fillId="0" borderId="0" xfId="0" applyFont="1" applyBorder="1" applyAlignment="1" applyProtection="1">
      <alignment horizontal="left" vertical="center" wrapText="1"/>
    </xf>
    <xf numFmtId="0" fontId="63" fillId="0" borderId="44" xfId="0" applyFont="1" applyBorder="1" applyAlignment="1" applyProtection="1">
      <alignment horizontal="left" vertical="center" wrapText="1"/>
    </xf>
    <xf numFmtId="0" fontId="95" fillId="0" borderId="15" xfId="0" applyFont="1" applyFill="1" applyBorder="1" applyAlignment="1" applyProtection="1">
      <alignment horizontal="center" vertical="center" wrapText="1"/>
    </xf>
    <xf numFmtId="0" fontId="95" fillId="0" borderId="72" xfId="0" applyFont="1" applyFill="1" applyBorder="1" applyAlignment="1" applyProtection="1">
      <alignment horizontal="center" vertical="center" wrapText="1"/>
    </xf>
    <xf numFmtId="0" fontId="19" fillId="2" borderId="3" xfId="0" applyFont="1" applyFill="1" applyBorder="1" applyAlignment="1" applyProtection="1">
      <alignment horizontal="right" vertical="center"/>
    </xf>
    <xf numFmtId="0" fontId="19" fillId="2" borderId="4" xfId="0" applyFont="1" applyFill="1" applyBorder="1" applyAlignment="1" applyProtection="1">
      <alignment horizontal="right" vertical="center"/>
    </xf>
    <xf numFmtId="0" fontId="19" fillId="2" borderId="5" xfId="0" applyFont="1" applyFill="1" applyBorder="1" applyAlignment="1" applyProtection="1">
      <alignment horizontal="right" vertical="center"/>
    </xf>
    <xf numFmtId="0" fontId="19" fillId="0" borderId="4" xfId="0" applyFont="1" applyFill="1" applyBorder="1" applyAlignment="1" applyProtection="1">
      <alignment horizontal="left" vertical="center"/>
    </xf>
    <xf numFmtId="0" fontId="19" fillId="0" borderId="5" xfId="0" applyFont="1" applyFill="1" applyBorder="1" applyAlignment="1" applyProtection="1">
      <alignment horizontal="left" vertical="center"/>
    </xf>
    <xf numFmtId="0" fontId="45" fillId="2" borderId="4" xfId="0" applyFont="1" applyFill="1" applyBorder="1" applyAlignment="1" applyProtection="1">
      <alignment horizontal="right" vertical="center"/>
    </xf>
    <xf numFmtId="0" fontId="45" fillId="2" borderId="5" xfId="0" applyFont="1" applyFill="1" applyBorder="1" applyAlignment="1" applyProtection="1">
      <alignment horizontal="right" vertical="center"/>
    </xf>
    <xf numFmtId="0" fontId="45" fillId="0" borderId="4" xfId="0" applyFont="1" applyFill="1" applyBorder="1" applyAlignment="1" applyProtection="1">
      <alignment horizontal="left" vertical="center"/>
    </xf>
    <xf numFmtId="0" fontId="45" fillId="0" borderId="5" xfId="0" applyFont="1" applyFill="1" applyBorder="1" applyAlignment="1" applyProtection="1">
      <alignment horizontal="left" vertical="center"/>
    </xf>
    <xf numFmtId="0" fontId="33" fillId="9" borderId="9" xfId="0" applyFont="1" applyFill="1" applyBorder="1" applyAlignment="1" applyProtection="1">
      <alignment horizontal="left" vertical="top" wrapText="1"/>
    </xf>
    <xf numFmtId="0" fontId="33" fillId="9" borderId="10" xfId="0" applyFont="1" applyFill="1" applyBorder="1" applyAlignment="1" applyProtection="1">
      <alignment horizontal="left" vertical="top" wrapText="1"/>
    </xf>
    <xf numFmtId="0" fontId="33" fillId="9" borderId="11" xfId="0" applyFont="1" applyFill="1" applyBorder="1" applyAlignment="1" applyProtection="1">
      <alignment horizontal="left" vertical="top" wrapText="1"/>
    </xf>
    <xf numFmtId="0" fontId="33" fillId="9" borderId="8" xfId="0" applyFont="1" applyFill="1" applyBorder="1" applyAlignment="1" applyProtection="1">
      <alignment horizontal="left" vertical="top" wrapText="1"/>
    </xf>
    <xf numFmtId="0" fontId="33" fillId="9" borderId="0" xfId="0" applyFont="1" applyFill="1" applyBorder="1" applyAlignment="1" applyProtection="1">
      <alignment horizontal="left" vertical="top" wrapText="1"/>
    </xf>
    <xf numFmtId="0" fontId="33" fillId="9" borderId="12" xfId="0" applyFont="1" applyFill="1" applyBorder="1" applyAlignment="1" applyProtection="1">
      <alignment horizontal="left" vertical="top" wrapText="1"/>
    </xf>
    <xf numFmtId="0" fontId="100" fillId="0" borderId="14" xfId="2" applyFont="1" applyBorder="1" applyAlignment="1" applyProtection="1">
      <alignment horizontal="center" vertical="top"/>
      <protection locked="0"/>
    </xf>
    <xf numFmtId="0" fontId="100" fillId="0" borderId="15" xfId="2" applyFont="1" applyBorder="1" applyAlignment="1" applyProtection="1">
      <alignment horizontal="center" vertical="top"/>
      <protection locked="0"/>
    </xf>
    <xf numFmtId="0" fontId="4" fillId="4" borderId="26"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6" borderId="48" xfId="0" applyFont="1" applyFill="1" applyBorder="1" applyAlignment="1" applyProtection="1">
      <alignment horizontal="left" vertical="top" wrapText="1"/>
      <protection locked="0"/>
    </xf>
    <xf numFmtId="0" fontId="4" fillId="6" borderId="46" xfId="0" applyFont="1" applyFill="1" applyBorder="1" applyAlignment="1" applyProtection="1">
      <alignment horizontal="left" vertical="top" wrapText="1"/>
      <protection locked="0"/>
    </xf>
    <xf numFmtId="0" fontId="4" fillId="6" borderId="47" xfId="0" applyFont="1" applyFill="1" applyBorder="1" applyAlignment="1" applyProtection="1">
      <alignment horizontal="left" vertical="top" wrapText="1"/>
      <protection locked="0"/>
    </xf>
    <xf numFmtId="0" fontId="4" fillId="6" borderId="51" xfId="0" applyFont="1" applyFill="1" applyBorder="1" applyAlignment="1" applyProtection="1">
      <alignment horizontal="left" vertical="top" wrapText="1"/>
      <protection locked="0"/>
    </xf>
    <xf numFmtId="0" fontId="4" fillId="6" borderId="0" xfId="0" applyFont="1" applyFill="1" applyBorder="1" applyAlignment="1" applyProtection="1">
      <alignment horizontal="left" vertical="top" wrapText="1"/>
      <protection locked="0"/>
    </xf>
    <xf numFmtId="0" fontId="4" fillId="6" borderId="50" xfId="0" applyFont="1" applyFill="1" applyBorder="1" applyAlignment="1" applyProtection="1">
      <alignment horizontal="left" vertical="top" wrapText="1"/>
      <protection locked="0"/>
    </xf>
    <xf numFmtId="0" fontId="4" fillId="6" borderId="53" xfId="0" applyFont="1" applyFill="1" applyBorder="1" applyAlignment="1" applyProtection="1">
      <alignment horizontal="left" vertical="top" wrapText="1"/>
      <protection locked="0"/>
    </xf>
    <xf numFmtId="0" fontId="4" fillId="6" borderId="20" xfId="0" applyFont="1" applyFill="1" applyBorder="1" applyAlignment="1" applyProtection="1">
      <alignment horizontal="left" vertical="top" wrapText="1"/>
      <protection locked="0"/>
    </xf>
    <xf numFmtId="0" fontId="4" fillId="6" borderId="52" xfId="0" applyFont="1" applyFill="1" applyBorder="1" applyAlignment="1" applyProtection="1">
      <alignment horizontal="left" vertical="top" wrapText="1"/>
      <protection locked="0"/>
    </xf>
    <xf numFmtId="0" fontId="3" fillId="0" borderId="26"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4" fillId="6" borderId="26" xfId="0" applyFont="1" applyFill="1" applyBorder="1" applyAlignment="1" applyProtection="1">
      <alignment horizontal="left" vertical="center" wrapText="1"/>
      <protection locked="0"/>
    </xf>
    <xf numFmtId="0" fontId="4" fillId="6" borderId="27" xfId="0" applyFont="1" applyFill="1" applyBorder="1" applyAlignment="1" applyProtection="1">
      <alignment horizontal="left" vertical="center" wrapText="1"/>
      <protection locked="0"/>
    </xf>
    <xf numFmtId="0" fontId="4" fillId="6" borderId="28" xfId="0" applyFont="1" applyFill="1" applyBorder="1" applyAlignment="1" applyProtection="1">
      <alignment horizontal="left" vertical="center" wrapText="1"/>
      <protection locked="0"/>
    </xf>
    <xf numFmtId="0" fontId="24" fillId="4" borderId="0" xfId="2" applyFill="1" applyBorder="1" applyAlignment="1" applyProtection="1">
      <alignment horizontal="left"/>
      <protection locked="0"/>
    </xf>
    <xf numFmtId="0" fontId="33" fillId="6" borderId="48" xfId="0" applyFont="1" applyFill="1" applyBorder="1" applyAlignment="1" applyProtection="1">
      <alignment horizontal="left" vertical="top" wrapText="1"/>
      <protection locked="0"/>
    </xf>
    <xf numFmtId="0" fontId="33" fillId="6" borderId="46" xfId="0" applyFont="1" applyFill="1" applyBorder="1" applyAlignment="1" applyProtection="1">
      <alignment horizontal="left" vertical="top" wrapText="1"/>
      <protection locked="0"/>
    </xf>
    <xf numFmtId="0" fontId="33" fillId="6" borderId="47" xfId="0" applyFont="1" applyFill="1" applyBorder="1" applyAlignment="1" applyProtection="1">
      <alignment horizontal="left" vertical="top" wrapText="1"/>
      <protection locked="0"/>
    </xf>
    <xf numFmtId="0" fontId="33" fillId="6" borderId="51" xfId="0" applyFont="1" applyFill="1" applyBorder="1" applyAlignment="1" applyProtection="1">
      <alignment horizontal="left" vertical="top" wrapText="1"/>
      <protection locked="0"/>
    </xf>
    <xf numFmtId="0" fontId="33" fillId="6" borderId="0" xfId="0" applyFont="1" applyFill="1" applyBorder="1" applyAlignment="1" applyProtection="1">
      <alignment horizontal="left" vertical="top" wrapText="1"/>
      <protection locked="0"/>
    </xf>
    <xf numFmtId="0" fontId="33" fillId="6" borderId="50" xfId="0" applyFont="1" applyFill="1" applyBorder="1" applyAlignment="1" applyProtection="1">
      <alignment horizontal="left" vertical="top" wrapText="1"/>
      <protection locked="0"/>
    </xf>
    <xf numFmtId="0" fontId="33" fillId="6" borderId="53" xfId="0" applyFont="1" applyFill="1" applyBorder="1" applyAlignment="1" applyProtection="1">
      <alignment horizontal="left" vertical="top" wrapText="1"/>
      <protection locked="0"/>
    </xf>
    <xf numFmtId="0" fontId="33" fillId="6" borderId="20" xfId="0" applyFont="1" applyFill="1" applyBorder="1" applyAlignment="1" applyProtection="1">
      <alignment horizontal="left" vertical="top" wrapText="1"/>
      <protection locked="0"/>
    </xf>
    <xf numFmtId="0" fontId="33" fillId="6" borderId="52"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xf>
    <xf numFmtId="0" fontId="33" fillId="4" borderId="0" xfId="0" applyFont="1" applyFill="1" applyBorder="1" applyAlignment="1" applyProtection="1">
      <alignment horizontal="left" vertical="top" wrapText="1"/>
    </xf>
    <xf numFmtId="0" fontId="9" fillId="6" borderId="30" xfId="0" applyFont="1" applyFill="1" applyBorder="1" applyAlignment="1" applyProtection="1">
      <alignment horizontal="center" vertical="center" wrapText="1"/>
      <protection locked="0"/>
    </xf>
    <xf numFmtId="9" fontId="29" fillId="4" borderId="20" xfId="3" applyFont="1" applyFill="1" applyBorder="1" applyAlignment="1" applyProtection="1">
      <alignment horizontal="center" wrapText="1"/>
    </xf>
    <xf numFmtId="0" fontId="9" fillId="0" borderId="26"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6" borderId="26"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0" fontId="8" fillId="0" borderId="0" xfId="0" applyFont="1" applyBorder="1" applyAlignment="1" applyProtection="1">
      <alignment horizontal="left" wrapText="1"/>
    </xf>
    <xf numFmtId="0" fontId="4" fillId="0" borderId="26"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3" fillId="6" borderId="48" xfId="0" applyFont="1" applyFill="1" applyBorder="1" applyAlignment="1" applyProtection="1">
      <alignment horizontal="left" vertical="top" wrapText="1"/>
      <protection locked="0"/>
    </xf>
    <xf numFmtId="0" fontId="3" fillId="6" borderId="46" xfId="0" applyFont="1" applyFill="1" applyBorder="1" applyAlignment="1" applyProtection="1">
      <alignment horizontal="left" vertical="top" wrapText="1"/>
      <protection locked="0"/>
    </xf>
    <xf numFmtId="0" fontId="3" fillId="6" borderId="47" xfId="0" applyFont="1" applyFill="1" applyBorder="1" applyAlignment="1" applyProtection="1">
      <alignment horizontal="left" vertical="top" wrapText="1"/>
      <protection locked="0"/>
    </xf>
    <xf numFmtId="0" fontId="3" fillId="6" borderId="53" xfId="0" applyFont="1" applyFill="1" applyBorder="1" applyAlignment="1" applyProtection="1">
      <alignment horizontal="left" vertical="top" wrapText="1"/>
      <protection locked="0"/>
    </xf>
    <xf numFmtId="0" fontId="3" fillId="6" borderId="20" xfId="0" applyFont="1" applyFill="1" applyBorder="1" applyAlignment="1" applyProtection="1">
      <alignment horizontal="left" vertical="top" wrapText="1"/>
      <protection locked="0"/>
    </xf>
    <xf numFmtId="0" fontId="3" fillId="6" borderId="52" xfId="0" applyFont="1" applyFill="1" applyBorder="1" applyAlignment="1" applyProtection="1">
      <alignment horizontal="left" vertical="top" wrapText="1"/>
      <protection locked="0"/>
    </xf>
    <xf numFmtId="0" fontId="30" fillId="4" borderId="0" xfId="0" applyFont="1" applyFill="1" applyBorder="1" applyAlignment="1" applyProtection="1"/>
    <xf numFmtId="0" fontId="0" fillId="0" borderId="0" xfId="0" applyAlignment="1" applyProtection="1"/>
    <xf numFmtId="0" fontId="4" fillId="4" borderId="30" xfId="0" applyFont="1" applyFill="1" applyBorder="1" applyAlignment="1" applyProtection="1">
      <alignment horizontal="center" vertical="center"/>
      <protection locked="0"/>
    </xf>
    <xf numFmtId="0" fontId="30" fillId="4" borderId="0" xfId="0" applyFont="1" applyFill="1" applyBorder="1" applyAlignment="1" applyProtection="1">
      <alignment horizontal="left" wrapText="1" shrinkToFit="1"/>
    </xf>
    <xf numFmtId="0" fontId="30" fillId="4" borderId="12" xfId="0" applyFont="1" applyFill="1" applyBorder="1" applyAlignment="1" applyProtection="1">
      <alignment horizontal="left" wrapText="1" shrinkToFit="1"/>
    </xf>
    <xf numFmtId="0" fontId="9" fillId="6" borderId="48" xfId="0" applyFont="1" applyFill="1" applyBorder="1" applyAlignment="1" applyProtection="1">
      <alignment horizontal="left" vertical="top" wrapText="1"/>
      <protection locked="0"/>
    </xf>
    <xf numFmtId="0" fontId="9" fillId="6" borderId="46" xfId="0" applyFont="1" applyFill="1" applyBorder="1" applyAlignment="1" applyProtection="1">
      <alignment horizontal="left" vertical="top" wrapText="1"/>
      <protection locked="0"/>
    </xf>
    <xf numFmtId="0" fontId="9" fillId="6" borderId="47" xfId="0" applyFont="1" applyFill="1" applyBorder="1" applyAlignment="1" applyProtection="1">
      <alignment horizontal="left" vertical="top" wrapText="1"/>
      <protection locked="0"/>
    </xf>
    <xf numFmtId="0" fontId="9" fillId="6" borderId="51" xfId="0" applyFont="1" applyFill="1" applyBorder="1" applyAlignment="1" applyProtection="1">
      <alignment horizontal="left" vertical="top" wrapText="1"/>
      <protection locked="0"/>
    </xf>
    <xf numFmtId="0" fontId="9" fillId="6" borderId="0" xfId="0" applyFont="1" applyFill="1" applyBorder="1" applyAlignment="1" applyProtection="1">
      <alignment horizontal="left" vertical="top" wrapText="1"/>
      <protection locked="0"/>
    </xf>
    <xf numFmtId="0" fontId="9" fillId="6" borderId="50" xfId="0" applyFont="1" applyFill="1" applyBorder="1" applyAlignment="1" applyProtection="1">
      <alignment horizontal="left" vertical="top" wrapText="1"/>
      <protection locked="0"/>
    </xf>
    <xf numFmtId="0" fontId="9" fillId="6" borderId="53" xfId="0" applyFont="1" applyFill="1" applyBorder="1" applyAlignment="1" applyProtection="1">
      <alignment horizontal="left" vertical="top" wrapText="1"/>
      <protection locked="0"/>
    </xf>
    <xf numFmtId="0" fontId="9" fillId="6" borderId="20" xfId="0" applyFont="1" applyFill="1" applyBorder="1" applyAlignment="1" applyProtection="1">
      <alignment horizontal="left" vertical="top" wrapText="1"/>
      <protection locked="0"/>
    </xf>
    <xf numFmtId="0" fontId="9" fillId="6" borderId="52" xfId="0" applyFont="1" applyFill="1" applyBorder="1" applyAlignment="1" applyProtection="1">
      <alignment horizontal="left" vertical="top" wrapText="1"/>
      <protection locked="0"/>
    </xf>
    <xf numFmtId="0" fontId="3" fillId="6" borderId="48" xfId="0" applyFont="1" applyFill="1" applyBorder="1" applyAlignment="1" applyProtection="1">
      <alignment horizontal="left" vertical="top"/>
      <protection locked="0"/>
    </xf>
    <xf numFmtId="0" fontId="3" fillId="6" borderId="46" xfId="0" applyFont="1" applyFill="1" applyBorder="1" applyAlignment="1" applyProtection="1">
      <alignment horizontal="left" vertical="top"/>
      <protection locked="0"/>
    </xf>
    <xf numFmtId="0" fontId="3" fillId="6" borderId="47" xfId="0" applyFont="1" applyFill="1" applyBorder="1" applyAlignment="1" applyProtection="1">
      <alignment horizontal="left" vertical="top"/>
      <protection locked="0"/>
    </xf>
    <xf numFmtId="0" fontId="3" fillId="6" borderId="51" xfId="0" applyFont="1" applyFill="1" applyBorder="1" applyAlignment="1" applyProtection="1">
      <alignment horizontal="left" vertical="top"/>
      <protection locked="0"/>
    </xf>
    <xf numFmtId="0" fontId="3" fillId="6" borderId="0" xfId="0" applyFont="1" applyFill="1" applyBorder="1" applyAlignment="1" applyProtection="1">
      <alignment horizontal="left" vertical="top"/>
      <protection locked="0"/>
    </xf>
    <xf numFmtId="0" fontId="3" fillId="6" borderId="50" xfId="0" applyFont="1" applyFill="1" applyBorder="1" applyAlignment="1" applyProtection="1">
      <alignment horizontal="left" vertical="top"/>
      <protection locked="0"/>
    </xf>
    <xf numFmtId="0" fontId="3" fillId="6" borderId="53" xfId="0" applyFont="1" applyFill="1" applyBorder="1" applyAlignment="1" applyProtection="1">
      <alignment horizontal="left" vertical="top"/>
      <protection locked="0"/>
    </xf>
    <xf numFmtId="0" fontId="3" fillId="6" borderId="20" xfId="0" applyFont="1" applyFill="1" applyBorder="1" applyAlignment="1" applyProtection="1">
      <alignment horizontal="left" vertical="top"/>
      <protection locked="0"/>
    </xf>
    <xf numFmtId="0" fontId="3" fillId="6" borderId="52" xfId="0" applyFont="1" applyFill="1" applyBorder="1" applyAlignment="1" applyProtection="1">
      <alignment horizontal="left" vertical="top"/>
      <protection locked="0"/>
    </xf>
    <xf numFmtId="0" fontId="4" fillId="0" borderId="69" xfId="0" applyFont="1" applyFill="1" applyBorder="1" applyAlignment="1" applyProtection="1">
      <alignment horizontal="left" vertical="top" wrapText="1"/>
    </xf>
    <xf numFmtId="0" fontId="30" fillId="4" borderId="0" xfId="1" applyNumberFormat="1" applyFont="1" applyFill="1" applyBorder="1" applyAlignment="1" applyProtection="1">
      <alignment horizontal="left" wrapText="1"/>
    </xf>
    <xf numFmtId="43" fontId="30" fillId="4" borderId="0" xfId="1" applyFont="1" applyFill="1" applyBorder="1" applyAlignment="1" applyProtection="1">
      <alignment horizontal="left"/>
    </xf>
    <xf numFmtId="0" fontId="19" fillId="0" borderId="4"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protection locked="0"/>
    </xf>
    <xf numFmtId="0" fontId="45" fillId="0" borderId="4" xfId="0" applyFont="1" applyFill="1" applyBorder="1" applyAlignment="1" applyProtection="1">
      <alignment horizontal="left" vertical="center"/>
      <protection locked="0"/>
    </xf>
    <xf numFmtId="0" fontId="45" fillId="0" borderId="5" xfId="0" applyFont="1" applyFill="1" applyBorder="1" applyAlignment="1" applyProtection="1">
      <alignment horizontal="left" vertical="center"/>
      <protection locked="0"/>
    </xf>
    <xf numFmtId="0" fontId="104" fillId="9" borderId="8" xfId="2" applyFont="1" applyFill="1" applyBorder="1" applyAlignment="1" applyProtection="1">
      <alignment horizontal="left" vertical="center" wrapText="1"/>
      <protection locked="0"/>
    </xf>
    <xf numFmtId="0" fontId="104" fillId="9" borderId="0" xfId="2" applyFont="1" applyFill="1" applyBorder="1" applyAlignment="1" applyProtection="1">
      <alignment horizontal="left" vertical="center"/>
      <protection locked="0"/>
    </xf>
    <xf numFmtId="0" fontId="104" fillId="9" borderId="12" xfId="2" applyFont="1" applyFill="1" applyBorder="1" applyAlignment="1" applyProtection="1">
      <alignment horizontal="left" vertical="center"/>
      <protection locked="0"/>
    </xf>
    <xf numFmtId="0" fontId="30" fillId="4" borderId="0" xfId="0" applyFont="1" applyFill="1" applyBorder="1" applyAlignment="1" applyProtection="1">
      <alignment horizontal="left" shrinkToFit="1"/>
    </xf>
    <xf numFmtId="0" fontId="30" fillId="4" borderId="50" xfId="0" applyFont="1" applyFill="1" applyBorder="1" applyAlignment="1" applyProtection="1">
      <alignment horizontal="left" shrinkToFit="1"/>
    </xf>
    <xf numFmtId="0" fontId="3" fillId="0" borderId="30" xfId="0" applyFont="1" applyBorder="1" applyAlignment="1" applyProtection="1">
      <alignment horizontal="center" vertical="center"/>
      <protection locked="0"/>
    </xf>
    <xf numFmtId="0" fontId="100" fillId="0" borderId="0" xfId="2" applyFont="1" applyBorder="1" applyAlignment="1" applyProtection="1">
      <alignment horizontal="left"/>
      <protection locked="0"/>
    </xf>
    <xf numFmtId="0" fontId="33" fillId="6" borderId="48" xfId="0" applyFont="1" applyFill="1" applyBorder="1" applyAlignment="1" applyProtection="1">
      <alignment horizontal="left" vertical="top"/>
      <protection locked="0"/>
    </xf>
    <xf numFmtId="0" fontId="33" fillId="6" borderId="46" xfId="0" applyFont="1" applyFill="1" applyBorder="1" applyAlignment="1" applyProtection="1">
      <alignment horizontal="left" vertical="top"/>
      <protection locked="0"/>
    </xf>
    <xf numFmtId="0" fontId="33" fillId="6" borderId="47" xfId="0" applyFont="1" applyFill="1" applyBorder="1" applyAlignment="1" applyProtection="1">
      <alignment horizontal="left" vertical="top"/>
      <protection locked="0"/>
    </xf>
    <xf numFmtId="0" fontId="33" fillId="6" borderId="51" xfId="0" applyFont="1" applyFill="1" applyBorder="1" applyAlignment="1" applyProtection="1">
      <alignment horizontal="left" vertical="top"/>
      <protection locked="0"/>
    </xf>
    <xf numFmtId="0" fontId="33" fillId="6" borderId="0" xfId="0" applyFont="1" applyFill="1" applyBorder="1" applyAlignment="1" applyProtection="1">
      <alignment horizontal="left" vertical="top"/>
      <protection locked="0"/>
    </xf>
    <xf numFmtId="0" fontId="33" fillId="6" borderId="50" xfId="0" applyFont="1" applyFill="1" applyBorder="1" applyAlignment="1" applyProtection="1">
      <alignment horizontal="left" vertical="top"/>
      <protection locked="0"/>
    </xf>
    <xf numFmtId="0" fontId="33" fillId="6" borderId="53" xfId="0" applyFont="1" applyFill="1" applyBorder="1" applyAlignment="1" applyProtection="1">
      <alignment horizontal="left" vertical="top"/>
      <protection locked="0"/>
    </xf>
    <xf numFmtId="0" fontId="33" fillId="6" borderId="20" xfId="0" applyFont="1" applyFill="1" applyBorder="1" applyAlignment="1" applyProtection="1">
      <alignment horizontal="left" vertical="top"/>
      <protection locked="0"/>
    </xf>
    <xf numFmtId="0" fontId="33" fillId="6" borderId="52" xfId="0" applyFont="1" applyFill="1" applyBorder="1" applyAlignment="1" applyProtection="1">
      <alignment horizontal="left" vertical="top"/>
      <protection locked="0"/>
    </xf>
    <xf numFmtId="0" fontId="30" fillId="4" borderId="0" xfId="0" applyFont="1" applyFill="1" applyBorder="1" applyAlignment="1" applyProtection="1">
      <alignment horizontal="left" vertical="top" wrapText="1" shrinkToFit="1"/>
    </xf>
    <xf numFmtId="0" fontId="30" fillId="4" borderId="20" xfId="0" applyFont="1" applyFill="1" applyBorder="1" applyAlignment="1" applyProtection="1">
      <alignment horizontal="left" vertical="top" wrapText="1" shrinkToFit="1"/>
    </xf>
    <xf numFmtId="0" fontId="62" fillId="0" borderId="9" xfId="0" applyFont="1" applyFill="1" applyBorder="1" applyAlignment="1" applyProtection="1">
      <alignment horizontal="left"/>
    </xf>
    <xf numFmtId="0" fontId="62" fillId="0" borderId="10" xfId="0" applyFont="1" applyFill="1" applyBorder="1" applyAlignment="1" applyProtection="1">
      <alignment horizontal="left"/>
    </xf>
    <xf numFmtId="0" fontId="100" fillId="0" borderId="12" xfId="2" applyFont="1" applyBorder="1" applyAlignment="1" applyProtection="1">
      <alignment horizontal="left"/>
      <protection locked="0"/>
    </xf>
    <xf numFmtId="0" fontId="100" fillId="0" borderId="0" xfId="2" applyFont="1" applyFill="1" applyBorder="1" applyAlignment="1" applyProtection="1">
      <alignment horizontal="left"/>
      <protection locked="0"/>
    </xf>
    <xf numFmtId="0" fontId="4" fillId="6" borderId="30" xfId="0" applyFont="1" applyFill="1" applyBorder="1" applyAlignment="1" applyProtection="1">
      <alignment horizontal="left" vertical="top" wrapText="1"/>
      <protection locked="0"/>
    </xf>
    <xf numFmtId="0" fontId="3" fillId="6" borderId="30" xfId="0" applyFont="1" applyFill="1" applyBorder="1" applyAlignment="1" applyProtection="1">
      <alignment horizontal="left" vertical="top" wrapText="1"/>
      <protection locked="0"/>
    </xf>
    <xf numFmtId="0" fontId="9" fillId="9" borderId="9" xfId="0" applyFont="1" applyFill="1" applyBorder="1" applyAlignment="1" applyProtection="1">
      <alignment horizontal="left" vertical="top" wrapText="1"/>
    </xf>
    <xf numFmtId="0" fontId="9" fillId="9" borderId="10" xfId="0" applyFont="1" applyFill="1" applyBorder="1" applyAlignment="1" applyProtection="1">
      <alignment horizontal="left" vertical="top" wrapText="1"/>
    </xf>
    <xf numFmtId="0" fontId="9" fillId="9" borderId="0" xfId="0" applyFont="1" applyFill="1" applyBorder="1" applyAlignment="1" applyProtection="1">
      <alignment horizontal="left" vertical="top" wrapText="1"/>
    </xf>
    <xf numFmtId="0" fontId="9" fillId="9" borderId="11" xfId="0" applyFont="1" applyFill="1" applyBorder="1" applyAlignment="1" applyProtection="1">
      <alignment horizontal="left" vertical="top" wrapText="1"/>
    </xf>
    <xf numFmtId="0" fontId="9" fillId="9" borderId="8" xfId="0" applyFont="1" applyFill="1" applyBorder="1" applyAlignment="1" applyProtection="1">
      <alignment horizontal="left" vertical="top" wrapText="1"/>
    </xf>
    <xf numFmtId="0" fontId="9" fillId="9" borderId="12" xfId="0" applyFont="1" applyFill="1" applyBorder="1" applyAlignment="1" applyProtection="1">
      <alignment horizontal="left" vertical="top" wrapText="1"/>
    </xf>
    <xf numFmtId="0" fontId="63" fillId="0" borderId="0" xfId="0" applyFont="1" applyBorder="1" applyAlignment="1" applyProtection="1">
      <alignment horizontal="left" wrapText="1"/>
    </xf>
    <xf numFmtId="0" fontId="63" fillId="0" borderId="44" xfId="0" applyFont="1" applyBorder="1" applyAlignment="1" applyProtection="1">
      <alignment horizontal="left" wrapText="1"/>
    </xf>
    <xf numFmtId="0" fontId="3" fillId="0" borderId="26"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6" borderId="51"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50" xfId="0" applyFont="1" applyFill="1" applyBorder="1" applyAlignment="1" applyProtection="1">
      <alignment horizontal="left" vertical="top" wrapText="1"/>
      <protection locked="0"/>
    </xf>
    <xf numFmtId="0" fontId="30" fillId="4" borderId="0" xfId="0" applyFont="1" applyFill="1" applyBorder="1" applyAlignment="1" applyProtection="1">
      <alignment horizontal="left" vertical="top" wrapText="1"/>
    </xf>
    <xf numFmtId="0" fontId="4" fillId="6" borderId="30" xfId="0" applyFont="1" applyFill="1" applyBorder="1" applyAlignment="1" applyProtection="1">
      <alignment horizontal="left" vertical="center" wrapText="1"/>
      <protection locked="0"/>
    </xf>
    <xf numFmtId="0" fontId="35" fillId="6" borderId="46" xfId="0" applyFont="1" applyFill="1" applyBorder="1" applyAlignment="1" applyProtection="1">
      <alignment horizontal="left" vertical="top" wrapText="1"/>
      <protection locked="0"/>
    </xf>
    <xf numFmtId="0" fontId="35" fillId="6" borderId="47" xfId="0" applyFont="1" applyFill="1" applyBorder="1" applyAlignment="1" applyProtection="1">
      <alignment horizontal="left" vertical="top" wrapText="1"/>
      <protection locked="0"/>
    </xf>
    <xf numFmtId="0" fontId="35" fillId="6" borderId="51" xfId="0" applyFont="1" applyFill="1" applyBorder="1" applyAlignment="1" applyProtection="1">
      <alignment horizontal="left" vertical="top" wrapText="1"/>
      <protection locked="0"/>
    </xf>
    <xf numFmtId="0" fontId="35" fillId="6" borderId="0" xfId="0" applyFont="1" applyFill="1" applyBorder="1" applyAlignment="1" applyProtection="1">
      <alignment horizontal="left" vertical="top" wrapText="1"/>
      <protection locked="0"/>
    </xf>
    <xf numFmtId="0" fontId="35" fillId="6" borderId="50" xfId="0" applyFont="1" applyFill="1" applyBorder="1" applyAlignment="1" applyProtection="1">
      <alignment horizontal="left" vertical="top" wrapText="1"/>
      <protection locked="0"/>
    </xf>
    <xf numFmtId="0" fontId="35" fillId="6" borderId="53" xfId="0" applyFont="1" applyFill="1" applyBorder="1" applyAlignment="1" applyProtection="1">
      <alignment horizontal="left" vertical="top" wrapText="1"/>
      <protection locked="0"/>
    </xf>
    <xf numFmtId="0" fontId="35" fillId="6" borderId="20" xfId="0" applyFont="1" applyFill="1" applyBorder="1" applyAlignment="1" applyProtection="1">
      <alignment horizontal="left" vertical="top" wrapText="1"/>
      <protection locked="0"/>
    </xf>
    <xf numFmtId="0" fontId="35" fillId="6" borderId="52" xfId="0" applyFont="1" applyFill="1" applyBorder="1" applyAlignment="1" applyProtection="1">
      <alignment horizontal="left" vertical="top" wrapText="1"/>
      <protection locked="0"/>
    </xf>
    <xf numFmtId="0" fontId="68" fillId="0" borderId="26" xfId="0" applyFont="1" applyFill="1" applyBorder="1" applyAlignment="1" applyProtection="1">
      <alignment horizontal="center" vertical="center" wrapText="1"/>
      <protection locked="0"/>
    </xf>
    <xf numFmtId="0" fontId="68" fillId="0" borderId="28"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xf>
    <xf numFmtId="0" fontId="4" fillId="0" borderId="50" xfId="0" applyFont="1" applyFill="1" applyBorder="1" applyAlignment="1" applyProtection="1">
      <alignment vertical="center" wrapText="1"/>
    </xf>
    <xf numFmtId="14" fontId="4" fillId="6" borderId="26" xfId="0" applyNumberFormat="1"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0" fontId="30" fillId="6" borderId="26" xfId="0" applyFont="1" applyFill="1" applyBorder="1" applyAlignment="1" applyProtection="1">
      <alignment horizontal="center" vertical="center" wrapText="1"/>
      <protection locked="0"/>
    </xf>
    <xf numFmtId="0" fontId="30" fillId="6" borderId="28" xfId="0" applyFont="1" applyFill="1" applyBorder="1" applyAlignment="1" applyProtection="1">
      <alignment horizontal="center" vertical="center" wrapText="1"/>
      <protection locked="0"/>
    </xf>
    <xf numFmtId="0" fontId="24" fillId="4" borderId="0" xfId="2" applyFill="1" applyBorder="1" applyAlignment="1" applyProtection="1">
      <alignment horizontal="left" vertical="top" wrapText="1"/>
      <protection locked="0"/>
    </xf>
    <xf numFmtId="0" fontId="14" fillId="0" borderId="30" xfId="0" applyFont="1" applyBorder="1" applyAlignment="1" applyProtection="1">
      <alignment horizontal="left" vertical="top" wrapText="1"/>
    </xf>
    <xf numFmtId="0" fontId="12" fillId="0" borderId="30" xfId="0" applyFont="1" applyBorder="1" applyAlignment="1">
      <alignment wrapText="1"/>
    </xf>
    <xf numFmtId="0" fontId="3" fillId="0" borderId="30" xfId="0" applyFont="1" applyBorder="1" applyAlignment="1">
      <alignment wrapText="1"/>
    </xf>
    <xf numFmtId="0" fontId="18" fillId="0" borderId="38" xfId="0" applyFont="1" applyBorder="1" applyAlignment="1" applyProtection="1">
      <alignment horizontal="left" vertical="top" wrapText="1"/>
    </xf>
    <xf numFmtId="0" fontId="12" fillId="0" borderId="38" xfId="0" applyFont="1" applyBorder="1" applyAlignment="1">
      <alignment wrapText="1"/>
    </xf>
    <xf numFmtId="0" fontId="3" fillId="0" borderId="38" xfId="0" applyFont="1" applyBorder="1" applyAlignment="1">
      <alignment wrapText="1"/>
    </xf>
    <xf numFmtId="0" fontId="18" fillId="0" borderId="30" xfId="0" applyFont="1" applyBorder="1" applyAlignment="1" applyProtection="1">
      <alignment horizontal="left" vertical="top" wrapText="1"/>
    </xf>
    <xf numFmtId="0" fontId="12" fillId="0" borderId="30" xfId="0" applyFont="1" applyBorder="1" applyAlignment="1" applyProtection="1">
      <alignment horizontal="left" vertical="top" wrapText="1"/>
    </xf>
    <xf numFmtId="0" fontId="14" fillId="0" borderId="30" xfId="0" applyFont="1" applyFill="1" applyBorder="1" applyAlignment="1" applyProtection="1">
      <alignment horizontal="left" vertical="top" wrapText="1"/>
    </xf>
    <xf numFmtId="0" fontId="46" fillId="0" borderId="0" xfId="0" applyFont="1" applyFill="1" applyBorder="1" applyAlignment="1" applyProtection="1">
      <alignment horizontal="left" vertical="center" wrapText="1"/>
    </xf>
    <xf numFmtId="0" fontId="46" fillId="0" borderId="20" xfId="0" applyFont="1" applyFill="1" applyBorder="1" applyAlignment="1" applyProtection="1">
      <alignment horizontal="left" vertical="center" wrapText="1"/>
    </xf>
    <xf numFmtId="0" fontId="11" fillId="3" borderId="30" xfId="0" applyFont="1" applyFill="1" applyBorder="1" applyAlignment="1">
      <alignment horizontal="center" vertical="center" wrapText="1"/>
    </xf>
    <xf numFmtId="0" fontId="3" fillId="3" borderId="30" xfId="0" applyFont="1" applyFill="1" applyBorder="1" applyAlignment="1">
      <alignment wrapText="1"/>
    </xf>
    <xf numFmtId="0" fontId="14" fillId="0" borderId="30" xfId="0" applyFont="1" applyBorder="1" applyAlignment="1" applyProtection="1">
      <alignment horizontal="left" vertical="center" wrapText="1"/>
    </xf>
    <xf numFmtId="0" fontId="12" fillId="0" borderId="30" xfId="0" applyFont="1" applyBorder="1" applyAlignment="1">
      <alignment vertical="center" wrapText="1"/>
    </xf>
    <xf numFmtId="0" fontId="3" fillId="0" borderId="30" xfId="0" applyFont="1" applyBorder="1" applyAlignment="1">
      <alignment vertical="center" wrapText="1"/>
    </xf>
    <xf numFmtId="0" fontId="12" fillId="0" borderId="56" xfId="0" applyFont="1" applyFill="1" applyBorder="1" applyAlignment="1">
      <alignment horizontal="center" wrapText="1"/>
    </xf>
    <xf numFmtId="0" fontId="12" fillId="0" borderId="0" xfId="0" applyFont="1" applyFill="1" applyBorder="1" applyAlignment="1">
      <alignment horizontal="center" wrapText="1"/>
    </xf>
    <xf numFmtId="0" fontId="12" fillId="0" borderId="57" xfId="0" applyFont="1" applyFill="1" applyBorder="1" applyAlignment="1">
      <alignment horizontal="center" wrapText="1"/>
    </xf>
    <xf numFmtId="0" fontId="96" fillId="0" borderId="0" xfId="0" applyFont="1" applyFill="1" applyBorder="1" applyAlignment="1" applyProtection="1">
      <alignment horizontal="center" vertical="center" wrapText="1"/>
    </xf>
    <xf numFmtId="0" fontId="8" fillId="7" borderId="55" xfId="0" applyFont="1" applyFill="1" applyBorder="1" applyAlignment="1" applyProtection="1">
      <alignment horizontal="center" vertical="center" wrapText="1"/>
    </xf>
    <xf numFmtId="0" fontId="8" fillId="7" borderId="38" xfId="0" applyFont="1" applyFill="1" applyBorder="1" applyAlignment="1" applyProtection="1">
      <alignment horizontal="center" vertical="center" wrapText="1"/>
    </xf>
    <xf numFmtId="0" fontId="30" fillId="7" borderId="55" xfId="0" applyFont="1" applyFill="1" applyBorder="1" applyAlignment="1" applyProtection="1">
      <alignment horizontal="center" vertical="center" wrapText="1"/>
    </xf>
    <xf numFmtId="0" fontId="30" fillId="7" borderId="38" xfId="0" applyFont="1" applyFill="1" applyBorder="1" applyAlignment="1" applyProtection="1">
      <alignment horizontal="center" vertical="center" wrapText="1"/>
    </xf>
    <xf numFmtId="0" fontId="3" fillId="13" borderId="90" xfId="0" applyFont="1" applyFill="1" applyBorder="1" applyAlignment="1" applyProtection="1">
      <alignment horizontal="left" vertical="center" wrapText="1"/>
    </xf>
    <xf numFmtId="0" fontId="31" fillId="14" borderId="91" xfId="0" applyFont="1" applyFill="1" applyBorder="1" applyProtection="1"/>
    <xf numFmtId="0" fontId="31" fillId="14" borderId="92" xfId="0" applyFont="1" applyFill="1" applyBorder="1" applyProtection="1"/>
    <xf numFmtId="0" fontId="8" fillId="4" borderId="20" xfId="0" applyFont="1" applyFill="1" applyBorder="1" applyAlignment="1" applyProtection="1">
      <alignment horizontal="center"/>
    </xf>
    <xf numFmtId="0" fontId="3" fillId="12" borderId="90" xfId="0" applyFont="1" applyFill="1" applyBorder="1" applyAlignment="1" applyProtection="1">
      <alignment horizontal="left" vertical="center" wrapText="1"/>
    </xf>
    <xf numFmtId="0" fontId="31" fillId="0" borderId="91" xfId="0" applyFont="1" applyBorder="1" applyProtection="1"/>
    <xf numFmtId="0" fontId="31" fillId="0" borderId="92" xfId="0" applyFont="1" applyBorder="1" applyProtection="1"/>
    <xf numFmtId="0" fontId="3" fillId="6" borderId="26" xfId="0" applyFont="1" applyFill="1" applyBorder="1" applyAlignment="1" applyProtection="1">
      <alignment horizontal="left" vertical="center" wrapText="1"/>
    </xf>
    <xf numFmtId="0" fontId="3" fillId="6" borderId="27" xfId="0" applyFont="1" applyFill="1" applyBorder="1" applyAlignment="1" applyProtection="1">
      <alignment horizontal="left" vertical="center" wrapText="1"/>
    </xf>
    <xf numFmtId="0" fontId="3" fillId="6" borderId="28" xfId="0" applyFont="1" applyFill="1" applyBorder="1" applyAlignment="1" applyProtection="1">
      <alignment horizontal="left" vertical="center" wrapText="1"/>
    </xf>
    <xf numFmtId="0" fontId="9" fillId="0" borderId="82"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4" fillId="0" borderId="26"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30" fillId="11" borderId="26" xfId="0" applyFont="1" applyFill="1" applyBorder="1" applyAlignment="1" applyProtection="1">
      <alignment horizontal="left" vertical="center"/>
    </xf>
    <xf numFmtId="0" fontId="30" fillId="11" borderId="27" xfId="0" applyFont="1" applyFill="1" applyBorder="1" applyAlignment="1" applyProtection="1">
      <alignment horizontal="left" vertical="center"/>
    </xf>
    <xf numFmtId="0" fontId="30" fillId="11" borderId="28" xfId="0" applyFont="1" applyFill="1" applyBorder="1" applyAlignment="1" applyProtection="1">
      <alignment horizontal="left" vertical="center"/>
    </xf>
    <xf numFmtId="0" fontId="33" fillId="4" borderId="26" xfId="0" applyFont="1" applyFill="1" applyBorder="1" applyAlignment="1" applyProtection="1">
      <alignment horizontal="center" vertical="center" wrapText="1"/>
    </xf>
    <xf numFmtId="0" fontId="33" fillId="4" borderId="28" xfId="0" applyFont="1" applyFill="1" applyBorder="1" applyAlignment="1" applyProtection="1">
      <alignment horizontal="center" vertical="center" wrapText="1"/>
    </xf>
    <xf numFmtId="0" fontId="33" fillId="6" borderId="26" xfId="0" applyFont="1" applyFill="1" applyBorder="1" applyAlignment="1" applyProtection="1">
      <alignment horizontal="center" vertical="center"/>
    </xf>
    <xf numFmtId="0" fontId="33" fillId="6" borderId="28" xfId="0" applyFont="1" applyFill="1" applyBorder="1" applyAlignment="1" applyProtection="1">
      <alignment horizontal="center" vertical="center"/>
    </xf>
    <xf numFmtId="0" fontId="0" fillId="6" borderId="26" xfId="0" applyFill="1" applyBorder="1" applyAlignment="1" applyProtection="1">
      <alignment horizontal="center" vertical="center"/>
    </xf>
    <xf numFmtId="0" fontId="0" fillId="6" borderId="28" xfId="0" applyFill="1" applyBorder="1" applyAlignment="1" applyProtection="1">
      <alignment horizontal="center" vertical="center"/>
    </xf>
    <xf numFmtId="0" fontId="8" fillId="4" borderId="0" xfId="0" applyFont="1" applyFill="1" applyBorder="1" applyAlignment="1" applyProtection="1">
      <alignment horizontal="center" wrapText="1"/>
    </xf>
    <xf numFmtId="0" fontId="8" fillId="4" borderId="20" xfId="0" applyFont="1" applyFill="1" applyBorder="1" applyAlignment="1" applyProtection="1">
      <alignment horizontal="center" wrapText="1"/>
    </xf>
    <xf numFmtId="0" fontId="9" fillId="9" borderId="14" xfId="0" applyFont="1" applyFill="1" applyBorder="1" applyAlignment="1" applyProtection="1">
      <alignment horizontal="left" vertical="top" wrapText="1"/>
    </xf>
    <xf numFmtId="0" fontId="9" fillId="9" borderId="15" xfId="0" applyFont="1" applyFill="1" applyBorder="1" applyAlignment="1" applyProtection="1">
      <alignment horizontal="left" vertical="top" wrapText="1"/>
    </xf>
    <xf numFmtId="0" fontId="9" fillId="9" borderId="16" xfId="0" applyFont="1" applyFill="1" applyBorder="1" applyAlignment="1" applyProtection="1">
      <alignment horizontal="left" vertical="top" wrapText="1"/>
    </xf>
    <xf numFmtId="0" fontId="66" fillId="7" borderId="9" xfId="0" applyFont="1" applyFill="1" applyBorder="1" applyAlignment="1" applyProtection="1">
      <alignment horizontal="left" vertical="center"/>
    </xf>
    <xf numFmtId="0" fontId="66" fillId="7" borderId="10" xfId="0" applyFont="1" applyFill="1" applyBorder="1" applyAlignment="1" applyProtection="1">
      <alignment horizontal="left" vertical="center"/>
    </xf>
    <xf numFmtId="0" fontId="66" fillId="7" borderId="11" xfId="0" applyFont="1" applyFill="1" applyBorder="1" applyAlignment="1" applyProtection="1">
      <alignment horizontal="left" vertical="center"/>
    </xf>
    <xf numFmtId="0" fontId="66" fillId="7" borderId="8" xfId="0" applyFont="1" applyFill="1" applyBorder="1" applyAlignment="1" applyProtection="1">
      <alignment horizontal="left" vertical="center"/>
    </xf>
    <xf numFmtId="0" fontId="66" fillId="7" borderId="0" xfId="0" applyFont="1" applyFill="1" applyBorder="1" applyAlignment="1" applyProtection="1">
      <alignment horizontal="left" vertical="center"/>
    </xf>
    <xf numFmtId="0" fontId="66" fillId="7" borderId="12" xfId="0" applyFont="1" applyFill="1" applyBorder="1" applyAlignment="1" applyProtection="1">
      <alignment horizontal="left" vertical="center"/>
    </xf>
    <xf numFmtId="0" fontId="66" fillId="7" borderId="14" xfId="0" applyFont="1" applyFill="1" applyBorder="1" applyAlignment="1" applyProtection="1">
      <alignment horizontal="left" vertical="center"/>
    </xf>
    <xf numFmtId="0" fontId="66" fillId="7" borderId="15" xfId="0" applyFont="1" applyFill="1" applyBorder="1" applyAlignment="1" applyProtection="1">
      <alignment horizontal="left" vertical="center"/>
    </xf>
    <xf numFmtId="0" fontId="66" fillId="7" borderId="16" xfId="0" applyFont="1" applyFill="1" applyBorder="1" applyAlignment="1" applyProtection="1">
      <alignment horizontal="left" vertical="center"/>
    </xf>
    <xf numFmtId="0" fontId="30" fillId="7" borderId="48" xfId="0" applyFont="1" applyFill="1" applyBorder="1" applyAlignment="1" applyProtection="1">
      <alignment horizontal="center" vertical="center"/>
    </xf>
    <xf numFmtId="0" fontId="30" fillId="7" borderId="53" xfId="0" applyFont="1" applyFill="1" applyBorder="1" applyAlignment="1" applyProtection="1">
      <alignment horizontal="center" vertical="center"/>
    </xf>
    <xf numFmtId="0" fontId="30" fillId="7" borderId="45" xfId="0" applyFont="1" applyFill="1" applyBorder="1" applyAlignment="1" applyProtection="1">
      <alignment horizontal="center" vertical="center" wrapText="1"/>
    </xf>
    <xf numFmtId="0" fontId="30" fillId="7" borderId="46" xfId="0" applyFont="1" applyFill="1" applyBorder="1" applyAlignment="1" applyProtection="1">
      <alignment horizontal="center" vertical="center" wrapText="1"/>
    </xf>
    <xf numFmtId="0" fontId="30" fillId="7" borderId="47" xfId="0" applyFont="1" applyFill="1" applyBorder="1" applyAlignment="1" applyProtection="1">
      <alignment horizontal="center" vertical="center" wrapText="1"/>
    </xf>
    <xf numFmtId="0" fontId="30" fillId="7" borderId="77" xfId="0" applyFont="1" applyFill="1" applyBorder="1" applyAlignment="1" applyProtection="1">
      <alignment horizontal="center" vertical="center" wrapText="1"/>
    </xf>
    <xf numFmtId="0" fontId="30" fillId="7" borderId="20" xfId="0" applyFont="1" applyFill="1" applyBorder="1" applyAlignment="1" applyProtection="1">
      <alignment horizontal="center" vertical="center" wrapText="1"/>
    </xf>
    <xf numFmtId="0" fontId="30" fillId="7" borderId="52" xfId="0" applyFont="1" applyFill="1" applyBorder="1" applyAlignment="1" applyProtection="1">
      <alignment horizontal="center" vertical="center" wrapText="1"/>
    </xf>
    <xf numFmtId="0" fontId="30" fillId="7" borderId="63" xfId="0" applyFont="1" applyFill="1" applyBorder="1" applyAlignment="1" applyProtection="1">
      <alignment horizontal="center" vertical="center"/>
    </xf>
    <xf numFmtId="0" fontId="30" fillId="7" borderId="61" xfId="0" applyFont="1" applyFill="1" applyBorder="1" applyAlignment="1" applyProtection="1">
      <alignment horizontal="center" vertical="center"/>
    </xf>
    <xf numFmtId="0" fontId="8" fillId="9" borderId="84" xfId="0" applyFont="1" applyFill="1" applyBorder="1" applyAlignment="1" applyProtection="1">
      <alignment horizontal="left" vertical="center"/>
    </xf>
    <xf numFmtId="0" fontId="8" fillId="9" borderId="85" xfId="0" applyFont="1" applyFill="1" applyBorder="1" applyAlignment="1" applyProtection="1">
      <alignment horizontal="left" vertical="center"/>
    </xf>
    <xf numFmtId="0" fontId="8" fillId="9" borderId="87" xfId="0" applyFont="1" applyFill="1" applyBorder="1" applyAlignment="1" applyProtection="1">
      <alignment horizontal="left" vertical="center"/>
    </xf>
    <xf numFmtId="0" fontId="4" fillId="4" borderId="81" xfId="0" applyFont="1" applyFill="1" applyBorder="1" applyAlignment="1" applyProtection="1">
      <alignment horizontal="center" vertical="center"/>
    </xf>
    <xf numFmtId="0" fontId="4" fillId="4" borderId="70" xfId="0" applyFont="1" applyFill="1" applyBorder="1" applyAlignment="1" applyProtection="1">
      <alignment horizontal="center" vertical="center"/>
    </xf>
    <xf numFmtId="0" fontId="4" fillId="4" borderId="71" xfId="0" applyFont="1" applyFill="1" applyBorder="1" applyAlignment="1" applyProtection="1">
      <alignment horizontal="center" vertical="center"/>
    </xf>
    <xf numFmtId="0" fontId="9" fillId="0" borderId="88" xfId="0" applyFont="1" applyBorder="1" applyAlignment="1" applyProtection="1">
      <alignment horizontal="left" vertical="center" wrapText="1"/>
    </xf>
    <xf numFmtId="0" fontId="9" fillId="0" borderId="83"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0" borderId="74" xfId="0" applyFont="1" applyBorder="1" applyAlignment="1">
      <alignment horizontal="center"/>
    </xf>
    <xf numFmtId="0" fontId="3" fillId="0" borderId="0" xfId="0" applyFont="1" applyAlignment="1">
      <alignment horizontal="center"/>
    </xf>
    <xf numFmtId="0" fontId="3" fillId="0" borderId="44" xfId="0" applyFont="1" applyBorder="1" applyAlignment="1">
      <alignment horizontal="center"/>
    </xf>
    <xf numFmtId="0" fontId="3" fillId="0" borderId="73" xfId="0" applyFont="1" applyBorder="1" applyAlignment="1" applyProtection="1">
      <alignment horizontal="center" vertical="center"/>
    </xf>
    <xf numFmtId="0" fontId="3" fillId="0" borderId="73" xfId="0" applyFont="1" applyBorder="1" applyAlignment="1" applyProtection="1"/>
    <xf numFmtId="0" fontId="3" fillId="0" borderId="0" xfId="0" applyFont="1" applyBorder="1" applyAlignment="1">
      <alignment horizontal="center"/>
    </xf>
    <xf numFmtId="0" fontId="116" fillId="0" borderId="15" xfId="0" applyFont="1" applyFill="1" applyBorder="1" applyAlignment="1" applyProtection="1">
      <alignment horizontal="center" vertical="center" wrapText="1"/>
    </xf>
    <xf numFmtId="0" fontId="116" fillId="0" borderId="72" xfId="0" applyFont="1" applyFill="1" applyBorder="1" applyAlignment="1" applyProtection="1">
      <alignment horizontal="center" vertical="center" wrapText="1"/>
    </xf>
    <xf numFmtId="0" fontId="117" fillId="9" borderId="9" xfId="0" applyFont="1" applyFill="1" applyBorder="1" applyAlignment="1" applyProtection="1">
      <alignment horizontal="center" vertical="center" wrapText="1"/>
    </xf>
    <xf numFmtId="0" fontId="117" fillId="9" borderId="10" xfId="0" applyFont="1" applyFill="1" applyBorder="1" applyAlignment="1" applyProtection="1">
      <alignment horizontal="center" vertical="center" wrapText="1"/>
    </xf>
    <xf numFmtId="0" fontId="117" fillId="9" borderId="11" xfId="0" applyFont="1" applyFill="1" applyBorder="1" applyAlignment="1" applyProtection="1">
      <alignment horizontal="center" vertical="center" wrapText="1"/>
    </xf>
    <xf numFmtId="0" fontId="117" fillId="9" borderId="8" xfId="0" applyFont="1" applyFill="1" applyBorder="1" applyAlignment="1" applyProtection="1">
      <alignment horizontal="center" vertical="center" wrapText="1"/>
    </xf>
    <xf numFmtId="0" fontId="117" fillId="9" borderId="0" xfId="0" applyFont="1" applyFill="1" applyBorder="1" applyAlignment="1" applyProtection="1">
      <alignment horizontal="center" vertical="center" wrapText="1"/>
    </xf>
    <xf numFmtId="0" fontId="117" fillId="9" borderId="12" xfId="0" applyFont="1" applyFill="1" applyBorder="1" applyAlignment="1" applyProtection="1">
      <alignment horizontal="center" vertical="center" wrapText="1"/>
    </xf>
    <xf numFmtId="0" fontId="117" fillId="9" borderId="14" xfId="0" applyFont="1" applyFill="1" applyBorder="1" applyAlignment="1" applyProtection="1">
      <alignment horizontal="center" vertical="center" wrapText="1"/>
    </xf>
    <xf numFmtId="0" fontId="117" fillId="9" borderId="15" xfId="0" applyFont="1" applyFill="1" applyBorder="1" applyAlignment="1" applyProtection="1">
      <alignment horizontal="center" vertical="center" wrapText="1"/>
    </xf>
    <xf numFmtId="0" fontId="117" fillId="9" borderId="16" xfId="0" applyFont="1" applyFill="1" applyBorder="1" applyAlignment="1" applyProtection="1">
      <alignment horizontal="center" vertical="center" wrapText="1"/>
    </xf>
  </cellXfs>
  <cellStyles count="4">
    <cellStyle name="Comma" xfId="1" builtinId="3"/>
    <cellStyle name="Hyperlink" xfId="2" builtinId="8"/>
    <cellStyle name="Normal" xfId="0" builtinId="0"/>
    <cellStyle name="Percent" xfId="3" builtinId="5"/>
  </cellStyles>
  <dxfs count="701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6FBFC"/>
      <color rgb="FF74CEDE"/>
      <color rgb="FFE3F2F5"/>
      <color rgb="FF45A8C3"/>
      <color rgb="FF83C8D3"/>
      <color rgb="FFEFEDE9"/>
      <color rgb="FF4BAC62"/>
      <color rgb="FFB5DE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504826</xdr:colOff>
      <xdr:row>0</xdr:row>
      <xdr:rowOff>273843</xdr:rowOff>
    </xdr:from>
    <xdr:to>
      <xdr:col>5</xdr:col>
      <xdr:colOff>512007</xdr:colOff>
      <xdr:row>0</xdr:row>
      <xdr:rowOff>1166812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1639" y="273843"/>
          <a:ext cx="626306" cy="892969"/>
        </a:xfrm>
        <a:prstGeom prst="rect">
          <a:avLst/>
        </a:prstGeom>
      </xdr:spPr>
    </xdr:pic>
    <xdr:clientData fLocksWithSheet="0"/>
  </xdr:twoCellAnchor>
  <xdr:twoCellAnchor editAs="oneCell">
    <xdr:from>
      <xdr:col>0</xdr:col>
      <xdr:colOff>119063</xdr:colOff>
      <xdr:row>0</xdr:row>
      <xdr:rowOff>500061</xdr:rowOff>
    </xdr:from>
    <xdr:to>
      <xdr:col>4</xdr:col>
      <xdr:colOff>226219</xdr:colOff>
      <xdr:row>0</xdr:row>
      <xdr:rowOff>955558</xdr:rowOff>
    </xdr:to>
    <xdr:pic>
      <xdr:nvPicPr>
        <xdr:cNvPr id="4" name="Picture 3">
          <a:extLst>
            <a:ext uri="{FF2B5EF4-FFF2-40B4-BE49-F238E27FC236}">
              <a16:creationId xmlns:a16="http://schemas.microsoft.com/office/drawing/2014/main" id="{0CD92DD6-B96D-4749-97C3-9606213896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63" y="500061"/>
          <a:ext cx="1273969" cy="4554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11906</xdr:colOff>
      <xdr:row>0</xdr:row>
      <xdr:rowOff>130969</xdr:rowOff>
    </xdr:from>
    <xdr:to>
      <xdr:col>3</xdr:col>
      <xdr:colOff>224628</xdr:colOff>
      <xdr:row>0</xdr:row>
      <xdr:rowOff>1253163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9" y="130969"/>
          <a:ext cx="792794" cy="1114574"/>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177800</xdr:colOff>
      <xdr:row>0</xdr:row>
      <xdr:rowOff>28575</xdr:rowOff>
    </xdr:from>
    <xdr:to>
      <xdr:col>1</xdr:col>
      <xdr:colOff>628650</xdr:colOff>
      <xdr:row>1</xdr:row>
      <xdr:rowOff>212254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440" y="28575"/>
          <a:ext cx="450850" cy="6103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19</xdr:col>
      <xdr:colOff>46264</xdr:colOff>
      <xdr:row>36</xdr:row>
      <xdr:rowOff>0</xdr:rowOff>
    </xdr:from>
    <xdr:ext cx="65" cy="172227"/>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1942989" y="270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fLocksWithSheet="0"/>
  </xdr:oneCellAnchor>
  <xdr:twoCellAnchor editAs="oneCell">
    <xdr:from>
      <xdr:col>1</xdr:col>
      <xdr:colOff>24512</xdr:colOff>
      <xdr:row>0</xdr:row>
      <xdr:rowOff>164042</xdr:rowOff>
    </xdr:from>
    <xdr:to>
      <xdr:col>1</xdr:col>
      <xdr:colOff>803971</xdr:colOff>
      <xdr:row>0</xdr:row>
      <xdr:rowOff>1291951</xdr:rowOff>
    </xdr:to>
    <xdr:pic>
      <xdr:nvPicPr>
        <xdr:cNvPr id="91" name="Picture 90">
          <a:extLst>
            <a:ext uri="{FF2B5EF4-FFF2-40B4-BE49-F238E27FC236}">
              <a16:creationId xmlns:a16="http://schemas.microsoft.com/office/drawing/2014/main" id="{00000000-0008-0000-0300-00005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825" y="164042"/>
          <a:ext cx="792794" cy="1114574"/>
        </a:xfrm>
        <a:prstGeom prst="rect">
          <a:avLst/>
        </a:prstGeom>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ue.gbci.org/sites/default/files/resources/TRUE_RatingSystemGuide_r1.pdf" TargetMode="External"/><Relationship Id="rId1" Type="http://schemas.openxmlformats.org/officeDocument/2006/relationships/hyperlink" Target="https://true.gbci.org/sites/default/files/resources/TRUE%20Precertification%20Guide%20FINAL%206-3-20.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true.gbci.org/resources" TargetMode="External"/><Relationship Id="rId2" Type="http://schemas.openxmlformats.org/officeDocument/2006/relationships/hyperlink" Target="https://true.gbci.org/sites/default/files/resources/TRUE_RatingSystemGuide_r1.pdf" TargetMode="External"/><Relationship Id="rId1" Type="http://schemas.openxmlformats.org/officeDocument/2006/relationships/hyperlink" Target="http://zwia.org/zwh/"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autoPageBreaks="0" fitToPage="1"/>
  </sheetPr>
  <dimension ref="A1:AP379"/>
  <sheetViews>
    <sheetView showGridLines="0" tabSelected="1" topLeftCell="A70" zoomScale="80" zoomScaleNormal="80" zoomScaleSheetLayoutView="87" zoomScalePageLayoutView="90" workbookViewId="0">
      <selection activeCell="A2" sqref="A2"/>
    </sheetView>
  </sheetViews>
  <sheetFormatPr defaultColWidth="9.140625" defaultRowHeight="15" x14ac:dyDescent="0.25"/>
  <cols>
    <col min="1" max="1" width="3.140625" style="130" customWidth="1"/>
    <col min="2" max="2" width="5.140625" style="178" customWidth="1"/>
    <col min="3" max="3" width="4.42578125" style="178" customWidth="1"/>
    <col min="4" max="4" width="4.7109375" style="178" customWidth="1"/>
    <col min="5" max="5" width="9.28515625" style="178" customWidth="1"/>
    <col min="6" max="6" width="9.85546875" style="178" customWidth="1"/>
    <col min="7" max="7" width="5.5703125" style="177" customWidth="1"/>
    <col min="8" max="8" width="6.85546875" style="177" customWidth="1"/>
    <col min="9" max="9" width="9.28515625" style="400" customWidth="1"/>
    <col min="10" max="10" width="9.140625" style="177" customWidth="1"/>
    <col min="11" max="11" width="7.7109375" style="400" customWidth="1"/>
    <col min="12" max="12" width="8.7109375" style="177" customWidth="1"/>
    <col min="13" max="13" width="7.7109375" style="177" customWidth="1"/>
    <col min="14" max="14" width="10.28515625" style="401" customWidth="1"/>
    <col min="15" max="15" width="9.85546875" style="177" customWidth="1"/>
    <col min="16" max="16" width="9.28515625" style="177" customWidth="1"/>
    <col min="17" max="17" width="8.5703125" style="177" customWidth="1"/>
    <col min="18" max="18" width="10.7109375" style="402" customWidth="1"/>
    <col min="19" max="19" width="69.28515625" style="398" customWidth="1"/>
    <col min="20" max="20" width="11.7109375" style="399" hidden="1" customWidth="1"/>
    <col min="21" max="21" width="7.42578125" style="399" hidden="1" customWidth="1"/>
    <col min="22" max="22" width="9.140625" style="174" hidden="1" customWidth="1"/>
    <col min="23" max="23" width="9.7109375" style="399" hidden="1" customWidth="1"/>
    <col min="24" max="26" width="9.140625" style="174" hidden="1" customWidth="1"/>
    <col min="27" max="28" width="9.140625" style="176" hidden="1" customWidth="1"/>
    <col min="29" max="29" width="9.140625" style="176"/>
    <col min="30" max="41" width="9.140625" style="177"/>
    <col min="42" max="16384" width="9.140625" style="178"/>
  </cols>
  <sheetData>
    <row r="1" spans="1:42" s="130" customFormat="1" ht="107.25" customHeight="1" thickBot="1" x14ac:dyDescent="0.3">
      <c r="A1" s="154"/>
      <c r="C1" s="109"/>
      <c r="D1" s="109"/>
      <c r="F1" s="1174" t="s">
        <v>835</v>
      </c>
      <c r="G1" s="1174"/>
      <c r="H1" s="1174"/>
      <c r="I1" s="1174"/>
      <c r="J1" s="1174"/>
      <c r="K1" s="1174"/>
      <c r="L1" s="1174"/>
      <c r="M1" s="1174"/>
      <c r="N1" s="1174"/>
      <c r="O1" s="1174"/>
      <c r="P1" s="1174"/>
      <c r="Q1" s="1174"/>
      <c r="R1" s="1175"/>
      <c r="S1" s="155"/>
      <c r="T1" s="156"/>
      <c r="U1" s="156"/>
      <c r="V1" s="156"/>
      <c r="W1" s="156"/>
      <c r="X1" s="156"/>
      <c r="Y1" s="156"/>
      <c r="Z1" s="156"/>
      <c r="AA1" s="156"/>
      <c r="AB1" s="156"/>
      <c r="AC1" s="156"/>
      <c r="AD1" s="156"/>
      <c r="AE1" s="156"/>
      <c r="AF1" s="156"/>
      <c r="AG1" s="156"/>
      <c r="AH1" s="156"/>
      <c r="AI1" s="156"/>
      <c r="AJ1" s="156"/>
      <c r="AK1" s="156"/>
      <c r="AL1" s="156"/>
      <c r="AM1" s="156"/>
      <c r="AN1" s="156"/>
      <c r="AO1" s="156"/>
      <c r="AP1" s="156"/>
    </row>
    <row r="2" spans="1:42" s="130" customFormat="1" ht="27" customHeight="1" x14ac:dyDescent="0.25">
      <c r="A2" s="164"/>
      <c r="B2" s="1176" t="s">
        <v>836</v>
      </c>
      <c r="C2" s="1177"/>
      <c r="D2" s="1177"/>
      <c r="E2" s="1177"/>
      <c r="F2" s="1177"/>
      <c r="G2" s="1177"/>
      <c r="H2" s="1177"/>
      <c r="I2" s="1177"/>
      <c r="J2" s="1177"/>
      <c r="K2" s="1177"/>
      <c r="L2" s="1177"/>
      <c r="M2" s="1177"/>
      <c r="N2" s="1177"/>
      <c r="O2" s="1177"/>
      <c r="P2" s="1177"/>
      <c r="Q2" s="1177"/>
      <c r="R2" s="1178"/>
      <c r="S2" s="165"/>
      <c r="T2" s="156"/>
      <c r="U2" s="156"/>
      <c r="V2" s="156"/>
      <c r="W2" s="156"/>
      <c r="X2" s="156"/>
      <c r="Y2" s="156"/>
      <c r="Z2" s="156"/>
      <c r="AA2" s="156"/>
      <c r="AB2" s="156"/>
      <c r="AC2" s="156"/>
      <c r="AD2" s="156"/>
      <c r="AE2" s="156"/>
      <c r="AF2" s="156"/>
      <c r="AG2" s="156"/>
      <c r="AH2" s="156"/>
      <c r="AI2" s="156"/>
      <c r="AJ2" s="156"/>
      <c r="AK2" s="156"/>
      <c r="AL2" s="156"/>
      <c r="AM2" s="156"/>
      <c r="AN2" s="156"/>
      <c r="AO2" s="156"/>
      <c r="AP2" s="156"/>
    </row>
    <row r="3" spans="1:42" s="130" customFormat="1" ht="22.5" customHeight="1" x14ac:dyDescent="0.25">
      <c r="A3" s="164"/>
      <c r="B3" s="1179"/>
      <c r="C3" s="1180"/>
      <c r="D3" s="1180"/>
      <c r="E3" s="1180"/>
      <c r="F3" s="1180"/>
      <c r="G3" s="1180"/>
      <c r="H3" s="1180"/>
      <c r="I3" s="1180"/>
      <c r="J3" s="1180"/>
      <c r="K3" s="1180"/>
      <c r="L3" s="1180"/>
      <c r="M3" s="1180"/>
      <c r="N3" s="1180"/>
      <c r="O3" s="1180"/>
      <c r="P3" s="1180"/>
      <c r="Q3" s="1180"/>
      <c r="R3" s="1181"/>
      <c r="S3" s="166"/>
      <c r="T3" s="156"/>
      <c r="U3" s="156"/>
      <c r="V3" s="156"/>
      <c r="W3" s="156"/>
      <c r="X3" s="156"/>
      <c r="Y3" s="156"/>
      <c r="Z3" s="156"/>
      <c r="AA3" s="156"/>
      <c r="AB3" s="156"/>
      <c r="AC3" s="156"/>
      <c r="AD3" s="156"/>
      <c r="AE3" s="156"/>
      <c r="AF3" s="156"/>
      <c r="AG3" s="156"/>
      <c r="AH3" s="156"/>
      <c r="AI3" s="156"/>
      <c r="AJ3" s="156"/>
      <c r="AK3" s="156"/>
      <c r="AL3" s="156"/>
      <c r="AM3" s="156"/>
      <c r="AN3" s="156"/>
      <c r="AO3" s="156"/>
      <c r="AP3" s="156"/>
    </row>
    <row r="4" spans="1:42" s="130" customFormat="1" ht="18.75" customHeight="1" thickBot="1" x14ac:dyDescent="0.3">
      <c r="A4" s="164"/>
      <c r="B4" s="1182"/>
      <c r="C4" s="1183"/>
      <c r="D4" s="1183"/>
      <c r="E4" s="1183"/>
      <c r="F4" s="1183"/>
      <c r="G4" s="1183"/>
      <c r="H4" s="1183"/>
      <c r="I4" s="1183"/>
      <c r="J4" s="1183"/>
      <c r="K4" s="1183"/>
      <c r="L4" s="1183"/>
      <c r="M4" s="1183"/>
      <c r="N4" s="1183"/>
      <c r="O4" s="1183"/>
      <c r="P4" s="1183"/>
      <c r="Q4" s="1183"/>
      <c r="R4" s="1184"/>
      <c r="T4" s="156"/>
      <c r="U4" s="156"/>
      <c r="V4" s="156"/>
      <c r="W4" s="156"/>
      <c r="X4" s="156"/>
      <c r="Y4" s="156"/>
      <c r="Z4" s="156"/>
      <c r="AA4" s="156"/>
      <c r="AB4" s="156"/>
      <c r="AC4" s="156"/>
      <c r="AD4" s="156"/>
      <c r="AE4" s="156"/>
      <c r="AF4" s="156"/>
      <c r="AG4" s="156"/>
      <c r="AH4" s="156"/>
      <c r="AI4" s="156"/>
      <c r="AJ4" s="156"/>
      <c r="AK4" s="156"/>
      <c r="AL4" s="156"/>
      <c r="AM4" s="156"/>
      <c r="AN4" s="156"/>
      <c r="AO4" s="156"/>
      <c r="AP4" s="156"/>
    </row>
    <row r="5" spans="1:42" s="161" customFormat="1" ht="30" customHeight="1" thickBot="1" x14ac:dyDescent="0.45">
      <c r="A5" s="157"/>
      <c r="B5" s="939" t="s">
        <v>577</v>
      </c>
      <c r="C5" s="940"/>
      <c r="D5" s="940"/>
      <c r="E5" s="940"/>
      <c r="F5" s="941"/>
      <c r="G5" s="942" t="s">
        <v>782</v>
      </c>
      <c r="H5" s="942"/>
      <c r="I5" s="942"/>
      <c r="J5" s="942"/>
      <c r="K5" s="942"/>
      <c r="L5" s="942"/>
      <c r="M5" s="942"/>
      <c r="N5" s="942"/>
      <c r="O5" s="942"/>
      <c r="P5" s="942"/>
      <c r="Q5" s="942"/>
      <c r="R5" s="943"/>
      <c r="S5" s="158"/>
      <c r="T5" s="159"/>
      <c r="U5" s="159"/>
      <c r="V5" s="160"/>
      <c r="W5" s="159"/>
      <c r="X5" s="160"/>
      <c r="Y5" s="160"/>
      <c r="Z5" s="160"/>
      <c r="AA5" s="160"/>
      <c r="AB5" s="160"/>
      <c r="AC5" s="160"/>
      <c r="AD5" s="160"/>
      <c r="AE5" s="160"/>
      <c r="AF5" s="160"/>
      <c r="AG5" s="160"/>
      <c r="AH5" s="160"/>
      <c r="AI5" s="160"/>
      <c r="AJ5" s="160"/>
      <c r="AK5" s="160"/>
      <c r="AL5" s="160"/>
      <c r="AM5" s="160"/>
      <c r="AN5" s="160"/>
      <c r="AO5" s="160"/>
      <c r="AP5" s="160"/>
    </row>
    <row r="6" spans="1:42" s="162" customFormat="1" ht="30" customHeight="1" thickBot="1" x14ac:dyDescent="0.45">
      <c r="B6" s="939" t="s">
        <v>578</v>
      </c>
      <c r="C6" s="944"/>
      <c r="D6" s="944"/>
      <c r="E6" s="944"/>
      <c r="F6" s="945"/>
      <c r="G6" s="942" t="s">
        <v>823</v>
      </c>
      <c r="H6" s="946"/>
      <c r="I6" s="946"/>
      <c r="J6" s="946"/>
      <c r="K6" s="946"/>
      <c r="L6" s="946"/>
      <c r="M6" s="946"/>
      <c r="N6" s="946"/>
      <c r="O6" s="946"/>
      <c r="P6" s="946"/>
      <c r="Q6" s="946"/>
      <c r="R6" s="947"/>
      <c r="S6" s="163"/>
    </row>
    <row r="7" spans="1:42" s="162" customFormat="1" ht="30" customHeight="1" thickBot="1" x14ac:dyDescent="0.45">
      <c r="B7" s="939" t="s">
        <v>579</v>
      </c>
      <c r="C7" s="944"/>
      <c r="D7" s="944"/>
      <c r="E7" s="944"/>
      <c r="F7" s="945"/>
      <c r="G7" s="946">
        <v>1000000001</v>
      </c>
      <c r="H7" s="946"/>
      <c r="I7" s="946"/>
      <c r="J7" s="946"/>
      <c r="K7" s="946"/>
      <c r="L7" s="946"/>
      <c r="M7" s="946"/>
      <c r="N7" s="946"/>
      <c r="O7" s="946"/>
      <c r="P7" s="946"/>
      <c r="Q7" s="946"/>
      <c r="R7" s="947"/>
      <c r="S7" s="163"/>
    </row>
    <row r="8" spans="1:42" ht="19.5" customHeight="1" x14ac:dyDescent="0.25">
      <c r="A8" s="167"/>
      <c r="B8" s="168"/>
      <c r="C8" s="169"/>
      <c r="D8" s="169"/>
      <c r="E8" s="169"/>
      <c r="F8" s="169"/>
      <c r="G8" s="169"/>
      <c r="H8" s="169"/>
      <c r="I8" s="169"/>
      <c r="J8" s="169"/>
      <c r="K8" s="169"/>
      <c r="L8" s="169"/>
      <c r="M8" s="169"/>
      <c r="N8" s="169"/>
      <c r="O8" s="169"/>
      <c r="P8" s="169"/>
      <c r="Q8" s="169"/>
      <c r="R8" s="170"/>
      <c r="S8" s="171"/>
      <c r="T8" s="172"/>
      <c r="U8" s="172"/>
      <c r="V8" s="173"/>
      <c r="W8" s="172"/>
      <c r="AA8" s="175"/>
    </row>
    <row r="9" spans="1:42" ht="21.6" customHeight="1" x14ac:dyDescent="0.4">
      <c r="A9" s="167"/>
      <c r="B9" s="179"/>
      <c r="C9" s="180" t="s">
        <v>119</v>
      </c>
      <c r="D9" s="181"/>
      <c r="E9" s="182"/>
      <c r="F9" s="181"/>
      <c r="G9" s="181"/>
      <c r="H9" s="181"/>
      <c r="I9" s="181"/>
      <c r="J9" s="181"/>
      <c r="K9" s="181"/>
      <c r="L9" s="181"/>
      <c r="M9" s="181"/>
      <c r="N9" s="181"/>
      <c r="O9" s="181"/>
      <c r="P9" s="181"/>
      <c r="Q9" s="181"/>
      <c r="R9" s="183"/>
      <c r="S9" s="171"/>
      <c r="T9" s="172"/>
      <c r="U9" s="172"/>
      <c r="V9" s="173"/>
      <c r="W9" s="172"/>
    </row>
    <row r="10" spans="1:42" ht="14.25" customHeight="1" thickBot="1" x14ac:dyDescent="0.3">
      <c r="A10" s="184"/>
      <c r="B10" s="185"/>
      <c r="C10" s="186"/>
      <c r="D10" s="186"/>
      <c r="E10" s="186"/>
      <c r="F10" s="186"/>
      <c r="G10" s="186"/>
      <c r="H10" s="186"/>
      <c r="I10" s="186"/>
      <c r="J10" s="186"/>
      <c r="K10" s="186"/>
      <c r="L10" s="186"/>
      <c r="M10" s="186"/>
      <c r="N10" s="186"/>
      <c r="O10" s="186"/>
      <c r="P10" s="186"/>
      <c r="Q10" s="186"/>
      <c r="R10" s="187"/>
      <c r="S10" s="188"/>
      <c r="T10" s="189"/>
      <c r="U10" s="189"/>
      <c r="W10" s="189"/>
    </row>
    <row r="11" spans="1:42" ht="14.25" customHeight="1" x14ac:dyDescent="0.25">
      <c r="A11" s="184"/>
      <c r="B11" s="143"/>
      <c r="C11" s="144"/>
      <c r="D11" s="144"/>
      <c r="E11" s="144"/>
      <c r="F11" s="144"/>
      <c r="G11" s="144"/>
      <c r="H11" s="144"/>
      <c r="I11" s="144"/>
      <c r="J11" s="144"/>
      <c r="K11" s="144"/>
      <c r="L11" s="144"/>
      <c r="M11" s="144"/>
      <c r="N11" s="144"/>
      <c r="O11" s="144"/>
      <c r="P11" s="144"/>
      <c r="Q11" s="144"/>
      <c r="R11" s="145"/>
      <c r="S11" s="171"/>
      <c r="T11" s="172"/>
      <c r="U11" s="172"/>
      <c r="W11" s="172"/>
    </row>
    <row r="12" spans="1:42" s="196" customFormat="1" ht="36" customHeight="1" x14ac:dyDescent="0.25">
      <c r="A12" s="190"/>
      <c r="B12" s="146"/>
      <c r="C12" s="147" t="s">
        <v>228</v>
      </c>
      <c r="D12" s="148"/>
      <c r="E12" s="148"/>
      <c r="F12" s="149"/>
      <c r="G12" s="150"/>
      <c r="H12" s="150"/>
      <c r="I12" s="150"/>
      <c r="J12" s="150"/>
      <c r="K12" s="150"/>
      <c r="L12" s="150"/>
      <c r="M12" s="150"/>
      <c r="N12" s="150"/>
      <c r="O12" s="150"/>
      <c r="P12" s="151"/>
      <c r="Q12" s="152"/>
      <c r="R12" s="153"/>
      <c r="S12" s="191"/>
      <c r="T12" s="192"/>
      <c r="U12" s="192"/>
      <c r="V12" s="192">
        <f>IF(L13="YES",1,0)</f>
        <v>1</v>
      </c>
      <c r="W12" s="192" t="str">
        <f>""&amp;V12&amp;""</f>
        <v>1</v>
      </c>
      <c r="X12" s="193"/>
      <c r="Y12" s="193"/>
      <c r="Z12" s="193"/>
      <c r="AA12" s="194"/>
      <c r="AB12" s="194"/>
      <c r="AC12" s="194"/>
      <c r="AD12" s="195"/>
      <c r="AE12" s="195"/>
      <c r="AF12" s="195"/>
      <c r="AG12" s="195"/>
      <c r="AH12" s="195"/>
      <c r="AI12" s="195"/>
      <c r="AJ12" s="195"/>
      <c r="AK12" s="195"/>
      <c r="AL12" s="195"/>
      <c r="AM12" s="195"/>
      <c r="AN12" s="195"/>
      <c r="AO12" s="195"/>
    </row>
    <row r="13" spans="1:42" ht="16.5" customHeight="1" x14ac:dyDescent="0.25">
      <c r="A13" s="128"/>
      <c r="B13" s="197"/>
      <c r="C13" s="198"/>
      <c r="D13" s="199" t="s">
        <v>661</v>
      </c>
      <c r="E13" s="200"/>
      <c r="F13" s="149"/>
      <c r="G13" s="150"/>
      <c r="H13" s="150"/>
      <c r="I13" s="150"/>
      <c r="J13" s="150"/>
      <c r="K13" s="150"/>
      <c r="L13" s="813" t="s">
        <v>765</v>
      </c>
      <c r="M13" s="150"/>
      <c r="N13" s="150"/>
      <c r="O13" s="150"/>
      <c r="P13" s="151"/>
      <c r="Q13" s="152"/>
      <c r="R13" s="153"/>
      <c r="S13" s="201" t="str">
        <f>IF(AND(OR(L13="NO",L13="&lt;select&gt;"),OR(D17&lt;&gt;"",U21="TRUE")),"Please answer this question by making a selection in the dropdown.","")</f>
        <v/>
      </c>
      <c r="T13" s="202" t="b">
        <f>IF(W13="1",TRUE,FALSE)</f>
        <v>1</v>
      </c>
      <c r="U13" s="202" t="str">
        <f>""&amp;T13&amp;""</f>
        <v>TRUE</v>
      </c>
      <c r="V13" s="202">
        <f>IF(L13="YES",1,0)</f>
        <v>1</v>
      </c>
      <c r="W13" s="202" t="str">
        <f>""&amp;V13&amp;""</f>
        <v>1</v>
      </c>
    </row>
    <row r="14" spans="1:42" ht="15.75" customHeight="1" x14ac:dyDescent="0.25">
      <c r="A14" s="128"/>
      <c r="B14" s="197"/>
      <c r="C14" s="198"/>
      <c r="D14" s="199"/>
      <c r="E14" s="200"/>
      <c r="F14" s="149"/>
      <c r="G14" s="150"/>
      <c r="H14" s="150"/>
      <c r="I14" s="150"/>
      <c r="J14" s="150"/>
      <c r="K14" s="150"/>
      <c r="L14" s="798"/>
      <c r="M14" s="150"/>
      <c r="N14" s="150"/>
      <c r="O14" s="150"/>
      <c r="P14" s="151"/>
      <c r="Q14" s="152"/>
      <c r="R14" s="153"/>
      <c r="S14" s="201"/>
      <c r="T14" s="202"/>
      <c r="U14" s="202"/>
      <c r="V14" s="202">
        <f>IF(L14="YES",1,0)</f>
        <v>0</v>
      </c>
      <c r="W14" s="202"/>
    </row>
    <row r="15" spans="1:42" ht="18.75" customHeight="1" x14ac:dyDescent="0.25">
      <c r="A15" s="128"/>
      <c r="B15" s="197"/>
      <c r="C15" s="203"/>
      <c r="D15" s="204" t="s">
        <v>250</v>
      </c>
      <c r="E15" s="805"/>
      <c r="F15" s="805"/>
      <c r="G15" s="206"/>
      <c r="H15" s="805"/>
      <c r="I15" s="805"/>
      <c r="J15" s="805"/>
      <c r="K15" s="805"/>
      <c r="L15" s="805"/>
      <c r="M15" s="207"/>
      <c r="N15" s="207"/>
      <c r="O15" s="207"/>
      <c r="P15" s="805"/>
      <c r="Q15" s="805"/>
      <c r="R15" s="208"/>
      <c r="S15" s="201"/>
      <c r="T15" s="202"/>
      <c r="U15" s="202"/>
      <c r="W15" s="202"/>
    </row>
    <row r="16" spans="1:42" ht="8.25" customHeight="1" x14ac:dyDescent="0.25">
      <c r="A16" s="128"/>
      <c r="B16" s="197"/>
      <c r="C16" s="203"/>
      <c r="D16" s="204"/>
      <c r="E16" s="805"/>
      <c r="F16" s="805"/>
      <c r="G16" s="206"/>
      <c r="H16" s="805"/>
      <c r="I16" s="805"/>
      <c r="J16" s="805"/>
      <c r="K16" s="805"/>
      <c r="L16" s="805"/>
      <c r="M16" s="207"/>
      <c r="N16" s="207"/>
      <c r="O16" s="207"/>
      <c r="P16" s="805"/>
      <c r="Q16" s="805"/>
      <c r="R16" s="208"/>
      <c r="S16" s="201"/>
      <c r="T16" s="202"/>
      <c r="U16" s="202"/>
      <c r="W16" s="202"/>
      <c r="AJ16" s="207"/>
      <c r="AK16" s="207"/>
      <c r="AL16" s="207"/>
      <c r="AM16" s="207"/>
      <c r="AN16" s="207"/>
      <c r="AO16" s="207"/>
    </row>
    <row r="17" spans="1:41" ht="65.25" customHeight="1" x14ac:dyDescent="0.25">
      <c r="A17" s="128"/>
      <c r="B17" s="197"/>
      <c r="C17" s="203"/>
      <c r="D17" s="917" t="s">
        <v>820</v>
      </c>
      <c r="E17" s="918"/>
      <c r="F17" s="918"/>
      <c r="G17" s="918"/>
      <c r="H17" s="918"/>
      <c r="I17" s="918"/>
      <c r="J17" s="918"/>
      <c r="K17" s="918"/>
      <c r="L17" s="918"/>
      <c r="M17" s="918"/>
      <c r="N17" s="918"/>
      <c r="O17" s="918"/>
      <c r="P17" s="918"/>
      <c r="Q17" s="919"/>
      <c r="R17" s="208"/>
      <c r="S17" s="191" t="str">
        <f>IF(AND(L13="YES",D17=""),"Please add narrative text.","")</f>
        <v/>
      </c>
      <c r="T17" s="124"/>
      <c r="U17" s="128"/>
      <c r="V17" s="175"/>
      <c r="W17" s="128"/>
      <c r="X17" s="175"/>
      <c r="Y17" s="175"/>
      <c r="Z17" s="175"/>
      <c r="AA17" s="175"/>
      <c r="AB17" s="175"/>
      <c r="AC17" s="175"/>
      <c r="AD17" s="156"/>
      <c r="AE17" s="156"/>
      <c r="AF17" s="156"/>
      <c r="AG17" s="156"/>
      <c r="AH17" s="156"/>
      <c r="AI17" s="156"/>
      <c r="AJ17" s="178"/>
      <c r="AK17" s="178"/>
      <c r="AL17" s="178"/>
      <c r="AM17" s="178"/>
      <c r="AN17" s="178"/>
      <c r="AO17" s="178"/>
    </row>
    <row r="18" spans="1:41" ht="57" customHeight="1" x14ac:dyDescent="0.25">
      <c r="A18" s="128"/>
      <c r="B18" s="197"/>
      <c r="C18" s="203"/>
      <c r="D18" s="920"/>
      <c r="E18" s="921"/>
      <c r="F18" s="921"/>
      <c r="G18" s="921"/>
      <c r="H18" s="921"/>
      <c r="I18" s="921"/>
      <c r="J18" s="921"/>
      <c r="K18" s="921"/>
      <c r="L18" s="921"/>
      <c r="M18" s="921"/>
      <c r="N18" s="921"/>
      <c r="O18" s="921"/>
      <c r="P18" s="921"/>
      <c r="Q18" s="922"/>
      <c r="R18" s="208"/>
      <c r="S18" s="201"/>
      <c r="T18" s="124"/>
      <c r="U18" s="128"/>
      <c r="V18" s="175"/>
      <c r="W18" s="128"/>
      <c r="X18" s="175"/>
      <c r="Y18" s="175"/>
      <c r="Z18" s="175"/>
      <c r="AA18" s="175"/>
      <c r="AB18" s="175"/>
      <c r="AC18" s="175"/>
      <c r="AD18" s="156"/>
      <c r="AE18" s="156"/>
      <c r="AF18" s="156"/>
      <c r="AG18" s="156"/>
      <c r="AH18" s="156"/>
      <c r="AI18" s="156"/>
      <c r="AJ18" s="178"/>
      <c r="AK18" s="178"/>
      <c r="AL18" s="178"/>
      <c r="AM18" s="178"/>
      <c r="AN18" s="178"/>
      <c r="AO18" s="178"/>
    </row>
    <row r="19" spans="1:41" ht="45" customHeight="1" x14ac:dyDescent="0.25">
      <c r="A19" s="128"/>
      <c r="B19" s="197"/>
      <c r="C19" s="203"/>
      <c r="D19" s="923"/>
      <c r="E19" s="924"/>
      <c r="F19" s="924"/>
      <c r="G19" s="924"/>
      <c r="H19" s="924"/>
      <c r="I19" s="924"/>
      <c r="J19" s="924"/>
      <c r="K19" s="924"/>
      <c r="L19" s="924"/>
      <c r="M19" s="924"/>
      <c r="N19" s="924"/>
      <c r="O19" s="924"/>
      <c r="P19" s="924"/>
      <c r="Q19" s="925"/>
      <c r="R19" s="208"/>
      <c r="S19" s="201"/>
      <c r="T19" s="128"/>
      <c r="U19" s="128"/>
      <c r="V19" s="175"/>
      <c r="W19" s="128"/>
      <c r="X19" s="175"/>
      <c r="Y19" s="175"/>
      <c r="Z19" s="175"/>
      <c r="AA19" s="209"/>
      <c r="AB19" s="175"/>
      <c r="AC19" s="175"/>
      <c r="AD19" s="156"/>
      <c r="AE19" s="156"/>
      <c r="AF19" s="210"/>
      <c r="AG19" s="156"/>
      <c r="AH19" s="156"/>
      <c r="AI19" s="156"/>
      <c r="AJ19" s="178"/>
      <c r="AK19" s="178"/>
      <c r="AL19" s="178"/>
      <c r="AM19" s="178"/>
      <c r="AN19" s="178"/>
      <c r="AO19" s="178"/>
    </row>
    <row r="20" spans="1:41" ht="12" customHeight="1" x14ac:dyDescent="0.25">
      <c r="A20" s="128"/>
      <c r="B20" s="211"/>
      <c r="C20" s="212"/>
      <c r="D20" s="213"/>
      <c r="E20" s="213"/>
      <c r="F20" s="150"/>
      <c r="G20" s="150"/>
      <c r="H20" s="150"/>
      <c r="I20" s="150"/>
      <c r="J20" s="150"/>
      <c r="K20" s="150"/>
      <c r="L20" s="150"/>
      <c r="M20" s="150"/>
      <c r="N20" s="150"/>
      <c r="O20" s="150"/>
      <c r="P20" s="150"/>
      <c r="Q20" s="150"/>
      <c r="R20" s="153"/>
      <c r="S20" s="201"/>
      <c r="T20" s="128"/>
      <c r="U20" s="128"/>
      <c r="V20" s="175"/>
      <c r="W20" s="128"/>
      <c r="X20" s="175"/>
      <c r="Y20" s="175"/>
      <c r="Z20" s="175"/>
      <c r="AA20" s="175"/>
      <c r="AB20" s="175"/>
      <c r="AC20" s="175"/>
      <c r="AD20" s="156"/>
      <c r="AE20" s="156"/>
      <c r="AF20" s="156"/>
      <c r="AG20" s="156"/>
      <c r="AH20" s="156"/>
      <c r="AI20" s="156"/>
      <c r="AJ20" s="178"/>
      <c r="AK20" s="178"/>
      <c r="AL20" s="178"/>
      <c r="AM20" s="178"/>
      <c r="AN20" s="178"/>
      <c r="AO20" s="178"/>
    </row>
    <row r="21" spans="1:41" ht="17.25" customHeight="1" x14ac:dyDescent="0.25">
      <c r="A21" s="128"/>
      <c r="B21" s="197"/>
      <c r="C21" s="198"/>
      <c r="D21" s="928" t="s">
        <v>586</v>
      </c>
      <c r="E21" s="928"/>
      <c r="F21" s="928"/>
      <c r="G21" s="928"/>
      <c r="H21" s="928"/>
      <c r="I21" s="928"/>
      <c r="J21" s="928"/>
      <c r="K21" s="928"/>
      <c r="L21" s="928"/>
      <c r="M21" s="928"/>
      <c r="N21" s="928"/>
      <c r="O21" s="928"/>
      <c r="P21" s="896" t="s">
        <v>783</v>
      </c>
      <c r="Q21" s="897"/>
      <c r="R21" s="214"/>
      <c r="S21" s="191" t="str">
        <f>IF(AND(L13="YES",P21="&lt;select&gt;"),"Please upload the required documentation.","")</f>
        <v/>
      </c>
      <c r="T21" s="202" t="b">
        <f>IF(W21="1",TRUE,FALSE)</f>
        <v>1</v>
      </c>
      <c r="U21" s="202" t="str">
        <f>""&amp;T21&amp;""</f>
        <v>TRUE</v>
      </c>
      <c r="V21" s="202">
        <f>IF(P21="Uploaded",1,0)</f>
        <v>1</v>
      </c>
      <c r="W21" s="202" t="str">
        <f>""&amp;V21&amp;""</f>
        <v>1</v>
      </c>
      <c r="X21" s="175"/>
      <c r="Y21" s="175"/>
      <c r="Z21" s="175"/>
      <c r="AA21" s="175"/>
      <c r="AB21" s="175"/>
      <c r="AC21" s="175"/>
      <c r="AD21" s="156"/>
      <c r="AE21" s="156"/>
      <c r="AF21" s="156"/>
      <c r="AG21" s="156"/>
      <c r="AH21" s="156"/>
      <c r="AI21" s="156"/>
      <c r="AJ21" s="178"/>
      <c r="AK21" s="178"/>
      <c r="AL21" s="178"/>
      <c r="AM21" s="178"/>
      <c r="AN21" s="178"/>
      <c r="AO21" s="178"/>
    </row>
    <row r="22" spans="1:41" s="130" customFormat="1" ht="16.5" customHeight="1" x14ac:dyDescent="0.25">
      <c r="A22" s="128"/>
      <c r="B22" s="215"/>
      <c r="C22" s="216"/>
      <c r="D22" s="928"/>
      <c r="E22" s="928"/>
      <c r="F22" s="928"/>
      <c r="G22" s="928"/>
      <c r="H22" s="928"/>
      <c r="I22" s="928"/>
      <c r="J22" s="928"/>
      <c r="K22" s="928"/>
      <c r="L22" s="928"/>
      <c r="M22" s="928"/>
      <c r="N22" s="928"/>
      <c r="O22" s="928"/>
      <c r="P22" s="217"/>
      <c r="Q22" s="217"/>
      <c r="R22" s="218"/>
      <c r="S22" s="191"/>
      <c r="T22" s="128"/>
      <c r="U22" s="128"/>
      <c r="V22" s="175"/>
      <c r="W22" s="128"/>
      <c r="X22" s="175"/>
      <c r="Y22" s="175"/>
      <c r="Z22" s="175"/>
      <c r="AA22" s="175"/>
      <c r="AB22" s="175"/>
      <c r="AC22" s="175"/>
      <c r="AD22" s="156"/>
      <c r="AE22" s="156"/>
      <c r="AF22" s="156"/>
      <c r="AG22" s="156"/>
      <c r="AH22" s="156"/>
      <c r="AI22" s="156"/>
    </row>
    <row r="23" spans="1:41" s="130" customFormat="1" ht="15" customHeight="1" x14ac:dyDescent="0.25">
      <c r="A23" s="128"/>
      <c r="B23" s="215"/>
      <c r="C23" s="216"/>
      <c r="D23" s="928"/>
      <c r="E23" s="928"/>
      <c r="F23" s="928"/>
      <c r="G23" s="928"/>
      <c r="H23" s="928"/>
      <c r="I23" s="928"/>
      <c r="J23" s="928"/>
      <c r="K23" s="928"/>
      <c r="L23" s="928"/>
      <c r="M23" s="928"/>
      <c r="N23" s="928"/>
      <c r="O23" s="928"/>
      <c r="P23" s="217"/>
      <c r="Q23" s="217"/>
      <c r="R23" s="218"/>
      <c r="S23" s="191"/>
      <c r="T23" s="128"/>
      <c r="U23" s="128"/>
      <c r="V23" s="124"/>
      <c r="W23" s="128"/>
      <c r="X23" s="124"/>
      <c r="Y23" s="124"/>
      <c r="Z23" s="124"/>
      <c r="AA23" s="124"/>
      <c r="AB23" s="124"/>
      <c r="AC23" s="124"/>
      <c r="AD23" s="154"/>
      <c r="AE23" s="154"/>
      <c r="AF23" s="154"/>
      <c r="AG23" s="154"/>
      <c r="AH23" s="154"/>
      <c r="AI23" s="154"/>
    </row>
    <row r="24" spans="1:41" s="130" customFormat="1" ht="15" customHeight="1" x14ac:dyDescent="0.25">
      <c r="A24" s="128"/>
      <c r="B24" s="215"/>
      <c r="C24" s="216"/>
      <c r="D24" s="806"/>
      <c r="E24" s="806"/>
      <c r="F24" s="806"/>
      <c r="G24" s="806"/>
      <c r="H24" s="806"/>
      <c r="I24" s="806"/>
      <c r="J24" s="806"/>
      <c r="K24" s="806"/>
      <c r="L24" s="806"/>
      <c r="M24" s="806"/>
      <c r="N24" s="806"/>
      <c r="O24" s="806"/>
      <c r="P24" s="217"/>
      <c r="Q24" s="217"/>
      <c r="R24" s="218"/>
      <c r="S24" s="191"/>
      <c r="T24" s="128"/>
      <c r="U24" s="128"/>
      <c r="V24" s="124"/>
      <c r="W24" s="128"/>
      <c r="X24" s="124"/>
      <c r="Y24" s="124"/>
      <c r="Z24" s="124"/>
      <c r="AA24" s="124"/>
      <c r="AB24" s="124"/>
      <c r="AC24" s="124"/>
      <c r="AD24" s="154"/>
      <c r="AE24" s="154"/>
      <c r="AF24" s="154"/>
      <c r="AG24" s="154"/>
      <c r="AH24" s="154"/>
      <c r="AI24" s="154"/>
    </row>
    <row r="25" spans="1:41" s="133" customFormat="1" ht="21.75" customHeight="1" x14ac:dyDescent="0.25">
      <c r="A25" s="128"/>
      <c r="B25" s="220"/>
      <c r="C25" s="198"/>
      <c r="D25" s="221" t="s">
        <v>658</v>
      </c>
      <c r="E25" s="811"/>
      <c r="F25" s="811"/>
      <c r="G25" s="223"/>
      <c r="H25" s="224"/>
      <c r="I25" s="223"/>
      <c r="J25" s="223"/>
      <c r="K25" s="223"/>
      <c r="L25" s="223"/>
      <c r="M25" s="223"/>
      <c r="N25" s="225"/>
      <c r="O25" s="226"/>
      <c r="P25" s="803"/>
      <c r="Q25" s="803"/>
      <c r="R25" s="804"/>
      <c r="S25" s="228"/>
      <c r="T25" s="202"/>
      <c r="U25" s="202"/>
      <c r="V25" s="202"/>
      <c r="W25" s="202"/>
      <c r="X25" s="202"/>
      <c r="Y25" s="202"/>
      <c r="Z25" s="202"/>
      <c r="AA25" s="131"/>
      <c r="AB25" s="131"/>
      <c r="AC25" s="131"/>
    </row>
    <row r="26" spans="1:41" s="133" customFormat="1" ht="15.75" x14ac:dyDescent="0.25">
      <c r="A26" s="128"/>
      <c r="B26" s="220"/>
      <c r="C26" s="124"/>
      <c r="D26" s="229"/>
      <c r="E26" s="230" t="s">
        <v>258</v>
      </c>
      <c r="F26" s="880" t="s">
        <v>251</v>
      </c>
      <c r="G26" s="881"/>
      <c r="H26" s="881"/>
      <c r="I26" s="881"/>
      <c r="J26" s="881"/>
      <c r="K26" s="882"/>
      <c r="L26" s="906"/>
      <c r="M26" s="906"/>
      <c r="N26" s="906"/>
      <c r="O26" s="906"/>
      <c r="P26" s="906"/>
      <c r="Q26" s="803"/>
      <c r="R26" s="804"/>
      <c r="S26" s="228"/>
      <c r="T26" s="202"/>
      <c r="U26" s="202"/>
      <c r="V26" s="202"/>
      <c r="W26" s="202"/>
      <c r="X26" s="202"/>
      <c r="Y26" s="202"/>
      <c r="Z26" s="202"/>
      <c r="AA26" s="131"/>
      <c r="AB26" s="131"/>
      <c r="AC26" s="131"/>
    </row>
    <row r="27" spans="1:41" ht="11.25" customHeight="1" x14ac:dyDescent="0.25">
      <c r="A27" s="128"/>
      <c r="B27" s="197"/>
      <c r="C27" s="231"/>
      <c r="D27" s="231"/>
      <c r="E27" s="232"/>
      <c r="F27" s="233"/>
      <c r="G27" s="232"/>
      <c r="H27" s="206"/>
      <c r="I27" s="206"/>
      <c r="J27" s="206"/>
      <c r="K27" s="206"/>
      <c r="L27" s="206"/>
      <c r="M27" s="206"/>
      <c r="N27" s="206"/>
      <c r="O27" s="206"/>
      <c r="P27" s="206"/>
      <c r="Q27" s="206"/>
      <c r="R27" s="214"/>
      <c r="S27" s="201"/>
      <c r="T27" s="128"/>
      <c r="U27" s="128"/>
      <c r="V27" s="175"/>
      <c r="W27" s="128"/>
      <c r="X27" s="175"/>
      <c r="Y27" s="175"/>
      <c r="Z27" s="175"/>
      <c r="AA27" s="175"/>
      <c r="AB27" s="175"/>
      <c r="AC27" s="175"/>
      <c r="AD27" s="156"/>
      <c r="AE27" s="156"/>
      <c r="AF27" s="156"/>
      <c r="AG27" s="156"/>
      <c r="AH27" s="156"/>
      <c r="AI27" s="156"/>
      <c r="AJ27" s="178"/>
      <c r="AK27" s="178"/>
      <c r="AL27" s="178"/>
      <c r="AM27" s="178"/>
      <c r="AN27" s="178"/>
      <c r="AO27" s="178"/>
    </row>
    <row r="28" spans="1:41" ht="15.6" customHeight="1" x14ac:dyDescent="0.25">
      <c r="A28" s="128"/>
      <c r="B28" s="234"/>
      <c r="C28" s="235"/>
      <c r="D28" s="236"/>
      <c r="E28" s="237"/>
      <c r="F28" s="238"/>
      <c r="G28" s="239"/>
      <c r="H28" s="240"/>
      <c r="I28" s="240"/>
      <c r="J28" s="240"/>
      <c r="K28" s="240"/>
      <c r="L28" s="240"/>
      <c r="M28" s="240"/>
      <c r="N28" s="240"/>
      <c r="O28" s="240"/>
      <c r="P28" s="240"/>
      <c r="Q28" s="240"/>
      <c r="R28" s="241"/>
      <c r="S28" s="201"/>
      <c r="T28" s="128"/>
      <c r="U28" s="128"/>
      <c r="V28" s="175"/>
      <c r="W28" s="128"/>
      <c r="X28" s="175"/>
      <c r="Y28" s="175"/>
      <c r="Z28" s="175"/>
      <c r="AA28" s="175"/>
      <c r="AB28" s="175"/>
      <c r="AC28" s="175"/>
      <c r="AD28" s="156"/>
      <c r="AE28" s="156"/>
      <c r="AF28" s="156"/>
      <c r="AG28" s="156"/>
      <c r="AH28" s="156"/>
      <c r="AI28" s="156"/>
      <c r="AJ28" s="178"/>
      <c r="AK28" s="178"/>
      <c r="AL28" s="178"/>
      <c r="AM28" s="178"/>
      <c r="AN28" s="178"/>
      <c r="AO28" s="178"/>
    </row>
    <row r="29" spans="1:41" ht="28.5" customHeight="1" x14ac:dyDescent="0.25">
      <c r="A29" s="128"/>
      <c r="B29" s="211"/>
      <c r="C29" s="912" t="s">
        <v>229</v>
      </c>
      <c r="D29" s="912"/>
      <c r="E29" s="912"/>
      <c r="F29" s="912"/>
      <c r="G29" s="912"/>
      <c r="H29" s="912"/>
      <c r="I29" s="912"/>
      <c r="J29" s="912"/>
      <c r="K29" s="912"/>
      <c r="L29" s="912"/>
      <c r="M29" s="912"/>
      <c r="N29" s="912"/>
      <c r="O29" s="912"/>
      <c r="P29" s="912"/>
      <c r="Q29" s="152"/>
      <c r="R29" s="242"/>
      <c r="S29" s="201"/>
      <c r="T29" s="128"/>
      <c r="U29" s="128"/>
      <c r="V29" s="202">
        <f>IF(Q35="YES",1,0)</f>
        <v>0</v>
      </c>
      <c r="W29" s="202" t="str">
        <f>""&amp;V29&amp;""</f>
        <v>0</v>
      </c>
      <c r="X29" s="175"/>
      <c r="Y29" s="175"/>
      <c r="Z29" s="175"/>
      <c r="AA29" s="175"/>
      <c r="AB29" s="175"/>
      <c r="AC29" s="175"/>
      <c r="AD29" s="156"/>
      <c r="AE29" s="156"/>
      <c r="AF29" s="156"/>
      <c r="AG29" s="156"/>
      <c r="AH29" s="156"/>
      <c r="AI29" s="156"/>
      <c r="AJ29" s="178"/>
      <c r="AK29" s="178"/>
      <c r="AL29" s="178"/>
      <c r="AM29" s="178"/>
      <c r="AN29" s="178"/>
      <c r="AO29" s="178"/>
    </row>
    <row r="30" spans="1:41" ht="35.25" customHeight="1" x14ac:dyDescent="0.25">
      <c r="A30" s="128"/>
      <c r="B30" s="211"/>
      <c r="C30" s="912"/>
      <c r="D30" s="912"/>
      <c r="E30" s="912"/>
      <c r="F30" s="912"/>
      <c r="G30" s="912"/>
      <c r="H30" s="912"/>
      <c r="I30" s="912"/>
      <c r="J30" s="912"/>
      <c r="K30" s="912"/>
      <c r="L30" s="912"/>
      <c r="M30" s="912"/>
      <c r="N30" s="912"/>
      <c r="O30" s="912"/>
      <c r="P30" s="912"/>
      <c r="Q30" s="149"/>
      <c r="R30" s="243"/>
      <c r="S30" s="228"/>
      <c r="T30" s="128"/>
      <c r="U30" s="128"/>
      <c r="V30" s="175"/>
      <c r="W30" s="128"/>
      <c r="X30" s="175"/>
      <c r="Y30" s="175"/>
      <c r="Z30" s="175"/>
      <c r="AA30" s="175"/>
      <c r="AB30" s="175"/>
      <c r="AC30" s="175"/>
      <c r="AD30" s="156"/>
      <c r="AE30" s="156"/>
      <c r="AF30" s="156"/>
      <c r="AG30" s="156"/>
      <c r="AH30" s="156"/>
      <c r="AI30" s="156"/>
      <c r="AJ30" s="178"/>
      <c r="AK30" s="178"/>
      <c r="AL30" s="178"/>
      <c r="AM30" s="178"/>
      <c r="AN30" s="178"/>
      <c r="AO30" s="178"/>
    </row>
    <row r="31" spans="1:41" ht="15" customHeight="1" x14ac:dyDescent="0.25">
      <c r="A31" s="128"/>
      <c r="B31" s="211"/>
      <c r="C31" s="212"/>
      <c r="D31" s="801"/>
      <c r="E31" s="801"/>
      <c r="F31" s="801"/>
      <c r="G31" s="801"/>
      <c r="H31" s="801"/>
      <c r="I31" s="801"/>
      <c r="J31" s="801"/>
      <c r="K31" s="801"/>
      <c r="L31" s="801"/>
      <c r="M31" s="801"/>
      <c r="N31" s="801"/>
      <c r="O31" s="149"/>
      <c r="P31" s="149"/>
      <c r="Q31" s="149"/>
      <c r="R31" s="243"/>
      <c r="S31" s="228"/>
      <c r="T31" s="128"/>
      <c r="U31" s="128"/>
      <c r="V31" s="175"/>
      <c r="W31" s="128"/>
      <c r="X31" s="175"/>
      <c r="Y31" s="175"/>
      <c r="Z31" s="175"/>
      <c r="AA31" s="175"/>
      <c r="AB31" s="175"/>
      <c r="AC31" s="175"/>
      <c r="AD31" s="156"/>
      <c r="AE31" s="156"/>
      <c r="AF31" s="156"/>
      <c r="AG31" s="156"/>
      <c r="AH31" s="156"/>
      <c r="AI31" s="156"/>
      <c r="AJ31" s="178"/>
      <c r="AK31" s="178"/>
      <c r="AL31" s="178"/>
      <c r="AM31" s="178"/>
      <c r="AN31" s="178"/>
      <c r="AO31" s="178"/>
    </row>
    <row r="32" spans="1:41" ht="18" customHeight="1" x14ac:dyDescent="0.25">
      <c r="A32" s="128"/>
      <c r="B32" s="211"/>
      <c r="C32" s="212"/>
      <c r="D32" s="899" t="s">
        <v>646</v>
      </c>
      <c r="E32" s="899"/>
      <c r="F32" s="899"/>
      <c r="G32" s="899"/>
      <c r="H32" s="899"/>
      <c r="I32" s="899"/>
      <c r="J32" s="899"/>
      <c r="K32" s="899"/>
      <c r="L32" s="899"/>
      <c r="M32" s="899"/>
      <c r="N32" s="899"/>
      <c r="O32" s="899"/>
      <c r="P32" s="899"/>
      <c r="Q32" s="149"/>
      <c r="R32" s="243"/>
      <c r="S32" s="228"/>
      <c r="T32" s="128"/>
      <c r="U32" s="128"/>
      <c r="V32" s="175"/>
      <c r="W32" s="128"/>
      <c r="X32" s="175"/>
      <c r="Y32" s="175"/>
      <c r="Z32" s="175"/>
      <c r="AA32" s="175"/>
      <c r="AB32" s="175"/>
      <c r="AC32" s="175"/>
      <c r="AD32" s="156"/>
      <c r="AE32" s="156"/>
      <c r="AF32" s="156"/>
      <c r="AG32" s="156"/>
      <c r="AH32" s="156"/>
      <c r="AI32" s="156"/>
      <c r="AJ32" s="178"/>
      <c r="AK32" s="178"/>
      <c r="AL32" s="178"/>
      <c r="AM32" s="178"/>
      <c r="AN32" s="178"/>
      <c r="AO32" s="178"/>
    </row>
    <row r="33" spans="1:41" ht="18" customHeight="1" x14ac:dyDescent="0.25">
      <c r="A33" s="128"/>
      <c r="B33" s="211"/>
      <c r="C33" s="212"/>
      <c r="D33" s="899"/>
      <c r="E33" s="899"/>
      <c r="F33" s="899"/>
      <c r="G33" s="899"/>
      <c r="H33" s="899"/>
      <c r="I33" s="899"/>
      <c r="J33" s="899"/>
      <c r="K33" s="899"/>
      <c r="L33" s="899"/>
      <c r="M33" s="899"/>
      <c r="N33" s="899"/>
      <c r="O33" s="899"/>
      <c r="P33" s="899"/>
      <c r="Q33" s="149"/>
      <c r="R33" s="243"/>
      <c r="S33" s="228"/>
      <c r="T33" s="128"/>
      <c r="U33" s="128"/>
      <c r="V33" s="175"/>
      <c r="W33" s="128"/>
      <c r="X33" s="175"/>
      <c r="Y33" s="175"/>
      <c r="Z33" s="175"/>
      <c r="AA33" s="175"/>
      <c r="AB33" s="175"/>
      <c r="AC33" s="175"/>
      <c r="AD33" s="156"/>
      <c r="AE33" s="156"/>
      <c r="AF33" s="156"/>
      <c r="AG33" s="156"/>
      <c r="AH33" s="156"/>
      <c r="AI33" s="156"/>
      <c r="AJ33" s="178"/>
      <c r="AK33" s="178"/>
      <c r="AL33" s="178"/>
      <c r="AM33" s="178"/>
      <c r="AN33" s="178"/>
      <c r="AO33" s="178"/>
    </row>
    <row r="34" spans="1:41" ht="14.25" customHeight="1" x14ac:dyDescent="0.25">
      <c r="A34" s="128"/>
      <c r="B34" s="211"/>
      <c r="C34" s="212"/>
      <c r="D34" s="794"/>
      <c r="E34" s="794"/>
      <c r="F34" s="794"/>
      <c r="G34" s="794"/>
      <c r="H34" s="794"/>
      <c r="I34" s="794"/>
      <c r="J34" s="794"/>
      <c r="K34" s="794"/>
      <c r="L34" s="794"/>
      <c r="M34" s="794"/>
      <c r="N34" s="794"/>
      <c r="O34" s="794"/>
      <c r="P34" s="794"/>
      <c r="Q34" s="149"/>
      <c r="R34" s="243"/>
      <c r="S34" s="228"/>
      <c r="T34" s="128"/>
      <c r="U34" s="128"/>
      <c r="V34" s="175"/>
      <c r="W34" s="128"/>
      <c r="X34" s="175"/>
      <c r="Y34" s="175"/>
      <c r="Z34" s="175"/>
      <c r="AA34" s="175"/>
      <c r="AB34" s="175"/>
      <c r="AC34" s="175"/>
      <c r="AD34" s="156"/>
      <c r="AE34" s="156"/>
      <c r="AF34" s="156"/>
      <c r="AG34" s="156"/>
      <c r="AH34" s="156"/>
      <c r="AI34" s="156"/>
      <c r="AJ34" s="178"/>
      <c r="AK34" s="178"/>
      <c r="AL34" s="178"/>
      <c r="AM34" s="178"/>
      <c r="AN34" s="178"/>
      <c r="AO34" s="178"/>
    </row>
    <row r="35" spans="1:41" ht="21.75" customHeight="1" x14ac:dyDescent="0.25">
      <c r="A35" s="128"/>
      <c r="B35" s="211"/>
      <c r="C35" s="216"/>
      <c r="D35" s="245" t="s">
        <v>587</v>
      </c>
      <c r="E35" s="809"/>
      <c r="F35" s="809"/>
      <c r="G35" s="809"/>
      <c r="H35" s="809"/>
      <c r="I35" s="809"/>
      <c r="J35" s="809"/>
      <c r="K35" s="809"/>
      <c r="L35" s="207"/>
      <c r="M35" s="809"/>
      <c r="N35" s="809"/>
      <c r="O35" s="149"/>
      <c r="P35" s="247"/>
      <c r="Q35" s="798"/>
      <c r="R35" s="243"/>
      <c r="S35" s="228"/>
      <c r="T35" s="128"/>
      <c r="U35" s="128"/>
      <c r="V35" s="175"/>
      <c r="W35" s="128"/>
      <c r="X35" s="175"/>
      <c r="Y35" s="175"/>
      <c r="Z35" s="175"/>
      <c r="AA35" s="175"/>
      <c r="AB35" s="175"/>
      <c r="AC35" s="175"/>
      <c r="AD35" s="156"/>
      <c r="AE35" s="156"/>
      <c r="AF35" s="156"/>
      <c r="AG35" s="156"/>
      <c r="AH35" s="156"/>
      <c r="AI35" s="156"/>
      <c r="AJ35" s="178"/>
      <c r="AK35" s="178"/>
      <c r="AL35" s="178"/>
      <c r="AM35" s="178"/>
      <c r="AN35" s="178"/>
      <c r="AO35" s="178"/>
    </row>
    <row r="36" spans="1:41" ht="9.75" customHeight="1" x14ac:dyDescent="0.25">
      <c r="A36" s="128"/>
      <c r="B36" s="248"/>
      <c r="C36" s="249"/>
      <c r="D36" s="231"/>
      <c r="E36" s="250"/>
      <c r="F36" s="806"/>
      <c r="G36" s="806"/>
      <c r="H36" s="806"/>
      <c r="I36" s="806"/>
      <c r="J36" s="806"/>
      <c r="K36" s="806"/>
      <c r="L36" s="806"/>
      <c r="M36" s="806"/>
      <c r="N36" s="806"/>
      <c r="Q36" s="806"/>
      <c r="R36" s="243"/>
      <c r="S36" s="228"/>
      <c r="T36" s="128"/>
      <c r="U36" s="128"/>
      <c r="V36" s="175"/>
      <c r="W36" s="128"/>
      <c r="X36" s="175"/>
      <c r="Y36" s="175"/>
      <c r="Z36" s="175"/>
      <c r="AA36" s="175"/>
      <c r="AB36" s="175"/>
      <c r="AC36" s="175"/>
      <c r="AD36" s="156"/>
      <c r="AE36" s="156"/>
      <c r="AF36" s="156"/>
      <c r="AG36" s="156"/>
      <c r="AH36" s="156"/>
      <c r="AI36" s="156"/>
      <c r="AJ36" s="178"/>
      <c r="AK36" s="178"/>
      <c r="AL36" s="178"/>
      <c r="AM36" s="178"/>
      <c r="AN36" s="178"/>
      <c r="AO36" s="178"/>
    </row>
    <row r="37" spans="1:41" ht="45" customHeight="1" x14ac:dyDescent="0.25">
      <c r="A37" s="128"/>
      <c r="B37" s="211"/>
      <c r="C37" s="212"/>
      <c r="D37" s="917" t="s">
        <v>817</v>
      </c>
      <c r="E37" s="918"/>
      <c r="F37" s="918"/>
      <c r="G37" s="918"/>
      <c r="H37" s="918"/>
      <c r="I37" s="918"/>
      <c r="J37" s="918"/>
      <c r="K37" s="918"/>
      <c r="L37" s="918"/>
      <c r="M37" s="918"/>
      <c r="N37" s="918"/>
      <c r="O37" s="918"/>
      <c r="P37" s="918"/>
      <c r="Q37" s="919"/>
      <c r="R37" s="153"/>
      <c r="S37" s="251"/>
      <c r="T37" s="202"/>
      <c r="U37" s="202"/>
      <c r="W37" s="202"/>
      <c r="AJ37" s="178"/>
      <c r="AK37" s="178"/>
      <c r="AL37" s="178"/>
      <c r="AM37" s="178"/>
      <c r="AN37" s="178"/>
      <c r="AO37" s="178"/>
    </row>
    <row r="38" spans="1:41" ht="32.25" customHeight="1" x14ac:dyDescent="0.25">
      <c r="A38" s="128"/>
      <c r="B38" s="211"/>
      <c r="C38" s="213"/>
      <c r="D38" s="920"/>
      <c r="E38" s="921"/>
      <c r="F38" s="921"/>
      <c r="G38" s="921"/>
      <c r="H38" s="921"/>
      <c r="I38" s="921"/>
      <c r="J38" s="921"/>
      <c r="K38" s="921"/>
      <c r="L38" s="921"/>
      <c r="M38" s="921"/>
      <c r="N38" s="921"/>
      <c r="O38" s="921"/>
      <c r="P38" s="921"/>
      <c r="Q38" s="922"/>
      <c r="R38" s="153"/>
      <c r="S38" s="201"/>
      <c r="T38" s="202"/>
      <c r="U38" s="202"/>
      <c r="W38" s="202"/>
      <c r="AJ38" s="178"/>
      <c r="AK38" s="178"/>
      <c r="AL38" s="178"/>
      <c r="AM38" s="178"/>
      <c r="AN38" s="178"/>
      <c r="AO38" s="178"/>
    </row>
    <row r="39" spans="1:41" ht="23.25" customHeight="1" x14ac:dyDescent="0.25">
      <c r="A39" s="128"/>
      <c r="B39" s="211"/>
      <c r="C39" s="213"/>
      <c r="D39" s="923"/>
      <c r="E39" s="924"/>
      <c r="F39" s="924"/>
      <c r="G39" s="924"/>
      <c r="H39" s="924"/>
      <c r="I39" s="924"/>
      <c r="J39" s="924"/>
      <c r="K39" s="924"/>
      <c r="L39" s="924"/>
      <c r="M39" s="924"/>
      <c r="N39" s="924"/>
      <c r="O39" s="924"/>
      <c r="P39" s="924"/>
      <c r="Q39" s="925"/>
      <c r="R39" s="153"/>
      <c r="S39" s="201"/>
      <c r="T39" s="202"/>
      <c r="U39" s="202"/>
      <c r="W39" s="202"/>
      <c r="AJ39" s="178"/>
      <c r="AK39" s="178"/>
      <c r="AL39" s="178"/>
      <c r="AM39" s="178"/>
      <c r="AN39" s="178"/>
      <c r="AO39" s="178"/>
    </row>
    <row r="40" spans="1:41" ht="18.600000000000001" customHeight="1" x14ac:dyDescent="0.25">
      <c r="A40" s="128"/>
      <c r="B40" s="197"/>
      <c r="C40" s="216"/>
      <c r="D40" s="232"/>
      <c r="E40" s="207"/>
      <c r="F40" s="233"/>
      <c r="G40" s="232"/>
      <c r="H40" s="206"/>
      <c r="I40" s="206"/>
      <c r="J40" s="206"/>
      <c r="K40" s="206"/>
      <c r="L40" s="206"/>
      <c r="M40" s="207"/>
      <c r="N40" s="934"/>
      <c r="O40" s="934"/>
      <c r="P40" s="207"/>
      <c r="Q40" s="207"/>
      <c r="R40" s="214"/>
      <c r="S40" s="191"/>
      <c r="T40" s="128"/>
      <c r="U40" s="128"/>
      <c r="V40" s="175"/>
      <c r="W40" s="128"/>
      <c r="X40" s="175"/>
      <c r="Y40" s="175"/>
      <c r="Z40" s="175"/>
      <c r="AA40" s="175"/>
      <c r="AB40" s="175"/>
      <c r="AC40" s="175"/>
      <c r="AD40" s="156"/>
      <c r="AE40" s="156"/>
      <c r="AF40" s="156"/>
      <c r="AG40" s="156"/>
      <c r="AH40" s="156"/>
      <c r="AI40" s="156"/>
      <c r="AJ40" s="178"/>
      <c r="AK40" s="178"/>
      <c r="AL40" s="178"/>
      <c r="AM40" s="178"/>
      <c r="AN40" s="178"/>
      <c r="AO40" s="178"/>
    </row>
    <row r="41" spans="1:41" ht="14.25" customHeight="1" x14ac:dyDescent="0.25">
      <c r="A41" s="128"/>
      <c r="B41" s="252"/>
      <c r="C41" s="253"/>
      <c r="D41" s="254"/>
      <c r="E41" s="237"/>
      <c r="F41" s="807"/>
      <c r="G41" s="239"/>
      <c r="H41" s="807"/>
      <c r="I41" s="807"/>
      <c r="J41" s="807"/>
      <c r="K41" s="807"/>
      <c r="L41" s="807"/>
      <c r="M41" s="807"/>
      <c r="N41" s="807"/>
      <c r="O41" s="807"/>
      <c r="P41" s="807"/>
      <c r="Q41" s="807"/>
      <c r="R41" s="256"/>
      <c r="S41" s="201"/>
      <c r="T41" s="128"/>
      <c r="U41" s="128"/>
      <c r="V41" s="175"/>
      <c r="W41" s="128"/>
      <c r="X41" s="175"/>
      <c r="Y41" s="175"/>
      <c r="Z41" s="175"/>
      <c r="AA41" s="175"/>
      <c r="AB41" s="175"/>
      <c r="AC41" s="175"/>
      <c r="AD41" s="156"/>
      <c r="AE41" s="156"/>
      <c r="AF41" s="156"/>
      <c r="AG41" s="156"/>
      <c r="AH41" s="156"/>
      <c r="AI41" s="156"/>
      <c r="AJ41" s="178"/>
      <c r="AK41" s="178"/>
      <c r="AL41" s="178"/>
      <c r="AM41" s="178"/>
      <c r="AN41" s="178"/>
      <c r="AO41" s="178"/>
    </row>
    <row r="42" spans="1:41" ht="18.75" customHeight="1" x14ac:dyDescent="0.25">
      <c r="A42" s="128"/>
      <c r="B42" s="211"/>
      <c r="C42" s="935" t="s">
        <v>230</v>
      </c>
      <c r="D42" s="935"/>
      <c r="E42" s="935"/>
      <c r="F42" s="935"/>
      <c r="G42" s="935"/>
      <c r="H42" s="935"/>
      <c r="I42" s="935"/>
      <c r="J42" s="935"/>
      <c r="K42" s="935"/>
      <c r="L42" s="935"/>
      <c r="M42" s="935"/>
      <c r="N42" s="935"/>
      <c r="O42" s="935"/>
      <c r="P42" s="936"/>
      <c r="Q42" s="207"/>
      <c r="R42" s="153"/>
      <c r="S42" s="257"/>
      <c r="T42" s="128"/>
      <c r="U42" s="128"/>
      <c r="V42" s="202">
        <f>IF(Q45="YES",1,0)</f>
        <v>1</v>
      </c>
      <c r="W42" s="202" t="str">
        <f>""&amp;V42&amp;""</f>
        <v>1</v>
      </c>
      <c r="X42" s="175"/>
      <c r="Y42" s="175"/>
      <c r="Z42" s="175"/>
      <c r="AA42" s="175"/>
      <c r="AB42" s="175"/>
      <c r="AC42" s="175"/>
      <c r="AD42" s="156"/>
      <c r="AE42" s="156"/>
      <c r="AF42" s="156"/>
      <c r="AG42" s="156"/>
      <c r="AH42" s="156"/>
      <c r="AI42" s="156"/>
      <c r="AJ42" s="178"/>
      <c r="AK42" s="178"/>
      <c r="AL42" s="178"/>
      <c r="AM42" s="178"/>
      <c r="AN42" s="178"/>
      <c r="AO42" s="178"/>
    </row>
    <row r="43" spans="1:41" ht="33" customHeight="1" x14ac:dyDescent="0.25">
      <c r="A43" s="128"/>
      <c r="B43" s="211"/>
      <c r="C43" s="935"/>
      <c r="D43" s="935"/>
      <c r="E43" s="935"/>
      <c r="F43" s="935"/>
      <c r="G43" s="935"/>
      <c r="H43" s="935"/>
      <c r="I43" s="935"/>
      <c r="J43" s="935"/>
      <c r="K43" s="935"/>
      <c r="L43" s="935"/>
      <c r="M43" s="935"/>
      <c r="N43" s="935"/>
      <c r="O43" s="935"/>
      <c r="P43" s="936"/>
      <c r="Q43" s="149"/>
      <c r="R43" s="153"/>
      <c r="S43" s="201"/>
      <c r="T43" s="128"/>
      <c r="U43" s="128"/>
      <c r="V43" s="175"/>
      <c r="W43" s="128"/>
      <c r="X43" s="175"/>
      <c r="Y43" s="175"/>
      <c r="Z43" s="175"/>
      <c r="AA43" s="175"/>
      <c r="AB43" s="175"/>
      <c r="AC43" s="175"/>
      <c r="AD43" s="156"/>
      <c r="AE43" s="156"/>
      <c r="AF43" s="156"/>
      <c r="AG43" s="156"/>
      <c r="AH43" s="156"/>
      <c r="AI43" s="156"/>
      <c r="AJ43" s="178"/>
      <c r="AK43" s="178"/>
      <c r="AL43" s="178"/>
      <c r="AM43" s="178"/>
      <c r="AN43" s="178"/>
      <c r="AO43" s="178"/>
    </row>
    <row r="44" spans="1:41" s="133" customFormat="1" ht="15.75" x14ac:dyDescent="0.25">
      <c r="A44" s="128"/>
      <c r="B44" s="220"/>
      <c r="C44" s="124"/>
      <c r="D44" s="258"/>
      <c r="E44" s="811"/>
      <c r="F44" s="230"/>
      <c r="G44" s="798"/>
      <c r="H44" s="798"/>
      <c r="I44" s="798"/>
      <c r="J44" s="259"/>
      <c r="K44" s="230"/>
      <c r="L44" s="798"/>
      <c r="M44" s="798"/>
      <c r="N44" s="798"/>
      <c r="O44" s="226"/>
      <c r="P44" s="803"/>
      <c r="Q44" s="803"/>
      <c r="R44" s="804"/>
      <c r="S44" s="228"/>
      <c r="T44" s="202"/>
      <c r="U44" s="202"/>
      <c r="V44" s="202"/>
      <c r="W44" s="202"/>
      <c r="X44" s="202"/>
      <c r="Y44" s="202"/>
      <c r="Z44" s="202"/>
      <c r="AA44" s="131"/>
      <c r="AB44" s="131"/>
      <c r="AC44" s="131"/>
    </row>
    <row r="45" spans="1:41" ht="21.75" customHeight="1" x14ac:dyDescent="0.25">
      <c r="A45" s="128"/>
      <c r="B45" s="211"/>
      <c r="C45" s="216"/>
      <c r="D45" s="245" t="s">
        <v>659</v>
      </c>
      <c r="E45" s="806"/>
      <c r="F45" s="806"/>
      <c r="G45" s="806"/>
      <c r="H45" s="806"/>
      <c r="I45" s="806"/>
      <c r="J45" s="806"/>
      <c r="K45" s="806"/>
      <c r="L45" s="806"/>
      <c r="M45" s="806"/>
      <c r="N45" s="806"/>
      <c r="O45" s="149"/>
      <c r="P45" s="149"/>
      <c r="Q45" s="813" t="s">
        <v>765</v>
      </c>
      <c r="R45" s="153"/>
      <c r="S45" s="201" t="str">
        <f>IF(AND(OR(Q45="NO",Q45="&lt;select&gt;"),OR(D47&lt;&gt;"")),"Please answer this question by making a selection in the dropdown.","")</f>
        <v/>
      </c>
      <c r="T45" s="202" t="b">
        <f>IF(W45="1",TRUE,FALSE)</f>
        <v>1</v>
      </c>
      <c r="U45" s="202" t="str">
        <f>""&amp;T45&amp;""</f>
        <v>TRUE</v>
      </c>
      <c r="V45" s="202">
        <f>IF(Q45="YES",1,0)</f>
        <v>1</v>
      </c>
      <c r="W45" s="202" t="str">
        <f>""&amp;V45&amp;""</f>
        <v>1</v>
      </c>
      <c r="X45" s="175"/>
      <c r="Y45" s="175"/>
      <c r="Z45" s="175"/>
      <c r="AA45" s="175"/>
      <c r="AB45" s="175"/>
      <c r="AC45" s="175"/>
      <c r="AD45" s="156"/>
      <c r="AE45" s="156"/>
      <c r="AF45" s="156"/>
      <c r="AG45" s="156"/>
      <c r="AH45" s="156"/>
      <c r="AI45" s="156"/>
      <c r="AJ45" s="178"/>
      <c r="AK45" s="178"/>
      <c r="AL45" s="178"/>
      <c r="AM45" s="178"/>
      <c r="AN45" s="178"/>
      <c r="AO45" s="178"/>
    </row>
    <row r="46" spans="1:41" ht="36" customHeight="1" x14ac:dyDescent="0.25">
      <c r="A46" s="128"/>
      <c r="B46" s="211"/>
      <c r="C46" s="212"/>
      <c r="D46" s="204" t="s">
        <v>660</v>
      </c>
      <c r="E46" s="806"/>
      <c r="F46" s="806"/>
      <c r="G46" s="806"/>
      <c r="H46" s="806"/>
      <c r="I46" s="806"/>
      <c r="J46" s="806"/>
      <c r="K46" s="806"/>
      <c r="L46" s="806"/>
      <c r="M46" s="806"/>
      <c r="N46" s="806"/>
      <c r="O46" s="806"/>
      <c r="P46" s="806"/>
      <c r="Q46" s="806"/>
      <c r="R46" s="153"/>
      <c r="S46" s="201"/>
      <c r="T46" s="202"/>
      <c r="U46" s="202"/>
      <c r="W46" s="202"/>
      <c r="AJ46" s="178"/>
      <c r="AK46" s="178"/>
      <c r="AL46" s="178"/>
      <c r="AM46" s="178"/>
      <c r="AN46" s="178"/>
      <c r="AO46" s="178"/>
    </row>
    <row r="47" spans="1:41" ht="49.5" customHeight="1" x14ac:dyDescent="0.25">
      <c r="A47" s="128"/>
      <c r="B47" s="211"/>
      <c r="C47" s="212"/>
      <c r="D47" s="917" t="s">
        <v>799</v>
      </c>
      <c r="E47" s="918"/>
      <c r="F47" s="918"/>
      <c r="G47" s="918"/>
      <c r="H47" s="918"/>
      <c r="I47" s="918"/>
      <c r="J47" s="918"/>
      <c r="K47" s="918"/>
      <c r="L47" s="918"/>
      <c r="M47" s="918"/>
      <c r="N47" s="918"/>
      <c r="O47" s="918"/>
      <c r="P47" s="918"/>
      <c r="Q47" s="919"/>
      <c r="R47" s="153"/>
      <c r="S47" s="251" t="str">
        <f>IF(AND(Q45="YES",D47=""),"Please add narrative text.","")</f>
        <v/>
      </c>
      <c r="T47" s="202"/>
      <c r="U47" s="202"/>
      <c r="W47" s="202"/>
      <c r="AJ47" s="178"/>
      <c r="AK47" s="178"/>
      <c r="AL47" s="178"/>
      <c r="AM47" s="178"/>
      <c r="AN47" s="178"/>
      <c r="AO47" s="178"/>
    </row>
    <row r="48" spans="1:41" ht="39.75" customHeight="1" x14ac:dyDescent="0.25">
      <c r="A48" s="128"/>
      <c r="B48" s="211"/>
      <c r="C48" s="213"/>
      <c r="D48" s="920"/>
      <c r="E48" s="921"/>
      <c r="F48" s="921"/>
      <c r="G48" s="921"/>
      <c r="H48" s="921"/>
      <c r="I48" s="921"/>
      <c r="J48" s="921"/>
      <c r="K48" s="921"/>
      <c r="L48" s="921"/>
      <c r="M48" s="921"/>
      <c r="N48" s="921"/>
      <c r="O48" s="921"/>
      <c r="P48" s="921"/>
      <c r="Q48" s="922"/>
      <c r="R48" s="153"/>
      <c r="S48" s="201"/>
      <c r="T48" s="202"/>
      <c r="U48" s="202"/>
      <c r="W48" s="202"/>
      <c r="AJ48" s="178"/>
      <c r="AK48" s="178"/>
      <c r="AL48" s="178"/>
      <c r="AM48" s="178"/>
      <c r="AN48" s="178"/>
      <c r="AO48" s="178"/>
    </row>
    <row r="49" spans="1:41" ht="42" customHeight="1" x14ac:dyDescent="0.25">
      <c r="A49" s="128"/>
      <c r="B49" s="211"/>
      <c r="C49" s="213"/>
      <c r="D49" s="923"/>
      <c r="E49" s="924"/>
      <c r="F49" s="924"/>
      <c r="G49" s="924"/>
      <c r="H49" s="924"/>
      <c r="I49" s="924"/>
      <c r="J49" s="924"/>
      <c r="K49" s="924"/>
      <c r="L49" s="924"/>
      <c r="M49" s="924"/>
      <c r="N49" s="924"/>
      <c r="O49" s="924"/>
      <c r="P49" s="924"/>
      <c r="Q49" s="925"/>
      <c r="R49" s="153"/>
      <c r="S49" s="201"/>
      <c r="T49" s="202"/>
      <c r="U49" s="202"/>
      <c r="W49" s="202"/>
      <c r="AJ49" s="178"/>
      <c r="AK49" s="178"/>
      <c r="AL49" s="178"/>
      <c r="AM49" s="178"/>
      <c r="AN49" s="178"/>
      <c r="AO49" s="178"/>
    </row>
    <row r="50" spans="1:41" ht="16.5" customHeight="1" x14ac:dyDescent="0.25">
      <c r="A50" s="128"/>
      <c r="B50" s="211"/>
      <c r="C50" s="212"/>
      <c r="D50" s="260"/>
      <c r="E50" s="260"/>
      <c r="F50" s="260"/>
      <c r="G50" s="260"/>
      <c r="H50" s="260"/>
      <c r="I50" s="260"/>
      <c r="J50" s="260"/>
      <c r="K50" s="260"/>
      <c r="L50" s="260"/>
      <c r="M50" s="260"/>
      <c r="N50" s="260"/>
      <c r="O50" s="260"/>
      <c r="P50" s="260"/>
      <c r="Q50" s="260"/>
      <c r="R50" s="153"/>
      <c r="S50" s="201"/>
      <c r="T50" s="202"/>
      <c r="U50" s="202"/>
      <c r="V50" s="261"/>
      <c r="W50" s="202"/>
      <c r="X50" s="261"/>
      <c r="Y50" s="261"/>
      <c r="Z50" s="261"/>
      <c r="AA50" s="262"/>
      <c r="AB50" s="262"/>
      <c r="AC50" s="262"/>
      <c r="AD50" s="207"/>
      <c r="AE50" s="207"/>
      <c r="AF50" s="207"/>
      <c r="AG50" s="207"/>
      <c r="AH50" s="207"/>
      <c r="AI50" s="207"/>
      <c r="AJ50" s="178"/>
      <c r="AK50" s="178"/>
      <c r="AL50" s="178"/>
      <c r="AM50" s="178"/>
      <c r="AN50" s="178"/>
      <c r="AO50" s="178"/>
    </row>
    <row r="51" spans="1:41" s="133" customFormat="1" ht="21.75" customHeight="1" x14ac:dyDescent="0.25">
      <c r="A51" s="128"/>
      <c r="B51" s="220"/>
      <c r="C51" s="198"/>
      <c r="D51" s="221" t="s">
        <v>658</v>
      </c>
      <c r="E51" s="811"/>
      <c r="F51" s="811"/>
      <c r="G51" s="223"/>
      <c r="H51" s="224"/>
      <c r="I51" s="223"/>
      <c r="J51" s="223"/>
      <c r="K51" s="223"/>
      <c r="L51" s="223"/>
      <c r="M51" s="223"/>
      <c r="N51" s="225"/>
      <c r="O51" s="226"/>
      <c r="P51" s="803"/>
      <c r="Q51" s="803"/>
      <c r="R51" s="804"/>
      <c r="S51" s="228"/>
      <c r="T51" s="202"/>
      <c r="U51" s="202"/>
      <c r="V51" s="202"/>
      <c r="W51" s="202"/>
      <c r="X51" s="202"/>
      <c r="Y51" s="202"/>
      <c r="Z51" s="202"/>
      <c r="AA51" s="131"/>
      <c r="AB51" s="131"/>
      <c r="AC51" s="131"/>
    </row>
    <row r="52" spans="1:41" s="133" customFormat="1" ht="15.75" x14ac:dyDescent="0.25">
      <c r="A52" s="128"/>
      <c r="B52" s="220"/>
      <c r="C52" s="124"/>
      <c r="D52" s="229"/>
      <c r="E52" s="230" t="s">
        <v>258</v>
      </c>
      <c r="F52" s="880" t="s">
        <v>251</v>
      </c>
      <c r="G52" s="881"/>
      <c r="H52" s="881"/>
      <c r="I52" s="881"/>
      <c r="J52" s="881"/>
      <c r="K52" s="882"/>
      <c r="Q52" s="803"/>
      <c r="R52" s="804"/>
      <c r="S52" s="228"/>
      <c r="T52" s="202"/>
      <c r="U52" s="202"/>
      <c r="V52" s="202"/>
      <c r="W52" s="202"/>
      <c r="X52" s="202"/>
      <c r="Y52" s="202"/>
      <c r="Z52" s="202"/>
      <c r="AA52" s="131"/>
      <c r="AB52" s="131"/>
      <c r="AC52" s="131"/>
    </row>
    <row r="53" spans="1:41" ht="16.5" customHeight="1" x14ac:dyDescent="0.25">
      <c r="A53" s="128"/>
      <c r="B53" s="211"/>
      <c r="C53" s="213"/>
      <c r="D53" s="213"/>
      <c r="E53" s="213"/>
      <c r="F53" s="150"/>
      <c r="G53" s="150"/>
      <c r="H53" s="150"/>
      <c r="I53" s="150"/>
      <c r="J53" s="150"/>
      <c r="K53" s="150"/>
      <c r="L53" s="150"/>
      <c r="M53" s="150"/>
      <c r="N53" s="150"/>
      <c r="O53" s="150"/>
      <c r="P53" s="150"/>
      <c r="Q53" s="150"/>
      <c r="R53" s="153"/>
      <c r="S53" s="201"/>
      <c r="T53" s="202"/>
      <c r="U53" s="202"/>
      <c r="W53" s="202"/>
      <c r="AJ53" s="178"/>
      <c r="AK53" s="178"/>
      <c r="AL53" s="178"/>
      <c r="AM53" s="178"/>
      <c r="AN53" s="178"/>
      <c r="AO53" s="178"/>
    </row>
    <row r="54" spans="1:41" ht="13.5" customHeight="1" x14ac:dyDescent="0.25">
      <c r="A54" s="128"/>
      <c r="B54" s="252"/>
      <c r="C54" s="254"/>
      <c r="D54" s="254"/>
      <c r="E54" s="254"/>
      <c r="F54" s="807"/>
      <c r="G54" s="807"/>
      <c r="H54" s="807"/>
      <c r="I54" s="807"/>
      <c r="J54" s="807"/>
      <c r="K54" s="807"/>
      <c r="L54" s="807"/>
      <c r="M54" s="807"/>
      <c r="N54" s="807"/>
      <c r="O54" s="807"/>
      <c r="P54" s="807"/>
      <c r="Q54" s="807"/>
      <c r="R54" s="256"/>
      <c r="S54" s="201"/>
      <c r="T54" s="202"/>
      <c r="U54" s="202"/>
      <c r="W54" s="202"/>
      <c r="AJ54" s="178"/>
      <c r="AK54" s="178"/>
      <c r="AL54" s="178"/>
      <c r="AM54" s="178"/>
      <c r="AN54" s="178"/>
      <c r="AO54" s="178"/>
    </row>
    <row r="55" spans="1:41" ht="16.5" customHeight="1" x14ac:dyDescent="0.25">
      <c r="A55" s="128"/>
      <c r="B55" s="211"/>
      <c r="C55" s="912" t="s">
        <v>231</v>
      </c>
      <c r="D55" s="912"/>
      <c r="E55" s="912"/>
      <c r="F55" s="912"/>
      <c r="G55" s="912"/>
      <c r="H55" s="912"/>
      <c r="I55" s="912"/>
      <c r="J55" s="912"/>
      <c r="K55" s="912"/>
      <c r="L55" s="912"/>
      <c r="M55" s="912"/>
      <c r="N55" s="912"/>
      <c r="O55" s="912"/>
      <c r="P55" s="929"/>
      <c r="Q55" s="207"/>
      <c r="R55" s="263"/>
      <c r="S55" s="201"/>
      <c r="T55" s="202"/>
      <c r="U55" s="202"/>
      <c r="V55" s="202">
        <f>IF(L62="YES",1,0)</f>
        <v>1</v>
      </c>
      <c r="W55" s="202" t="str">
        <f>""&amp;V55&amp;""</f>
        <v>1</v>
      </c>
      <c r="AJ55" s="178"/>
      <c r="AK55" s="178"/>
      <c r="AL55" s="178"/>
      <c r="AM55" s="178"/>
      <c r="AN55" s="178"/>
      <c r="AO55" s="178"/>
    </row>
    <row r="56" spans="1:41" ht="17.25" customHeight="1" x14ac:dyDescent="0.25">
      <c r="A56" s="128"/>
      <c r="B56" s="211"/>
      <c r="C56" s="912"/>
      <c r="D56" s="912"/>
      <c r="E56" s="912"/>
      <c r="F56" s="912"/>
      <c r="G56" s="912"/>
      <c r="H56" s="912"/>
      <c r="I56" s="912"/>
      <c r="J56" s="912"/>
      <c r="K56" s="912"/>
      <c r="L56" s="912"/>
      <c r="M56" s="912"/>
      <c r="N56" s="912"/>
      <c r="O56" s="912"/>
      <c r="P56" s="929"/>
      <c r="Q56" s="149"/>
      <c r="R56" s="263"/>
      <c r="S56" s="201"/>
      <c r="T56" s="202"/>
      <c r="U56" s="202"/>
      <c r="W56" s="202"/>
      <c r="AJ56" s="178"/>
      <c r="AK56" s="178"/>
      <c r="AL56" s="178"/>
      <c r="AM56" s="178"/>
      <c r="AN56" s="178"/>
      <c r="AO56" s="178"/>
    </row>
    <row r="57" spans="1:41" ht="15" customHeight="1" x14ac:dyDescent="0.25">
      <c r="A57" s="128"/>
      <c r="B57" s="211"/>
      <c r="C57" s="809"/>
      <c r="D57" s="809"/>
      <c r="E57" s="809"/>
      <c r="F57" s="809"/>
      <c r="G57" s="809"/>
      <c r="H57" s="809"/>
      <c r="I57" s="809"/>
      <c r="J57" s="809"/>
      <c r="K57" s="809"/>
      <c r="L57" s="809"/>
      <c r="M57" s="809"/>
      <c r="N57" s="809"/>
      <c r="O57" s="809"/>
      <c r="P57" s="809"/>
      <c r="Q57" s="149"/>
      <c r="R57" s="263"/>
      <c r="S57" s="201"/>
      <c r="T57" s="202"/>
      <c r="U57" s="202"/>
      <c r="W57" s="202"/>
      <c r="AJ57" s="178"/>
      <c r="AK57" s="178"/>
      <c r="AL57" s="178"/>
      <c r="AM57" s="178"/>
      <c r="AN57" s="178"/>
      <c r="AO57" s="178"/>
    </row>
    <row r="58" spans="1:41" ht="24.75" customHeight="1" x14ac:dyDescent="0.25">
      <c r="A58" s="128"/>
      <c r="B58" s="211"/>
      <c r="C58" s="213"/>
      <c r="D58" s="926" t="s">
        <v>647</v>
      </c>
      <c r="E58" s="926"/>
      <c r="F58" s="926"/>
      <c r="G58" s="926"/>
      <c r="H58" s="926"/>
      <c r="I58" s="926"/>
      <c r="J58" s="926"/>
      <c r="K58" s="926"/>
      <c r="L58" s="926"/>
      <c r="M58" s="926"/>
      <c r="N58" s="926"/>
      <c r="O58" s="926"/>
      <c r="P58" s="926"/>
      <c r="Q58" s="149"/>
      <c r="R58" s="263"/>
      <c r="S58" s="201"/>
      <c r="T58" s="202"/>
      <c r="U58" s="202"/>
      <c r="W58" s="202"/>
      <c r="AJ58" s="178"/>
      <c r="AK58" s="178"/>
      <c r="AL58" s="178"/>
      <c r="AM58" s="178"/>
      <c r="AN58" s="178"/>
      <c r="AO58" s="178"/>
    </row>
    <row r="59" spans="1:41" ht="21" customHeight="1" x14ac:dyDescent="0.25">
      <c r="A59" s="128"/>
      <c r="B59" s="211"/>
      <c r="C59" s="213"/>
      <c r="D59" s="926"/>
      <c r="E59" s="926"/>
      <c r="F59" s="926"/>
      <c r="G59" s="926"/>
      <c r="H59" s="926"/>
      <c r="I59" s="926"/>
      <c r="J59" s="926"/>
      <c r="K59" s="926"/>
      <c r="L59" s="926"/>
      <c r="M59" s="926"/>
      <c r="N59" s="926"/>
      <c r="O59" s="926"/>
      <c r="P59" s="926"/>
      <c r="Q59" s="149"/>
      <c r="R59" s="263"/>
      <c r="S59" s="201"/>
      <c r="T59" s="202"/>
      <c r="U59" s="202"/>
      <c r="W59" s="202"/>
      <c r="AJ59" s="178"/>
      <c r="AK59" s="178"/>
      <c r="AL59" s="178"/>
      <c r="AM59" s="178"/>
      <c r="AN59" s="178"/>
      <c r="AO59" s="178"/>
    </row>
    <row r="60" spans="1:41" ht="24" customHeight="1" x14ac:dyDescent="0.25">
      <c r="A60" s="128"/>
      <c r="B60" s="211"/>
      <c r="C60" s="213"/>
      <c r="D60" s="926"/>
      <c r="E60" s="926"/>
      <c r="F60" s="926"/>
      <c r="G60" s="926"/>
      <c r="H60" s="926"/>
      <c r="I60" s="926"/>
      <c r="J60" s="926"/>
      <c r="K60" s="926"/>
      <c r="L60" s="926"/>
      <c r="M60" s="926"/>
      <c r="N60" s="926"/>
      <c r="O60" s="926"/>
      <c r="P60" s="926"/>
      <c r="Q60" s="149"/>
      <c r="R60" s="263"/>
      <c r="S60" s="201"/>
      <c r="T60" s="202"/>
      <c r="U60" s="202"/>
      <c r="W60" s="202"/>
      <c r="AJ60" s="178"/>
      <c r="AK60" s="178"/>
      <c r="AL60" s="178"/>
      <c r="AM60" s="178"/>
      <c r="AN60" s="178"/>
      <c r="AO60" s="178"/>
    </row>
    <row r="61" spans="1:41" ht="14.25" customHeight="1" x14ac:dyDescent="0.25">
      <c r="A61" s="128"/>
      <c r="B61" s="211"/>
      <c r="C61" s="213"/>
      <c r="D61" s="809"/>
      <c r="E61" s="809"/>
      <c r="F61" s="809"/>
      <c r="G61" s="809"/>
      <c r="H61" s="809"/>
      <c r="I61" s="809"/>
      <c r="J61" s="809"/>
      <c r="K61" s="809"/>
      <c r="L61" s="809"/>
      <c r="M61" s="809"/>
      <c r="N61" s="809"/>
      <c r="O61" s="149"/>
      <c r="P61" s="149"/>
      <c r="Q61" s="149"/>
      <c r="R61" s="263"/>
      <c r="S61" s="201"/>
      <c r="T61" s="202"/>
      <c r="U61" s="202"/>
      <c r="W61" s="202"/>
      <c r="AJ61" s="178"/>
      <c r="AK61" s="178"/>
      <c r="AL61" s="178"/>
      <c r="AM61" s="178"/>
      <c r="AN61" s="178"/>
      <c r="AO61" s="178"/>
    </row>
    <row r="62" spans="1:41" ht="21.75" customHeight="1" x14ac:dyDescent="0.25">
      <c r="A62" s="128"/>
      <c r="B62" s="211"/>
      <c r="C62" s="213"/>
      <c r="D62" s="245" t="s">
        <v>662</v>
      </c>
      <c r="E62" s="213"/>
      <c r="F62" s="150"/>
      <c r="G62" s="150"/>
      <c r="H62" s="150"/>
      <c r="I62" s="150"/>
      <c r="J62" s="150"/>
      <c r="K62" s="150"/>
      <c r="L62" s="813" t="s">
        <v>765</v>
      </c>
      <c r="M62" s="150"/>
      <c r="N62" s="150"/>
      <c r="O62" s="150"/>
      <c r="P62" s="150"/>
      <c r="Q62" s="150"/>
      <c r="R62" s="153"/>
      <c r="S62" s="201" t="str">
        <f>IF(AND(OR(L62="NO",L62="&lt;select&gt;"),OR(U64="TRUE",U67="TRUE")),"Please answer this question by making a selection in the dropdown.","")</f>
        <v/>
      </c>
      <c r="T62" s="202"/>
      <c r="U62" s="202"/>
      <c r="W62" s="202"/>
      <c r="AJ62" s="178"/>
      <c r="AK62" s="178"/>
      <c r="AL62" s="178"/>
      <c r="AM62" s="178"/>
      <c r="AN62" s="178"/>
      <c r="AO62" s="178"/>
    </row>
    <row r="63" spans="1:41" ht="15.75" customHeight="1" x14ac:dyDescent="0.25">
      <c r="A63" s="128"/>
      <c r="B63" s="211"/>
      <c r="C63" s="213"/>
      <c r="D63" s="245"/>
      <c r="E63" s="213"/>
      <c r="F63" s="150"/>
      <c r="G63" s="150"/>
      <c r="H63" s="150"/>
      <c r="I63" s="150"/>
      <c r="J63" s="150"/>
      <c r="K63" s="150"/>
      <c r="L63" s="798"/>
      <c r="M63" s="150"/>
      <c r="N63" s="150"/>
      <c r="O63" s="150"/>
      <c r="P63" s="178"/>
      <c r="Q63" s="178"/>
      <c r="R63" s="153"/>
      <c r="S63" s="201"/>
      <c r="T63" s="202"/>
      <c r="U63" s="202"/>
      <c r="W63" s="202"/>
      <c r="AJ63" s="178"/>
      <c r="AK63" s="178"/>
      <c r="AL63" s="178"/>
      <c r="AM63" s="178"/>
      <c r="AN63" s="178"/>
      <c r="AO63" s="178"/>
    </row>
    <row r="64" spans="1:41" s="130" customFormat="1" ht="18" customHeight="1" x14ac:dyDescent="0.25">
      <c r="A64" s="128"/>
      <c r="B64" s="215"/>
      <c r="C64" s="154"/>
      <c r="D64" s="927" t="s">
        <v>621</v>
      </c>
      <c r="E64" s="927"/>
      <c r="F64" s="927"/>
      <c r="G64" s="927"/>
      <c r="H64" s="927"/>
      <c r="I64" s="927"/>
      <c r="J64" s="927"/>
      <c r="K64" s="927"/>
      <c r="L64" s="927"/>
      <c r="M64" s="927"/>
      <c r="N64" s="927"/>
      <c r="O64" s="927"/>
      <c r="P64" s="930" t="s">
        <v>765</v>
      </c>
      <c r="Q64" s="931"/>
      <c r="R64" s="218"/>
      <c r="S64" s="191" t="str">
        <f>IF(AND(L62="YES",P64="&lt;select&gt;"),"Please complete required documentation.","")</f>
        <v/>
      </c>
      <c r="T64" s="202" t="b">
        <f>IF(W64="1",TRUE,FALSE)</f>
        <v>1</v>
      </c>
      <c r="U64" s="202" t="str">
        <f>""&amp;T64&amp;""</f>
        <v>TRUE</v>
      </c>
      <c r="V64" s="202">
        <f>IF(P64="YES",1,0)</f>
        <v>1</v>
      </c>
      <c r="W64" s="202" t="str">
        <f>""&amp;V64&amp;""</f>
        <v>1</v>
      </c>
      <c r="X64" s="175"/>
      <c r="Y64" s="175"/>
      <c r="Z64" s="175"/>
      <c r="AA64" s="175"/>
      <c r="AB64" s="175"/>
      <c r="AC64" s="175"/>
      <c r="AD64" s="156"/>
      <c r="AE64" s="156"/>
      <c r="AF64" s="156"/>
      <c r="AG64" s="156"/>
      <c r="AH64" s="156"/>
      <c r="AI64" s="156"/>
      <c r="AJ64" s="156"/>
      <c r="AK64" s="156"/>
      <c r="AL64" s="156"/>
      <c r="AM64" s="156"/>
      <c r="AN64" s="156"/>
      <c r="AO64" s="156"/>
    </row>
    <row r="65" spans="1:41" s="130" customFormat="1" ht="18" customHeight="1" x14ac:dyDescent="0.25">
      <c r="A65" s="128"/>
      <c r="B65" s="215"/>
      <c r="C65" s="154"/>
      <c r="D65" s="927"/>
      <c r="E65" s="927"/>
      <c r="F65" s="927"/>
      <c r="G65" s="927"/>
      <c r="H65" s="927"/>
      <c r="I65" s="927"/>
      <c r="J65" s="927"/>
      <c r="K65" s="927"/>
      <c r="L65" s="927"/>
      <c r="M65" s="927"/>
      <c r="N65" s="927"/>
      <c r="O65" s="927"/>
      <c r="P65" s="264"/>
      <c r="Q65" s="264"/>
      <c r="R65" s="218"/>
      <c r="S65" s="191"/>
      <c r="T65" s="128"/>
      <c r="U65" s="128"/>
      <c r="V65" s="175"/>
      <c r="W65" s="128"/>
      <c r="X65" s="175"/>
      <c r="Y65" s="175"/>
      <c r="Z65" s="175"/>
      <c r="AA65" s="175"/>
      <c r="AB65" s="175"/>
      <c r="AC65" s="175"/>
      <c r="AD65" s="156"/>
      <c r="AE65" s="156"/>
      <c r="AF65" s="156"/>
      <c r="AG65" s="156"/>
      <c r="AH65" s="156"/>
      <c r="AI65" s="156"/>
      <c r="AJ65" s="156"/>
      <c r="AK65" s="156"/>
      <c r="AL65" s="156"/>
      <c r="AM65" s="156"/>
      <c r="AN65" s="156"/>
      <c r="AO65" s="156"/>
    </row>
    <row r="66" spans="1:41" s="130" customFormat="1" ht="18" customHeight="1" x14ac:dyDescent="0.25">
      <c r="A66" s="128"/>
      <c r="B66" s="215"/>
      <c r="C66" s="154"/>
      <c r="D66" s="805"/>
      <c r="E66" s="805"/>
      <c r="F66" s="805"/>
      <c r="G66" s="805"/>
      <c r="H66" s="805"/>
      <c r="I66" s="805"/>
      <c r="J66" s="805"/>
      <c r="K66" s="805"/>
      <c r="L66" s="805"/>
      <c r="M66" s="805"/>
      <c r="N66" s="805"/>
      <c r="O66" s="805"/>
      <c r="P66" s="264"/>
      <c r="Q66" s="264"/>
      <c r="R66" s="218"/>
      <c r="S66" s="191"/>
      <c r="T66" s="128"/>
      <c r="U66" s="128"/>
      <c r="V66" s="175"/>
      <c r="W66" s="128"/>
      <c r="X66" s="175"/>
      <c r="Y66" s="175"/>
      <c r="Z66" s="175"/>
      <c r="AA66" s="175"/>
      <c r="AB66" s="175"/>
      <c r="AC66" s="175"/>
      <c r="AD66" s="156"/>
      <c r="AE66" s="156"/>
      <c r="AF66" s="156"/>
      <c r="AG66" s="156"/>
      <c r="AH66" s="156"/>
      <c r="AI66" s="156"/>
      <c r="AJ66" s="156"/>
      <c r="AK66" s="156"/>
      <c r="AL66" s="156"/>
      <c r="AM66" s="156"/>
      <c r="AN66" s="156"/>
      <c r="AO66" s="156"/>
    </row>
    <row r="67" spans="1:41" ht="18.600000000000001" customHeight="1" x14ac:dyDescent="0.25">
      <c r="A67" s="128"/>
      <c r="B67" s="197"/>
      <c r="C67" s="154"/>
      <c r="D67" s="265" t="s">
        <v>588</v>
      </c>
      <c r="E67" s="232"/>
      <c r="F67" s="233"/>
      <c r="G67" s="232"/>
      <c r="H67" s="206"/>
      <c r="I67" s="206"/>
      <c r="J67" s="206"/>
      <c r="K67" s="206"/>
      <c r="L67" s="206"/>
      <c r="M67" s="206"/>
      <c r="N67" s="805"/>
      <c r="O67" s="805"/>
      <c r="P67" s="896" t="s">
        <v>783</v>
      </c>
      <c r="Q67" s="897"/>
      <c r="R67" s="242"/>
      <c r="S67" s="191" t="str">
        <f>IF(AND(L62="YES",P67="&lt;select&gt;"),"Please upload the required documentation.","")</f>
        <v/>
      </c>
      <c r="T67" s="202" t="b">
        <f>IF(W67="1",TRUE,FALSE)</f>
        <v>1</v>
      </c>
      <c r="U67" s="202" t="str">
        <f>""&amp;T67&amp;""</f>
        <v>TRUE</v>
      </c>
      <c r="V67" s="202">
        <f>IF(P67="Uploaded",1,0)</f>
        <v>1</v>
      </c>
      <c r="W67" s="202" t="str">
        <f>""&amp;V67&amp;""</f>
        <v>1</v>
      </c>
      <c r="X67" s="175"/>
      <c r="Y67" s="175"/>
      <c r="Z67" s="175"/>
      <c r="AA67" s="175"/>
      <c r="AB67" s="175"/>
      <c r="AC67" s="175"/>
      <c r="AD67" s="156"/>
      <c r="AE67" s="156"/>
      <c r="AF67" s="156"/>
      <c r="AG67" s="156"/>
      <c r="AH67" s="156"/>
      <c r="AI67" s="156"/>
      <c r="AJ67" s="178"/>
      <c r="AK67" s="178"/>
      <c r="AL67" s="178"/>
      <c r="AM67" s="178"/>
      <c r="AN67" s="178"/>
      <c r="AO67" s="178"/>
    </row>
    <row r="68" spans="1:41" s="130" customFormat="1" ht="11.25" customHeight="1" x14ac:dyDescent="0.25">
      <c r="A68" s="128"/>
      <c r="B68" s="215"/>
      <c r="C68" s="249"/>
      <c r="D68" s="249"/>
      <c r="E68" s="266"/>
      <c r="F68" s="267"/>
      <c r="G68" s="266"/>
      <c r="H68" s="217"/>
      <c r="I68" s="217"/>
      <c r="J68" s="217"/>
      <c r="K68" s="217"/>
      <c r="L68" s="217"/>
      <c r="M68" s="217"/>
      <c r="N68" s="217"/>
      <c r="O68" s="217"/>
      <c r="P68" s="217"/>
      <c r="Q68" s="217"/>
      <c r="R68" s="218"/>
      <c r="S68" s="201"/>
      <c r="T68" s="128"/>
      <c r="U68" s="128"/>
      <c r="V68" s="175"/>
      <c r="W68" s="128"/>
      <c r="X68" s="175"/>
      <c r="Y68" s="175"/>
      <c r="Z68" s="175"/>
      <c r="AA68" s="175"/>
      <c r="AB68" s="175"/>
      <c r="AC68" s="175"/>
      <c r="AD68" s="156"/>
      <c r="AE68" s="156"/>
      <c r="AF68" s="156"/>
      <c r="AG68" s="156"/>
      <c r="AH68" s="156"/>
      <c r="AI68" s="156"/>
      <c r="AJ68" s="156"/>
      <c r="AK68" s="156"/>
      <c r="AL68" s="156"/>
      <c r="AM68" s="156"/>
      <c r="AN68" s="156"/>
      <c r="AO68" s="156"/>
    </row>
    <row r="69" spans="1:41" ht="14.25" customHeight="1" x14ac:dyDescent="0.25">
      <c r="A69" s="124"/>
      <c r="B69" s="252"/>
      <c r="C69" s="254"/>
      <c r="D69" s="268"/>
      <c r="E69" s="254"/>
      <c r="F69" s="932"/>
      <c r="G69" s="932"/>
      <c r="H69" s="932"/>
      <c r="I69" s="932"/>
      <c r="J69" s="932"/>
      <c r="K69" s="932"/>
      <c r="L69" s="932"/>
      <c r="M69" s="932"/>
      <c r="N69" s="932"/>
      <c r="O69" s="932"/>
      <c r="P69" s="932"/>
      <c r="Q69" s="932"/>
      <c r="R69" s="933"/>
      <c r="S69" s="269"/>
      <c r="T69" s="202"/>
      <c r="U69" s="202"/>
      <c r="W69" s="202"/>
    </row>
    <row r="70" spans="1:41" ht="18.75" customHeight="1" x14ac:dyDescent="0.25">
      <c r="A70" s="124"/>
      <c r="B70" s="211"/>
      <c r="C70" s="270" t="s">
        <v>232</v>
      </c>
      <c r="D70" s="270"/>
      <c r="E70" s="270"/>
      <c r="F70" s="270"/>
      <c r="G70" s="270"/>
      <c r="H70" s="270"/>
      <c r="I70" s="270"/>
      <c r="J70" s="270"/>
      <c r="K70" s="270"/>
      <c r="L70" s="270"/>
      <c r="M70" s="270"/>
      <c r="N70" s="270"/>
      <c r="O70" s="270"/>
      <c r="P70" s="207"/>
      <c r="Q70" s="207"/>
      <c r="R70" s="153"/>
      <c r="S70" s="201"/>
      <c r="T70" s="202"/>
      <c r="U70" s="202"/>
      <c r="V70" s="202" t="e">
        <f>IF(#REF!="YES",1,0)</f>
        <v>#REF!</v>
      </c>
      <c r="W70" s="202" t="e">
        <f>""&amp;V70&amp;""</f>
        <v>#REF!</v>
      </c>
    </row>
    <row r="71" spans="1:41" ht="15.75" customHeight="1" x14ac:dyDescent="0.25">
      <c r="A71" s="124"/>
      <c r="B71" s="211"/>
      <c r="C71" s="270"/>
      <c r="D71" s="270"/>
      <c r="E71" s="270"/>
      <c r="F71" s="270"/>
      <c r="G71" s="270"/>
      <c r="H71" s="270"/>
      <c r="I71" s="270"/>
      <c r="J71" s="270"/>
      <c r="K71" s="270"/>
      <c r="L71" s="270"/>
      <c r="M71" s="270"/>
      <c r="N71" s="270"/>
      <c r="O71" s="270"/>
      <c r="P71" s="207"/>
      <c r="Q71" s="152"/>
      <c r="R71" s="153"/>
      <c r="S71" s="201"/>
      <c r="T71" s="202"/>
      <c r="U71" s="202"/>
      <c r="V71" s="173"/>
      <c r="W71" s="202"/>
    </row>
    <row r="72" spans="1:41" ht="13.5" customHeight="1" x14ac:dyDescent="0.25">
      <c r="A72" s="124"/>
      <c r="B72" s="211"/>
      <c r="C72" s="809"/>
      <c r="D72" s="271" t="s">
        <v>589</v>
      </c>
      <c r="E72" s="271"/>
      <c r="F72" s="271"/>
      <c r="G72" s="271"/>
      <c r="H72" s="271"/>
      <c r="I72" s="271"/>
      <c r="J72" s="271"/>
      <c r="K72" s="271"/>
      <c r="L72" s="271"/>
      <c r="M72" s="271"/>
      <c r="N72" s="271"/>
      <c r="O72" s="271"/>
      <c r="P72" s="271"/>
      <c r="Q72" s="152"/>
      <c r="R72" s="153"/>
      <c r="S72" s="201"/>
      <c r="T72" s="202"/>
      <c r="U72" s="202"/>
      <c r="V72" s="173"/>
      <c r="W72" s="202"/>
    </row>
    <row r="73" spans="1:41" ht="15" customHeight="1" x14ac:dyDescent="0.25">
      <c r="A73" s="124"/>
      <c r="B73" s="211"/>
      <c r="C73" s="213"/>
      <c r="D73" s="271"/>
      <c r="E73" s="271"/>
      <c r="F73" s="271"/>
      <c r="G73" s="271"/>
      <c r="H73" s="271"/>
      <c r="I73" s="271"/>
      <c r="J73" s="271"/>
      <c r="K73" s="271"/>
      <c r="L73" s="271"/>
      <c r="M73" s="271"/>
      <c r="N73" s="271"/>
      <c r="O73" s="271"/>
      <c r="P73" s="271"/>
      <c r="Q73" s="152"/>
      <c r="R73" s="153"/>
      <c r="S73" s="201"/>
      <c r="T73" s="202"/>
      <c r="U73" s="202"/>
      <c r="V73" s="173"/>
      <c r="W73" s="202"/>
    </row>
    <row r="74" spans="1:41" ht="36" customHeight="1" x14ac:dyDescent="0.25">
      <c r="A74" s="124"/>
      <c r="B74" s="211"/>
      <c r="C74" s="213"/>
      <c r="D74" s="928" t="s">
        <v>590</v>
      </c>
      <c r="E74" s="928"/>
      <c r="F74" s="928"/>
      <c r="G74" s="928"/>
      <c r="H74" s="928"/>
      <c r="I74" s="928"/>
      <c r="J74" s="928"/>
      <c r="K74" s="928"/>
      <c r="L74" s="928"/>
      <c r="M74" s="928"/>
      <c r="N74" s="928"/>
      <c r="O74" s="928"/>
      <c r="P74" s="928"/>
      <c r="Q74" s="150"/>
      <c r="R74" s="153"/>
      <c r="S74" s="201"/>
      <c r="T74" s="202"/>
      <c r="U74" s="202"/>
      <c r="V74" s="173"/>
      <c r="W74" s="202"/>
    </row>
    <row r="75" spans="1:41" ht="10.5" customHeight="1" x14ac:dyDescent="0.25">
      <c r="A75" s="124"/>
      <c r="B75" s="211"/>
      <c r="C75" s="213"/>
      <c r="D75" s="204"/>
      <c r="E75" s="213"/>
      <c r="F75" s="150"/>
      <c r="G75" s="150"/>
      <c r="H75" s="150"/>
      <c r="I75" s="150"/>
      <c r="J75" s="150"/>
      <c r="K75" s="150"/>
      <c r="L75" s="150"/>
      <c r="M75" s="150"/>
      <c r="N75" s="150"/>
      <c r="O75" s="150"/>
      <c r="P75" s="150"/>
      <c r="Q75" s="150"/>
      <c r="R75" s="153"/>
      <c r="S75" s="201"/>
      <c r="T75" s="202"/>
      <c r="U75" s="202"/>
      <c r="V75" s="173"/>
      <c r="W75" s="202"/>
    </row>
    <row r="76" spans="1:41" ht="72" customHeight="1" x14ac:dyDescent="0.25">
      <c r="A76" s="124"/>
      <c r="B76" s="211"/>
      <c r="C76" s="213"/>
      <c r="D76" s="917" t="s">
        <v>811</v>
      </c>
      <c r="E76" s="918"/>
      <c r="F76" s="918"/>
      <c r="G76" s="918"/>
      <c r="H76" s="918"/>
      <c r="I76" s="918"/>
      <c r="J76" s="918"/>
      <c r="K76" s="918"/>
      <c r="L76" s="918"/>
      <c r="M76" s="918"/>
      <c r="N76" s="918"/>
      <c r="O76" s="918"/>
      <c r="P76" s="918"/>
      <c r="Q76" s="919"/>
      <c r="R76" s="153"/>
      <c r="S76" s="251"/>
      <c r="T76" s="202"/>
      <c r="U76" s="202"/>
      <c r="V76" s="173"/>
      <c r="W76" s="202"/>
    </row>
    <row r="77" spans="1:41" ht="69.75" customHeight="1" x14ac:dyDescent="0.25">
      <c r="A77" s="124"/>
      <c r="B77" s="211"/>
      <c r="C77" s="213"/>
      <c r="D77" s="920"/>
      <c r="E77" s="921"/>
      <c r="F77" s="921"/>
      <c r="G77" s="921"/>
      <c r="H77" s="921"/>
      <c r="I77" s="921"/>
      <c r="J77" s="921"/>
      <c r="K77" s="921"/>
      <c r="L77" s="921"/>
      <c r="M77" s="921"/>
      <c r="N77" s="921"/>
      <c r="O77" s="921"/>
      <c r="P77" s="921"/>
      <c r="Q77" s="922"/>
      <c r="R77" s="153"/>
      <c r="S77" s="201"/>
      <c r="T77" s="202"/>
      <c r="U77" s="202"/>
      <c r="V77" s="173"/>
      <c r="W77" s="202"/>
    </row>
    <row r="78" spans="1:41" ht="65.25" customHeight="1" x14ac:dyDescent="0.25">
      <c r="A78" s="124"/>
      <c r="B78" s="211"/>
      <c r="C78" s="213"/>
      <c r="D78" s="923"/>
      <c r="E78" s="924"/>
      <c r="F78" s="924"/>
      <c r="G78" s="924"/>
      <c r="H78" s="924"/>
      <c r="I78" s="924"/>
      <c r="J78" s="924"/>
      <c r="K78" s="924"/>
      <c r="L78" s="924"/>
      <c r="M78" s="924"/>
      <c r="N78" s="924"/>
      <c r="O78" s="924"/>
      <c r="P78" s="924"/>
      <c r="Q78" s="925"/>
      <c r="R78" s="153"/>
      <c r="S78" s="201"/>
      <c r="T78" s="202"/>
      <c r="U78" s="202"/>
      <c r="V78" s="173"/>
      <c r="W78" s="202"/>
    </row>
    <row r="79" spans="1:41" ht="15" customHeight="1" x14ac:dyDescent="0.25">
      <c r="A79" s="128"/>
      <c r="B79" s="211"/>
      <c r="C79" s="213"/>
      <c r="D79" s="213"/>
      <c r="E79" s="213"/>
      <c r="F79" s="150"/>
      <c r="G79" s="150"/>
      <c r="H79" s="150"/>
      <c r="I79" s="150"/>
      <c r="J79" s="150"/>
      <c r="K79" s="150"/>
      <c r="L79" s="150"/>
      <c r="M79" s="150"/>
      <c r="N79" s="150"/>
      <c r="O79" s="150"/>
      <c r="P79" s="150"/>
      <c r="Q79" s="150"/>
      <c r="R79" s="153"/>
      <c r="S79" s="201"/>
      <c r="T79" s="202"/>
      <c r="U79" s="202"/>
      <c r="W79" s="202"/>
    </row>
    <row r="80" spans="1:41" s="133" customFormat="1" ht="21.75" customHeight="1" x14ac:dyDescent="0.25">
      <c r="A80" s="128"/>
      <c r="B80" s="220"/>
      <c r="C80" s="198"/>
      <c r="D80" s="221" t="s">
        <v>658</v>
      </c>
      <c r="E80" s="811"/>
      <c r="F80" s="811"/>
      <c r="G80" s="223"/>
      <c r="H80" s="224"/>
      <c r="I80" s="223"/>
      <c r="J80" s="223"/>
      <c r="K80" s="223"/>
      <c r="L80" s="223"/>
      <c r="M80" s="223"/>
      <c r="N80" s="225"/>
      <c r="O80" s="226"/>
      <c r="P80" s="803"/>
      <c r="Q80" s="803"/>
      <c r="R80" s="804"/>
      <c r="S80" s="228"/>
      <c r="T80" s="202"/>
      <c r="U80" s="202"/>
      <c r="V80" s="202"/>
      <c r="W80" s="202"/>
      <c r="X80" s="202"/>
      <c r="Y80" s="202"/>
      <c r="Z80" s="202"/>
      <c r="AA80" s="131"/>
      <c r="AB80" s="131"/>
      <c r="AC80" s="131"/>
    </row>
    <row r="81" spans="1:41" s="133" customFormat="1" ht="15.75" x14ac:dyDescent="0.25">
      <c r="A81" s="128"/>
      <c r="B81" s="220"/>
      <c r="C81" s="124"/>
      <c r="D81" s="229"/>
      <c r="E81" s="230" t="s">
        <v>258</v>
      </c>
      <c r="F81" s="880" t="s">
        <v>251</v>
      </c>
      <c r="G81" s="881"/>
      <c r="H81" s="881"/>
      <c r="I81" s="881"/>
      <c r="J81" s="881"/>
      <c r="K81" s="882"/>
      <c r="Q81" s="803"/>
      <c r="R81" s="804"/>
      <c r="S81" s="228"/>
      <c r="T81" s="202"/>
      <c r="U81" s="202"/>
      <c r="V81" s="202"/>
      <c r="W81" s="202"/>
      <c r="X81" s="202"/>
      <c r="Y81" s="202"/>
      <c r="Z81" s="202"/>
      <c r="AA81" s="131"/>
      <c r="AB81" s="131"/>
      <c r="AC81" s="131"/>
    </row>
    <row r="82" spans="1:41" s="130" customFormat="1" ht="15" customHeight="1" thickBot="1" x14ac:dyDescent="0.3">
      <c r="A82" s="128"/>
      <c r="B82" s="215"/>
      <c r="C82" s="249"/>
      <c r="D82" s="249"/>
      <c r="E82" s="266"/>
      <c r="F82" s="267"/>
      <c r="G82" s="266"/>
      <c r="H82" s="217"/>
      <c r="I82" s="217"/>
      <c r="J82" s="217"/>
      <c r="K82" s="217"/>
      <c r="L82" s="217"/>
      <c r="M82" s="217"/>
      <c r="N82" s="217"/>
      <c r="O82" s="217"/>
      <c r="P82" s="217"/>
      <c r="Q82" s="217"/>
      <c r="R82" s="218"/>
      <c r="S82" s="201"/>
      <c r="T82" s="128"/>
      <c r="U82" s="128"/>
      <c r="V82" s="175"/>
      <c r="W82" s="128"/>
      <c r="X82" s="175"/>
      <c r="Y82" s="175"/>
      <c r="Z82" s="175"/>
      <c r="AA82" s="175"/>
      <c r="AB82" s="175"/>
      <c r="AC82" s="175"/>
      <c r="AD82" s="156"/>
      <c r="AE82" s="156"/>
      <c r="AF82" s="156"/>
      <c r="AG82" s="156"/>
      <c r="AH82" s="156"/>
      <c r="AI82" s="156"/>
      <c r="AJ82" s="156"/>
      <c r="AK82" s="156"/>
      <c r="AL82" s="156"/>
      <c r="AM82" s="156"/>
      <c r="AN82" s="156"/>
      <c r="AO82" s="156"/>
    </row>
    <row r="83" spans="1:41" ht="19.5" customHeight="1" x14ac:dyDescent="0.25">
      <c r="A83" s="167"/>
      <c r="B83" s="168"/>
      <c r="C83" s="169"/>
      <c r="D83" s="169"/>
      <c r="E83" s="169"/>
      <c r="F83" s="169"/>
      <c r="G83" s="169"/>
      <c r="H83" s="169"/>
      <c r="I83" s="169"/>
      <c r="J83" s="169"/>
      <c r="K83" s="169"/>
      <c r="L83" s="169"/>
      <c r="M83" s="169"/>
      <c r="N83" s="169"/>
      <c r="O83" s="169"/>
      <c r="P83" s="169"/>
      <c r="Q83" s="169"/>
      <c r="R83" s="170"/>
      <c r="S83" s="171"/>
      <c r="T83" s="172"/>
      <c r="U83" s="172"/>
      <c r="V83" s="173"/>
      <c r="W83" s="172"/>
    </row>
    <row r="84" spans="1:41" ht="21.6" customHeight="1" x14ac:dyDescent="0.4">
      <c r="A84" s="167"/>
      <c r="B84" s="179"/>
      <c r="C84" s="180" t="s">
        <v>181</v>
      </c>
      <c r="D84" s="181"/>
      <c r="E84" s="272"/>
      <c r="F84" s="181"/>
      <c r="G84" s="181"/>
      <c r="H84" s="181"/>
      <c r="I84" s="181"/>
      <c r="J84" s="181"/>
      <c r="K84" s="181"/>
      <c r="L84" s="181"/>
      <c r="M84" s="181"/>
      <c r="N84" s="181"/>
      <c r="O84" s="181"/>
      <c r="P84" s="181"/>
      <c r="Q84" s="181"/>
      <c r="R84" s="183"/>
      <c r="S84" s="171"/>
      <c r="T84" s="172"/>
      <c r="U84" s="172"/>
      <c r="V84" s="173"/>
      <c r="W84" s="172"/>
    </row>
    <row r="85" spans="1:41" ht="14.25" customHeight="1" thickBot="1" x14ac:dyDescent="0.3">
      <c r="A85" s="184"/>
      <c r="B85" s="185"/>
      <c r="C85" s="186"/>
      <c r="D85" s="186"/>
      <c r="E85" s="186"/>
      <c r="F85" s="186"/>
      <c r="G85" s="186"/>
      <c r="H85" s="186"/>
      <c r="I85" s="186"/>
      <c r="J85" s="186"/>
      <c r="K85" s="186"/>
      <c r="L85" s="186"/>
      <c r="M85" s="186"/>
      <c r="N85" s="186"/>
      <c r="O85" s="186"/>
      <c r="P85" s="186"/>
      <c r="Q85" s="186"/>
      <c r="R85" s="187"/>
      <c r="S85" s="188"/>
      <c r="T85" s="189"/>
      <c r="U85" s="189"/>
      <c r="V85" s="273"/>
      <c r="W85" s="189"/>
      <c r="X85" s="273"/>
      <c r="Y85" s="273"/>
      <c r="Z85" s="273"/>
      <c r="AA85" s="274"/>
      <c r="AB85" s="274"/>
      <c r="AC85" s="274"/>
      <c r="AD85" s="275"/>
      <c r="AE85" s="275"/>
      <c r="AF85" s="275"/>
      <c r="AG85" s="275"/>
      <c r="AH85" s="275"/>
      <c r="AI85" s="275"/>
      <c r="AJ85" s="275"/>
      <c r="AK85" s="275"/>
      <c r="AL85" s="275"/>
      <c r="AM85" s="275"/>
      <c r="AN85" s="275"/>
      <c r="AO85" s="275"/>
    </row>
    <row r="86" spans="1:41" ht="16.5" customHeight="1" x14ac:dyDescent="0.25">
      <c r="A86" s="184"/>
      <c r="B86" s="276"/>
      <c r="C86" s="277"/>
      <c r="D86" s="277"/>
      <c r="E86" s="277"/>
      <c r="F86" s="277"/>
      <c r="G86" s="277"/>
      <c r="H86" s="277"/>
      <c r="I86" s="277"/>
      <c r="J86" s="277"/>
      <c r="K86" s="277"/>
      <c r="L86" s="277"/>
      <c r="M86" s="277"/>
      <c r="N86" s="277"/>
      <c r="O86" s="277"/>
      <c r="P86" s="277"/>
      <c r="Q86" s="277"/>
      <c r="R86" s="278"/>
      <c r="S86" s="188"/>
      <c r="T86" s="189"/>
      <c r="U86" s="189"/>
      <c r="V86" s="273"/>
      <c r="W86" s="189"/>
      <c r="X86" s="273"/>
      <c r="Y86" s="273"/>
      <c r="Z86" s="273"/>
      <c r="AA86" s="274"/>
      <c r="AB86" s="274"/>
      <c r="AC86" s="274"/>
      <c r="AD86" s="275"/>
      <c r="AE86" s="275"/>
      <c r="AF86" s="275"/>
      <c r="AG86" s="275"/>
      <c r="AH86" s="275"/>
      <c r="AI86" s="275"/>
      <c r="AJ86" s="275"/>
      <c r="AK86" s="275"/>
      <c r="AL86" s="275"/>
      <c r="AM86" s="207"/>
      <c r="AN86" s="207"/>
      <c r="AO86" s="207"/>
    </row>
    <row r="87" spans="1:41" s="285" customFormat="1" ht="17.100000000000001" customHeight="1" x14ac:dyDescent="0.3">
      <c r="A87" s="279"/>
      <c r="B87" s="119" t="s">
        <v>649</v>
      </c>
      <c r="C87" s="115"/>
      <c r="D87" s="115"/>
      <c r="E87" s="115"/>
      <c r="F87" s="115"/>
      <c r="G87" s="115"/>
      <c r="H87" s="115"/>
      <c r="I87" s="115"/>
      <c r="J87" s="115"/>
      <c r="K87" s="115"/>
      <c r="L87" s="115"/>
      <c r="M87" s="115"/>
      <c r="N87" s="115"/>
      <c r="O87" s="115"/>
      <c r="P87" s="115"/>
      <c r="Q87" s="115"/>
      <c r="R87" s="112"/>
      <c r="S87" s="280"/>
      <c r="T87" s="281"/>
      <c r="U87" s="281"/>
      <c r="V87" s="282"/>
      <c r="W87" s="281"/>
      <c r="X87" s="282"/>
      <c r="Y87" s="282"/>
      <c r="Z87" s="282"/>
      <c r="AA87" s="283"/>
      <c r="AB87" s="283"/>
      <c r="AC87" s="283"/>
      <c r="AD87" s="284"/>
      <c r="AE87" s="284"/>
      <c r="AF87" s="284"/>
      <c r="AG87" s="284"/>
      <c r="AH87" s="284"/>
      <c r="AI87" s="284"/>
      <c r="AJ87" s="284"/>
      <c r="AK87" s="284"/>
      <c r="AL87" s="284"/>
    </row>
    <row r="88" spans="1:41" s="285" customFormat="1" ht="17.100000000000001" customHeight="1" x14ac:dyDescent="0.3">
      <c r="A88" s="279"/>
      <c r="B88" s="118" t="s">
        <v>614</v>
      </c>
      <c r="C88" s="115"/>
      <c r="D88" s="115"/>
      <c r="E88" s="115"/>
      <c r="F88" s="115"/>
      <c r="G88" s="115"/>
      <c r="H88" s="115"/>
      <c r="I88" s="115"/>
      <c r="J88" s="115"/>
      <c r="K88" s="115"/>
      <c r="L88" s="115"/>
      <c r="M88" s="115"/>
      <c r="N88" s="115"/>
      <c r="O88" s="115"/>
      <c r="P88" s="115"/>
      <c r="Q88" s="115"/>
      <c r="R88" s="112"/>
      <c r="S88" s="280"/>
      <c r="T88" s="281"/>
      <c r="U88" s="281"/>
      <c r="V88" s="282"/>
      <c r="W88" s="281"/>
      <c r="X88" s="282"/>
      <c r="Y88" s="282"/>
      <c r="Z88" s="282"/>
      <c r="AA88" s="283"/>
      <c r="AB88" s="283"/>
      <c r="AC88" s="283"/>
      <c r="AD88" s="284"/>
      <c r="AE88" s="284"/>
      <c r="AF88" s="284"/>
      <c r="AG88" s="284"/>
      <c r="AH88" s="284"/>
      <c r="AI88" s="284"/>
      <c r="AJ88" s="284"/>
      <c r="AK88" s="284"/>
      <c r="AL88" s="284"/>
    </row>
    <row r="89" spans="1:41" s="285" customFormat="1" ht="17.100000000000001" customHeight="1" x14ac:dyDescent="0.3">
      <c r="A89" s="279"/>
      <c r="B89" s="118" t="s">
        <v>613</v>
      </c>
      <c r="C89" s="115"/>
      <c r="D89" s="115"/>
      <c r="E89" s="910" t="s">
        <v>650</v>
      </c>
      <c r="F89" s="910"/>
      <c r="G89" s="910"/>
      <c r="H89" s="910"/>
      <c r="I89" s="910"/>
      <c r="J89" s="910"/>
      <c r="K89" s="910" t="s">
        <v>612</v>
      </c>
      <c r="L89" s="910"/>
      <c r="M89" s="910"/>
      <c r="N89" s="115" t="s">
        <v>611</v>
      </c>
      <c r="O89" s="115"/>
      <c r="P89" s="115"/>
      <c r="Q89" s="115"/>
      <c r="R89" s="116"/>
      <c r="S89" s="280"/>
      <c r="T89" s="281"/>
      <c r="U89" s="281"/>
      <c r="V89" s="282"/>
      <c r="W89" s="281"/>
      <c r="X89" s="282"/>
      <c r="Y89" s="282"/>
      <c r="Z89" s="282"/>
      <c r="AA89" s="283"/>
      <c r="AB89" s="283"/>
      <c r="AC89" s="283"/>
      <c r="AD89" s="284"/>
      <c r="AE89" s="284"/>
      <c r="AF89" s="284"/>
      <c r="AG89" s="284"/>
      <c r="AH89" s="284"/>
      <c r="AI89" s="284"/>
      <c r="AJ89" s="284"/>
      <c r="AK89" s="284"/>
      <c r="AL89" s="284"/>
    </row>
    <row r="90" spans="1:41" s="285" customFormat="1" ht="15.75" customHeight="1" thickBot="1" x14ac:dyDescent="0.35">
      <c r="A90" s="279"/>
      <c r="B90" s="120"/>
      <c r="C90" s="113"/>
      <c r="D90" s="113"/>
      <c r="E90" s="142"/>
      <c r="F90" s="142"/>
      <c r="G90" s="142"/>
      <c r="H90" s="142"/>
      <c r="I90" s="142"/>
      <c r="J90" s="142"/>
      <c r="K90" s="142"/>
      <c r="L90" s="142"/>
      <c r="M90" s="142"/>
      <c r="N90" s="113"/>
      <c r="O90" s="113"/>
      <c r="P90" s="113"/>
      <c r="Q90" s="113"/>
      <c r="R90" s="114"/>
      <c r="S90" s="286"/>
      <c r="T90" s="287"/>
      <c r="U90" s="287"/>
      <c r="V90" s="288"/>
      <c r="W90" s="287"/>
      <c r="X90" s="288"/>
      <c r="Y90" s="288"/>
      <c r="Z90" s="288"/>
      <c r="AA90" s="289"/>
      <c r="AB90" s="289"/>
      <c r="AC90" s="289"/>
      <c r="AD90" s="290"/>
      <c r="AE90" s="290"/>
      <c r="AF90" s="290"/>
      <c r="AG90" s="290"/>
      <c r="AH90" s="290"/>
      <c r="AI90" s="290"/>
      <c r="AJ90" s="290"/>
      <c r="AK90" s="290"/>
      <c r="AL90" s="290"/>
    </row>
    <row r="91" spans="1:41" s="133" customFormat="1" x14ac:dyDescent="0.25">
      <c r="A91" s="128"/>
      <c r="B91" s="291"/>
      <c r="C91" s="292"/>
      <c r="D91" s="292"/>
      <c r="E91" s="292"/>
      <c r="F91" s="292"/>
      <c r="G91" s="292"/>
      <c r="H91" s="292"/>
      <c r="I91" s="292"/>
      <c r="J91" s="292"/>
      <c r="K91" s="292"/>
      <c r="L91" s="292"/>
      <c r="M91" s="292"/>
      <c r="N91" s="293"/>
      <c r="O91" s="292"/>
      <c r="P91" s="292"/>
      <c r="Q91" s="292"/>
      <c r="R91" s="294"/>
      <c r="S91" s="228"/>
      <c r="T91" s="202"/>
      <c r="U91" s="202"/>
      <c r="V91" s="202"/>
      <c r="W91" s="202"/>
      <c r="X91" s="202"/>
      <c r="Y91" s="202"/>
      <c r="Z91" s="202"/>
      <c r="AA91" s="131"/>
      <c r="AB91" s="131"/>
      <c r="AC91" s="131"/>
    </row>
    <row r="92" spans="1:41" s="133" customFormat="1" ht="15.75" x14ac:dyDescent="0.25">
      <c r="A92" s="128"/>
      <c r="B92" s="220"/>
      <c r="C92" s="295" t="s">
        <v>122</v>
      </c>
      <c r="D92" s="295"/>
      <c r="E92" s="296"/>
      <c r="F92" s="296"/>
      <c r="G92" s="296"/>
      <c r="H92" s="296"/>
      <c r="I92" s="296"/>
      <c r="J92" s="296"/>
      <c r="K92" s="296"/>
      <c r="L92" s="296"/>
      <c r="M92" s="296"/>
      <c r="N92" s="297"/>
      <c r="O92" s="226"/>
      <c r="P92" s="914"/>
      <c r="Q92" s="914"/>
      <c r="R92" s="915"/>
      <c r="S92" s="298"/>
      <c r="T92" s="202"/>
      <c r="U92" s="202"/>
      <c r="V92" s="202"/>
      <c r="W92" s="202"/>
      <c r="X92" s="299"/>
      <c r="Y92" s="299"/>
      <c r="Z92" s="299"/>
      <c r="AA92" s="131"/>
      <c r="AB92" s="131"/>
      <c r="AC92" s="131"/>
    </row>
    <row r="93" spans="1:41" s="133" customFormat="1" ht="19.5" customHeight="1" x14ac:dyDescent="0.25">
      <c r="A93" s="128"/>
      <c r="B93" s="220"/>
      <c r="C93" s="300" t="s">
        <v>252</v>
      </c>
      <c r="E93" s="811"/>
      <c r="F93" s="811"/>
      <c r="G93" s="223"/>
      <c r="H93" s="224"/>
      <c r="I93" s="223"/>
      <c r="J93" s="223"/>
      <c r="K93" s="223"/>
      <c r="L93" s="223"/>
      <c r="M93" s="223"/>
      <c r="N93" s="225"/>
      <c r="O93" s="226"/>
      <c r="P93" s="914"/>
      <c r="Q93" s="914"/>
      <c r="R93" s="915"/>
      <c r="S93" s="228"/>
      <c r="T93" s="202"/>
      <c r="U93" s="202"/>
      <c r="V93" s="202"/>
      <c r="W93" s="202"/>
      <c r="X93" s="202"/>
      <c r="Y93" s="202"/>
      <c r="Z93" s="202"/>
      <c r="AA93" s="131"/>
      <c r="AB93" s="131"/>
      <c r="AC93" s="131"/>
    </row>
    <row r="94" spans="1:41" s="133" customFormat="1" ht="12" customHeight="1" x14ac:dyDescent="0.25">
      <c r="A94" s="128"/>
      <c r="B94" s="220"/>
      <c r="C94" s="223"/>
      <c r="D94" s="229"/>
      <c r="E94" s="811"/>
      <c r="F94" s="811"/>
      <c r="G94" s="223"/>
      <c r="H94" s="224"/>
      <c r="I94" s="223"/>
      <c r="J94" s="223"/>
      <c r="K94" s="223"/>
      <c r="L94" s="223"/>
      <c r="M94" s="223"/>
      <c r="N94" s="225"/>
      <c r="O94" s="226"/>
      <c r="P94" s="803"/>
      <c r="Q94" s="803"/>
      <c r="R94" s="804"/>
      <c r="S94" s="228"/>
      <c r="T94" s="202"/>
      <c r="U94" s="202"/>
      <c r="V94" s="202"/>
      <c r="W94" s="202"/>
      <c r="X94" s="202"/>
      <c r="Y94" s="202"/>
      <c r="Z94" s="202"/>
      <c r="AA94" s="131"/>
      <c r="AB94" s="131"/>
      <c r="AC94" s="131"/>
    </row>
    <row r="95" spans="1:41" s="133" customFormat="1" ht="18" customHeight="1" x14ac:dyDescent="0.25">
      <c r="A95" s="128"/>
      <c r="B95" s="220"/>
      <c r="C95" s="223"/>
      <c r="D95" s="899" t="s">
        <v>591</v>
      </c>
      <c r="E95" s="899"/>
      <c r="F95" s="899"/>
      <c r="G95" s="899"/>
      <c r="H95" s="899"/>
      <c r="I95" s="899"/>
      <c r="J95" s="899"/>
      <c r="K95" s="899"/>
      <c r="L95" s="899"/>
      <c r="M95" s="899"/>
      <c r="N95" s="899"/>
      <c r="O95" s="899"/>
      <c r="P95" s="899"/>
      <c r="Q95" s="899"/>
      <c r="R95" s="804"/>
      <c r="S95" s="228"/>
      <c r="T95" s="202"/>
      <c r="U95" s="202"/>
      <c r="V95" s="202"/>
      <c r="W95" s="202"/>
      <c r="X95" s="202"/>
      <c r="Y95" s="202"/>
      <c r="Z95" s="202"/>
      <c r="AA95" s="131"/>
      <c r="AB95" s="131"/>
      <c r="AC95" s="131"/>
    </row>
    <row r="96" spans="1:41" s="133" customFormat="1" ht="20.25" customHeight="1" x14ac:dyDescent="0.25">
      <c r="A96" s="128"/>
      <c r="B96" s="220"/>
      <c r="C96" s="223"/>
      <c r="D96" s="899"/>
      <c r="E96" s="899"/>
      <c r="F96" s="899"/>
      <c r="G96" s="899"/>
      <c r="H96" s="899"/>
      <c r="I96" s="899"/>
      <c r="J96" s="899"/>
      <c r="K96" s="899"/>
      <c r="L96" s="899"/>
      <c r="M96" s="899"/>
      <c r="N96" s="899"/>
      <c r="O96" s="899"/>
      <c r="P96" s="899"/>
      <c r="Q96" s="899"/>
      <c r="R96" s="804"/>
      <c r="S96" s="228"/>
      <c r="T96" s="202"/>
      <c r="U96" s="202"/>
      <c r="V96" s="202"/>
      <c r="W96" s="202"/>
      <c r="X96" s="202"/>
      <c r="Y96" s="202"/>
      <c r="Z96" s="202"/>
      <c r="AA96" s="131"/>
      <c r="AB96" s="131"/>
      <c r="AC96" s="131"/>
    </row>
    <row r="97" spans="1:29" s="133" customFormat="1" ht="14.25" customHeight="1" x14ac:dyDescent="0.25">
      <c r="A97" s="128"/>
      <c r="B97" s="220"/>
      <c r="C97" s="223"/>
      <c r="D97" s="301"/>
      <c r="E97" s="811"/>
      <c r="F97" s="226"/>
      <c r="G97" s="798"/>
      <c r="H97" s="798"/>
      <c r="I97" s="798"/>
      <c r="J97" s="811"/>
      <c r="K97" s="811"/>
      <c r="L97" s="811"/>
      <c r="M97" s="811"/>
      <c r="N97" s="302"/>
      <c r="O97" s="226"/>
      <c r="P97" s="303"/>
      <c r="Q97" s="803"/>
      <c r="R97" s="304"/>
      <c r="S97" s="228"/>
      <c r="T97" s="202"/>
      <c r="U97" s="202"/>
      <c r="V97" s="202"/>
      <c r="W97" s="202"/>
      <c r="X97" s="202"/>
      <c r="Y97" s="202"/>
      <c r="Z97" s="202"/>
      <c r="AA97" s="131"/>
      <c r="AB97" s="131"/>
      <c r="AC97" s="131"/>
    </row>
    <row r="98" spans="1:29" s="133" customFormat="1" ht="21.6" customHeight="1" x14ac:dyDescent="0.25">
      <c r="A98" s="128"/>
      <c r="B98" s="220"/>
      <c r="C98" s="223"/>
      <c r="D98" s="305" t="s">
        <v>584</v>
      </c>
      <c r="E98" s="811"/>
      <c r="F98" s="811"/>
      <c r="G98" s="811"/>
      <c r="H98" s="811"/>
      <c r="I98" s="811"/>
      <c r="J98" s="811"/>
      <c r="K98" s="811"/>
      <c r="L98" s="811"/>
      <c r="M98" s="811"/>
      <c r="N98" s="811"/>
      <c r="O98" s="226"/>
      <c r="P98" s="813" t="s">
        <v>765</v>
      </c>
      <c r="R98" s="306"/>
      <c r="S98" s="228" t="str">
        <f>IF(AND(OR(P98="NO",P98="&lt;select&gt;"),OR(D103&lt;&gt;"",U119="TRUE",D113&lt;&gt;"")),"Please answer this question by making a selection in the dropdown.","")</f>
        <v/>
      </c>
      <c r="T98" s="202" t="b">
        <f>IF(W98="1",TRUE,FALSE)</f>
        <v>1</v>
      </c>
      <c r="U98" s="202" t="str">
        <f>""&amp;T98&amp;""</f>
        <v>TRUE</v>
      </c>
      <c r="V98" s="202">
        <f>IF(P98="YES",1,0)</f>
        <v>1</v>
      </c>
      <c r="W98" s="202" t="str">
        <f>""&amp;V98&amp;""</f>
        <v>1</v>
      </c>
      <c r="X98" s="202"/>
      <c r="Y98" s="202"/>
      <c r="Z98" s="202"/>
      <c r="AA98" s="131"/>
      <c r="AB98" s="131"/>
      <c r="AC98" s="131"/>
    </row>
    <row r="99" spans="1:29" s="133" customFormat="1" ht="14.25" customHeight="1" x14ac:dyDescent="0.25">
      <c r="A99" s="128"/>
      <c r="B99" s="220"/>
      <c r="C99" s="223"/>
      <c r="D99" s="305" t="s">
        <v>585</v>
      </c>
      <c r="E99" s="811"/>
      <c r="F99" s="811"/>
      <c r="G99" s="811"/>
      <c r="H99" s="811"/>
      <c r="I99" s="811"/>
      <c r="J99" s="811"/>
      <c r="K99" s="811"/>
      <c r="L99" s="811"/>
      <c r="M99" s="811"/>
      <c r="N99" s="811"/>
      <c r="O99" s="226"/>
      <c r="P99" s="152"/>
      <c r="Q99" s="798"/>
      <c r="R99" s="306"/>
      <c r="S99" s="228"/>
      <c r="T99" s="202"/>
      <c r="U99" s="202"/>
      <c r="V99" s="202"/>
      <c r="W99" s="202"/>
      <c r="X99" s="202"/>
      <c r="Y99" s="202"/>
      <c r="Z99" s="202"/>
      <c r="AA99" s="131"/>
      <c r="AB99" s="131"/>
      <c r="AC99" s="131"/>
    </row>
    <row r="100" spans="1:29" s="133" customFormat="1" ht="15" customHeight="1" x14ac:dyDescent="0.25">
      <c r="A100" s="128"/>
      <c r="B100" s="220"/>
      <c r="C100" s="223"/>
      <c r="D100" s="301"/>
      <c r="E100" s="811"/>
      <c r="F100" s="811"/>
      <c r="G100" s="811"/>
      <c r="H100" s="811"/>
      <c r="I100" s="811"/>
      <c r="J100" s="811"/>
      <c r="K100" s="811"/>
      <c r="L100" s="811"/>
      <c r="M100" s="811"/>
      <c r="N100" s="811"/>
      <c r="O100" s="226"/>
      <c r="P100" s="152"/>
      <c r="Q100" s="152"/>
      <c r="R100" s="306"/>
      <c r="S100" s="228"/>
      <c r="T100" s="202"/>
      <c r="U100" s="202"/>
      <c r="V100" s="202"/>
      <c r="W100" s="202"/>
      <c r="X100" s="202"/>
      <c r="Y100" s="202"/>
      <c r="Z100" s="202"/>
      <c r="AA100" s="131"/>
      <c r="AB100" s="131"/>
      <c r="AC100" s="131"/>
    </row>
    <row r="101" spans="1:29" s="133" customFormat="1" ht="15.75" x14ac:dyDescent="0.25">
      <c r="A101" s="128"/>
      <c r="B101" s="220"/>
      <c r="C101" s="223"/>
      <c r="D101" s="811" t="s">
        <v>582</v>
      </c>
      <c r="E101" s="811"/>
      <c r="F101" s="811"/>
      <c r="G101" s="811"/>
      <c r="H101" s="811"/>
      <c r="I101" s="811"/>
      <c r="J101" s="811"/>
      <c r="K101" s="811"/>
      <c r="L101" s="811"/>
      <c r="M101" s="811"/>
      <c r="N101" s="811"/>
      <c r="O101" s="226"/>
      <c r="P101" s="152"/>
      <c r="Q101" s="152"/>
      <c r="R101" s="306"/>
      <c r="S101" s="228"/>
      <c r="T101" s="202" t="b">
        <f t="shared" ref="T101:T118" si="0">IF(W101="1",TRUE,FALSE)</f>
        <v>0</v>
      </c>
      <c r="U101" s="202" t="str">
        <f t="shared" ref="U101:U118" si="1">""&amp;T101&amp;""</f>
        <v>FALSE</v>
      </c>
      <c r="V101" s="202">
        <f t="shared" ref="V101:V118" si="2">IF(P101="YES",1,0)</f>
        <v>0</v>
      </c>
      <c r="W101" s="202" t="str">
        <f t="shared" ref="W101:W118" si="3">""&amp;V101&amp;""</f>
        <v>0</v>
      </c>
      <c r="X101" s="202"/>
      <c r="Y101" s="202"/>
      <c r="Z101" s="202"/>
      <c r="AA101" s="131"/>
      <c r="AB101" s="131"/>
      <c r="AC101" s="131"/>
    </row>
    <row r="102" spans="1:29" s="133" customFormat="1" ht="9.75" customHeight="1" x14ac:dyDescent="0.25">
      <c r="A102" s="128"/>
      <c r="B102" s="220"/>
      <c r="C102" s="223"/>
      <c r="D102" s="307"/>
      <c r="E102" s="223"/>
      <c r="F102" s="223"/>
      <c r="G102" s="223"/>
      <c r="H102" s="223"/>
      <c r="I102" s="223"/>
      <c r="J102" s="223"/>
      <c r="K102" s="223"/>
      <c r="L102" s="223"/>
      <c r="M102" s="223"/>
      <c r="N102" s="308"/>
      <c r="O102" s="223"/>
      <c r="P102" s="223"/>
      <c r="Q102" s="223"/>
      <c r="R102" s="309"/>
      <c r="S102" s="228"/>
      <c r="T102" s="202" t="b">
        <f t="shared" si="0"/>
        <v>0</v>
      </c>
      <c r="U102" s="202" t="str">
        <f t="shared" si="1"/>
        <v>FALSE</v>
      </c>
      <c r="V102" s="202">
        <f t="shared" si="2"/>
        <v>0</v>
      </c>
      <c r="W102" s="202" t="str">
        <f t="shared" si="3"/>
        <v>0</v>
      </c>
      <c r="X102" s="202"/>
      <c r="Y102" s="202"/>
      <c r="Z102" s="202"/>
      <c r="AA102" s="131"/>
      <c r="AB102" s="131"/>
      <c r="AC102" s="131"/>
    </row>
    <row r="103" spans="1:29" s="133" customFormat="1" ht="21" customHeight="1" x14ac:dyDescent="0.25">
      <c r="A103" s="128"/>
      <c r="B103" s="220"/>
      <c r="C103" s="223"/>
      <c r="D103" s="887" t="s">
        <v>819</v>
      </c>
      <c r="E103" s="888"/>
      <c r="F103" s="888"/>
      <c r="G103" s="888"/>
      <c r="H103" s="888"/>
      <c r="I103" s="888"/>
      <c r="J103" s="888"/>
      <c r="K103" s="888"/>
      <c r="L103" s="888"/>
      <c r="M103" s="888"/>
      <c r="N103" s="888"/>
      <c r="O103" s="888"/>
      <c r="P103" s="888"/>
      <c r="Q103" s="889"/>
      <c r="R103" s="309"/>
      <c r="S103" s="228" t="str">
        <f>IF(AND(P98="YES",D103=""),"Please add narrative text.","")</f>
        <v/>
      </c>
      <c r="T103" s="202" t="b">
        <f t="shared" si="0"/>
        <v>0</v>
      </c>
      <c r="U103" s="202" t="str">
        <f t="shared" si="1"/>
        <v>FALSE</v>
      </c>
      <c r="V103" s="202">
        <f t="shared" si="2"/>
        <v>0</v>
      </c>
      <c r="W103" s="202" t="str">
        <f t="shared" si="3"/>
        <v>0</v>
      </c>
      <c r="X103" s="202"/>
      <c r="Y103" s="202"/>
      <c r="Z103" s="202"/>
      <c r="AA103" s="131"/>
      <c r="AB103" s="131"/>
      <c r="AC103" s="131"/>
    </row>
    <row r="104" spans="1:29" s="133" customFormat="1" ht="22.5" customHeight="1" x14ac:dyDescent="0.25">
      <c r="A104" s="128"/>
      <c r="B104" s="220"/>
      <c r="C104" s="124"/>
      <c r="D104" s="890"/>
      <c r="E104" s="891"/>
      <c r="F104" s="891"/>
      <c r="G104" s="891"/>
      <c r="H104" s="891"/>
      <c r="I104" s="891"/>
      <c r="J104" s="891"/>
      <c r="K104" s="891"/>
      <c r="L104" s="891"/>
      <c r="M104" s="891"/>
      <c r="N104" s="891"/>
      <c r="O104" s="891"/>
      <c r="P104" s="891"/>
      <c r="Q104" s="892"/>
      <c r="R104" s="309"/>
      <c r="S104" s="228"/>
      <c r="T104" s="202" t="b">
        <f t="shared" si="0"/>
        <v>0</v>
      </c>
      <c r="U104" s="202" t="str">
        <f t="shared" si="1"/>
        <v>FALSE</v>
      </c>
      <c r="V104" s="202">
        <f t="shared" si="2"/>
        <v>0</v>
      </c>
      <c r="W104" s="202" t="str">
        <f t="shared" si="3"/>
        <v>0</v>
      </c>
      <c r="X104" s="202"/>
      <c r="Y104" s="202"/>
      <c r="Z104" s="202"/>
      <c r="AA104" s="131"/>
      <c r="AB104" s="131"/>
      <c r="AC104" s="131"/>
    </row>
    <row r="105" spans="1:29" s="133" customFormat="1" ht="27.75" customHeight="1" x14ac:dyDescent="0.25">
      <c r="A105" s="128"/>
      <c r="B105" s="220"/>
      <c r="C105" s="124"/>
      <c r="D105" s="890"/>
      <c r="E105" s="891"/>
      <c r="F105" s="891"/>
      <c r="G105" s="891"/>
      <c r="H105" s="891"/>
      <c r="I105" s="891"/>
      <c r="J105" s="891"/>
      <c r="K105" s="891"/>
      <c r="L105" s="891"/>
      <c r="M105" s="891"/>
      <c r="N105" s="891"/>
      <c r="O105" s="891"/>
      <c r="P105" s="891"/>
      <c r="Q105" s="892"/>
      <c r="R105" s="309"/>
      <c r="S105" s="228"/>
      <c r="T105" s="202" t="b">
        <f t="shared" si="0"/>
        <v>0</v>
      </c>
      <c r="U105" s="202" t="str">
        <f t="shared" si="1"/>
        <v>FALSE</v>
      </c>
      <c r="V105" s="202">
        <f t="shared" si="2"/>
        <v>0</v>
      </c>
      <c r="W105" s="202" t="str">
        <f t="shared" si="3"/>
        <v>0</v>
      </c>
      <c r="X105" s="202"/>
      <c r="Y105" s="202"/>
      <c r="Z105" s="202"/>
      <c r="AA105" s="131"/>
      <c r="AB105" s="131"/>
      <c r="AC105" s="131"/>
    </row>
    <row r="106" spans="1:29" s="133" customFormat="1" ht="31.5" customHeight="1" x14ac:dyDescent="0.25">
      <c r="A106" s="128"/>
      <c r="B106" s="220"/>
      <c r="C106" s="124"/>
      <c r="D106" s="890"/>
      <c r="E106" s="891"/>
      <c r="F106" s="891"/>
      <c r="G106" s="891"/>
      <c r="H106" s="891"/>
      <c r="I106" s="891"/>
      <c r="J106" s="891"/>
      <c r="K106" s="891"/>
      <c r="L106" s="891"/>
      <c r="M106" s="891"/>
      <c r="N106" s="891"/>
      <c r="O106" s="891"/>
      <c r="P106" s="891"/>
      <c r="Q106" s="892"/>
      <c r="R106" s="309"/>
      <c r="S106" s="228"/>
      <c r="T106" s="202" t="b">
        <f t="shared" si="0"/>
        <v>0</v>
      </c>
      <c r="U106" s="202" t="str">
        <f t="shared" si="1"/>
        <v>FALSE</v>
      </c>
      <c r="V106" s="202">
        <f t="shared" si="2"/>
        <v>0</v>
      </c>
      <c r="W106" s="202" t="str">
        <f t="shared" si="3"/>
        <v>0</v>
      </c>
      <c r="X106" s="202"/>
      <c r="Y106" s="202"/>
      <c r="Z106" s="202"/>
      <c r="AA106" s="131"/>
      <c r="AB106" s="131"/>
      <c r="AC106" s="131"/>
    </row>
    <row r="107" spans="1:29" s="133" customFormat="1" ht="27.75" customHeight="1" x14ac:dyDescent="0.25">
      <c r="A107" s="128"/>
      <c r="B107" s="220"/>
      <c r="C107" s="223"/>
      <c r="D107" s="893"/>
      <c r="E107" s="894"/>
      <c r="F107" s="894"/>
      <c r="G107" s="894"/>
      <c r="H107" s="894"/>
      <c r="I107" s="894"/>
      <c r="J107" s="894"/>
      <c r="K107" s="894"/>
      <c r="L107" s="894"/>
      <c r="M107" s="894"/>
      <c r="N107" s="894"/>
      <c r="O107" s="894"/>
      <c r="P107" s="894"/>
      <c r="Q107" s="895"/>
      <c r="R107" s="310"/>
      <c r="T107" s="202" t="b">
        <f t="shared" si="0"/>
        <v>0</v>
      </c>
      <c r="U107" s="202" t="str">
        <f t="shared" si="1"/>
        <v>FALSE</v>
      </c>
      <c r="V107" s="202">
        <f t="shared" si="2"/>
        <v>0</v>
      </c>
      <c r="W107" s="202" t="str">
        <f t="shared" si="3"/>
        <v>0</v>
      </c>
      <c r="X107" s="202"/>
      <c r="Y107" s="202"/>
      <c r="Z107" s="202"/>
      <c r="AA107" s="131"/>
      <c r="AB107" s="131"/>
      <c r="AC107" s="131"/>
    </row>
    <row r="108" spans="1:29" s="130" customFormat="1" ht="21" customHeight="1" x14ac:dyDescent="0.25">
      <c r="A108" s="128"/>
      <c r="B108" s="311"/>
      <c r="C108" s="223"/>
      <c r="D108" s="793"/>
      <c r="E108" s="793"/>
      <c r="F108" s="793"/>
      <c r="G108" s="793"/>
      <c r="H108" s="793"/>
      <c r="I108" s="793"/>
      <c r="J108" s="793"/>
      <c r="K108" s="793"/>
      <c r="L108" s="793"/>
      <c r="M108" s="793"/>
      <c r="N108" s="793"/>
      <c r="O108" s="793"/>
      <c r="P108" s="793"/>
      <c r="Q108" s="793"/>
      <c r="R108" s="313"/>
      <c r="S108" s="228" t="str">
        <f>IF(AND(OR(P109="YES"),OR(P98="&lt;select&gt;")),"Answer the question above.","")</f>
        <v/>
      </c>
      <c r="T108" s="202" t="b">
        <f t="shared" si="0"/>
        <v>0</v>
      </c>
      <c r="U108" s="202" t="str">
        <f t="shared" si="1"/>
        <v>FALSE</v>
      </c>
      <c r="V108" s="202">
        <f t="shared" si="2"/>
        <v>0</v>
      </c>
      <c r="W108" s="202" t="str">
        <f t="shared" si="3"/>
        <v>0</v>
      </c>
      <c r="X108" s="128"/>
      <c r="Y108" s="128"/>
      <c r="Z108" s="128"/>
      <c r="AA108" s="128"/>
      <c r="AB108" s="128"/>
      <c r="AC108" s="128"/>
    </row>
    <row r="109" spans="1:29" s="130" customFormat="1" ht="21" customHeight="1" x14ac:dyDescent="0.25">
      <c r="A109" s="128"/>
      <c r="B109" s="311"/>
      <c r="C109" s="223"/>
      <c r="D109" s="305" t="s">
        <v>580</v>
      </c>
      <c r="E109" s="811"/>
      <c r="F109" s="811"/>
      <c r="G109" s="811"/>
      <c r="H109" s="811"/>
      <c r="I109" s="811"/>
      <c r="J109" s="811"/>
      <c r="K109" s="811"/>
      <c r="L109" s="811"/>
      <c r="M109" s="154"/>
      <c r="N109" s="811"/>
      <c r="O109" s="154"/>
      <c r="P109" s="813" t="s">
        <v>765</v>
      </c>
      <c r="Q109" s="793"/>
      <c r="R109" s="313"/>
      <c r="S109" s="228" t="str">
        <f>IF(AND(OR(P98="YES"),OR(P109="&lt;select&gt;")),"Please answer this question by making a selection in the dropdown.","")</f>
        <v/>
      </c>
      <c r="T109" s="202" t="b">
        <f>IF(W109="1",TRUE,FALSE)</f>
        <v>1</v>
      </c>
      <c r="U109" s="202" t="str">
        <f>""&amp;T109&amp;""</f>
        <v>TRUE</v>
      </c>
      <c r="V109" s="202">
        <f>IF(P109="YES",1,0)</f>
        <v>1</v>
      </c>
      <c r="W109" s="202" t="str">
        <f>""&amp;V109&amp;""</f>
        <v>1</v>
      </c>
      <c r="X109" s="128"/>
      <c r="Y109" s="128"/>
      <c r="Z109" s="128"/>
      <c r="AA109" s="128"/>
      <c r="AB109" s="128"/>
      <c r="AC109" s="128"/>
    </row>
    <row r="110" spans="1:29" s="130" customFormat="1" ht="12" customHeight="1" x14ac:dyDescent="0.25">
      <c r="A110" s="128"/>
      <c r="B110" s="311"/>
      <c r="C110" s="124"/>
      <c r="D110" s="793"/>
      <c r="E110" s="793"/>
      <c r="F110" s="793"/>
      <c r="G110" s="793"/>
      <c r="H110" s="793"/>
      <c r="I110" s="793"/>
      <c r="J110" s="793"/>
      <c r="K110" s="793"/>
      <c r="L110" s="793"/>
      <c r="M110" s="793"/>
      <c r="N110" s="793"/>
      <c r="O110" s="793"/>
      <c r="P110" s="793"/>
      <c r="Q110" s="793"/>
      <c r="R110" s="313"/>
      <c r="S110" s="228"/>
      <c r="T110" s="202"/>
      <c r="U110" s="202"/>
      <c r="V110" s="202"/>
      <c r="W110" s="202"/>
      <c r="X110" s="128"/>
      <c r="Y110" s="128"/>
      <c r="Z110" s="128"/>
      <c r="AA110" s="128"/>
      <c r="AB110" s="128"/>
      <c r="AC110" s="128"/>
    </row>
    <row r="111" spans="1:29" s="133" customFormat="1" ht="15.75" x14ac:dyDescent="0.25">
      <c r="A111" s="128"/>
      <c r="B111" s="220"/>
      <c r="C111" s="223"/>
      <c r="D111" s="916" t="s">
        <v>581</v>
      </c>
      <c r="E111" s="916"/>
      <c r="F111" s="916"/>
      <c r="G111" s="916"/>
      <c r="H111" s="916"/>
      <c r="I111" s="916"/>
      <c r="J111" s="916"/>
      <c r="K111" s="916"/>
      <c r="L111" s="916"/>
      <c r="M111" s="916"/>
      <c r="N111" s="916"/>
      <c r="O111" s="916"/>
      <c r="P111" s="916"/>
      <c r="Q111" s="916"/>
      <c r="R111" s="306"/>
      <c r="S111" s="228"/>
      <c r="T111" s="202" t="b">
        <f t="shared" si="0"/>
        <v>0</v>
      </c>
      <c r="U111" s="202" t="str">
        <f t="shared" si="1"/>
        <v>FALSE</v>
      </c>
      <c r="V111" s="202">
        <f t="shared" si="2"/>
        <v>0</v>
      </c>
      <c r="W111" s="202" t="str">
        <f t="shared" si="3"/>
        <v>0</v>
      </c>
      <c r="X111" s="202"/>
      <c r="Y111" s="202"/>
      <c r="Z111" s="202"/>
      <c r="AA111" s="131"/>
      <c r="AB111" s="131"/>
      <c r="AC111" s="131"/>
    </row>
    <row r="112" spans="1:29" s="133" customFormat="1" ht="8.25" customHeight="1" x14ac:dyDescent="0.25">
      <c r="A112" s="128"/>
      <c r="B112" s="220"/>
      <c r="C112" s="223"/>
      <c r="D112" s="307"/>
      <c r="E112" s="223"/>
      <c r="F112" s="223"/>
      <c r="G112" s="223"/>
      <c r="H112" s="223"/>
      <c r="I112" s="223"/>
      <c r="J112" s="223"/>
      <c r="K112" s="223"/>
      <c r="L112" s="223"/>
      <c r="M112" s="223"/>
      <c r="N112" s="308"/>
      <c r="O112" s="223"/>
      <c r="P112" s="223"/>
      <c r="Q112" s="223"/>
      <c r="R112" s="306"/>
      <c r="S112" s="228"/>
      <c r="T112" s="202" t="b">
        <f t="shared" si="0"/>
        <v>0</v>
      </c>
      <c r="U112" s="202" t="str">
        <f t="shared" si="1"/>
        <v>FALSE</v>
      </c>
      <c r="V112" s="202">
        <f t="shared" si="2"/>
        <v>0</v>
      </c>
      <c r="W112" s="202" t="str">
        <f t="shared" si="3"/>
        <v>0</v>
      </c>
      <c r="X112" s="202"/>
      <c r="Y112" s="202"/>
      <c r="Z112" s="202"/>
      <c r="AA112" s="131"/>
      <c r="AB112" s="131"/>
      <c r="AC112" s="131"/>
    </row>
    <row r="113" spans="1:41" s="133" customFormat="1" ht="15.75" x14ac:dyDescent="0.25">
      <c r="A113" s="128"/>
      <c r="B113" s="220"/>
      <c r="C113" s="223"/>
      <c r="D113" s="887" t="s">
        <v>812</v>
      </c>
      <c r="E113" s="888"/>
      <c r="F113" s="888"/>
      <c r="G113" s="888"/>
      <c r="H113" s="888"/>
      <c r="I113" s="888"/>
      <c r="J113" s="888"/>
      <c r="K113" s="888"/>
      <c r="L113" s="888"/>
      <c r="M113" s="888"/>
      <c r="N113" s="888"/>
      <c r="O113" s="888"/>
      <c r="P113" s="888"/>
      <c r="Q113" s="889"/>
      <c r="R113" s="309" t="str">
        <f>IF(AND(P106="YES",D113=""),"Please add narrative text.","")</f>
        <v/>
      </c>
      <c r="S113" s="228" t="str">
        <f>IF(AND(P109="YES",D113=""),"Please add narrative text.","")</f>
        <v/>
      </c>
      <c r="T113" s="202" t="b">
        <f t="shared" si="0"/>
        <v>0</v>
      </c>
      <c r="U113" s="202" t="str">
        <f t="shared" si="1"/>
        <v>FALSE</v>
      </c>
      <c r="V113" s="202">
        <f t="shared" si="2"/>
        <v>0</v>
      </c>
      <c r="W113" s="202" t="str">
        <f t="shared" si="3"/>
        <v>0</v>
      </c>
      <c r="X113" s="202"/>
      <c r="Y113" s="202"/>
      <c r="Z113" s="202"/>
      <c r="AA113" s="131"/>
      <c r="AB113" s="131"/>
      <c r="AC113" s="149"/>
      <c r="AE113" s="149"/>
      <c r="AF113" s="149"/>
      <c r="AG113" s="149"/>
      <c r="AH113" s="149"/>
      <c r="AI113" s="149"/>
      <c r="AJ113" s="149"/>
      <c r="AK113" s="149"/>
    </row>
    <row r="114" spans="1:41" s="133" customFormat="1" ht="27" customHeight="1" x14ac:dyDescent="0.25">
      <c r="A114" s="128"/>
      <c r="B114" s="220"/>
      <c r="C114" s="223"/>
      <c r="D114" s="890"/>
      <c r="E114" s="891"/>
      <c r="F114" s="891"/>
      <c r="G114" s="891"/>
      <c r="H114" s="891"/>
      <c r="I114" s="891"/>
      <c r="J114" s="891"/>
      <c r="K114" s="891"/>
      <c r="L114" s="891"/>
      <c r="M114" s="891"/>
      <c r="N114" s="891"/>
      <c r="O114" s="891"/>
      <c r="P114" s="891"/>
      <c r="Q114" s="892"/>
      <c r="R114" s="309"/>
      <c r="S114" s="228"/>
      <c r="T114" s="202" t="b">
        <f t="shared" si="0"/>
        <v>0</v>
      </c>
      <c r="U114" s="202" t="str">
        <f t="shared" si="1"/>
        <v>FALSE</v>
      </c>
      <c r="V114" s="202">
        <f t="shared" si="2"/>
        <v>0</v>
      </c>
      <c r="W114" s="202" t="str">
        <f t="shared" si="3"/>
        <v>0</v>
      </c>
      <c r="X114" s="202"/>
      <c r="Y114" s="202"/>
      <c r="Z114" s="202"/>
      <c r="AA114" s="131"/>
      <c r="AB114" s="131"/>
      <c r="AC114" s="131"/>
    </row>
    <row r="115" spans="1:41" s="133" customFormat="1" ht="21.75" customHeight="1" x14ac:dyDescent="0.25">
      <c r="A115" s="128"/>
      <c r="B115" s="220"/>
      <c r="C115" s="223"/>
      <c r="D115" s="890"/>
      <c r="E115" s="891"/>
      <c r="F115" s="891"/>
      <c r="G115" s="891"/>
      <c r="H115" s="891"/>
      <c r="I115" s="891"/>
      <c r="J115" s="891"/>
      <c r="K115" s="891"/>
      <c r="L115" s="891"/>
      <c r="M115" s="891"/>
      <c r="N115" s="891"/>
      <c r="O115" s="891"/>
      <c r="P115" s="891"/>
      <c r="Q115" s="892"/>
      <c r="R115" s="309"/>
      <c r="S115" s="228"/>
      <c r="T115" s="202" t="b">
        <f t="shared" si="0"/>
        <v>0</v>
      </c>
      <c r="U115" s="202" t="str">
        <f t="shared" si="1"/>
        <v>FALSE</v>
      </c>
      <c r="V115" s="202">
        <f t="shared" si="2"/>
        <v>0</v>
      </c>
      <c r="W115" s="202" t="str">
        <f t="shared" si="3"/>
        <v>0</v>
      </c>
      <c r="X115" s="202"/>
      <c r="Y115" s="202"/>
      <c r="Z115" s="202"/>
      <c r="AA115" s="131"/>
    </row>
    <row r="116" spans="1:41" s="133" customFormat="1" ht="28.5" customHeight="1" x14ac:dyDescent="0.25">
      <c r="A116" s="128"/>
      <c r="B116" s="220"/>
      <c r="C116" s="223"/>
      <c r="D116" s="890"/>
      <c r="E116" s="891"/>
      <c r="F116" s="891"/>
      <c r="G116" s="891"/>
      <c r="H116" s="891"/>
      <c r="I116" s="891"/>
      <c r="J116" s="891"/>
      <c r="K116" s="891"/>
      <c r="L116" s="891"/>
      <c r="M116" s="891"/>
      <c r="N116" s="891"/>
      <c r="O116" s="891"/>
      <c r="P116" s="891"/>
      <c r="Q116" s="892"/>
      <c r="R116" s="309"/>
      <c r="S116" s="228"/>
      <c r="T116" s="202" t="b">
        <f t="shared" si="0"/>
        <v>0</v>
      </c>
      <c r="U116" s="202" t="str">
        <f t="shared" si="1"/>
        <v>FALSE</v>
      </c>
      <c r="V116" s="202">
        <f t="shared" si="2"/>
        <v>0</v>
      </c>
      <c r="W116" s="202" t="str">
        <f t="shared" si="3"/>
        <v>0</v>
      </c>
      <c r="X116" s="202"/>
      <c r="Y116" s="202"/>
      <c r="Z116" s="202"/>
      <c r="AA116" s="131"/>
      <c r="AB116" s="131"/>
      <c r="AC116" s="131"/>
    </row>
    <row r="117" spans="1:41" s="133" customFormat="1" ht="22.5" customHeight="1" x14ac:dyDescent="0.25">
      <c r="A117" s="128"/>
      <c r="B117" s="220"/>
      <c r="C117" s="223"/>
      <c r="D117" s="893"/>
      <c r="E117" s="894"/>
      <c r="F117" s="894"/>
      <c r="G117" s="894"/>
      <c r="H117" s="894"/>
      <c r="I117" s="894"/>
      <c r="J117" s="894"/>
      <c r="K117" s="894"/>
      <c r="L117" s="894"/>
      <c r="M117" s="894"/>
      <c r="N117" s="894"/>
      <c r="O117" s="894"/>
      <c r="P117" s="894"/>
      <c r="Q117" s="895"/>
      <c r="R117" s="310"/>
      <c r="S117" s="228"/>
      <c r="T117" s="202" t="b">
        <f t="shared" si="0"/>
        <v>0</v>
      </c>
      <c r="U117" s="202" t="str">
        <f t="shared" si="1"/>
        <v>FALSE</v>
      </c>
      <c r="V117" s="202">
        <f t="shared" si="2"/>
        <v>0</v>
      </c>
      <c r="W117" s="202" t="str">
        <f t="shared" si="3"/>
        <v>0</v>
      </c>
      <c r="X117" s="202"/>
      <c r="Y117" s="202"/>
      <c r="Z117" s="202"/>
      <c r="AA117" s="131"/>
    </row>
    <row r="118" spans="1:41" s="133" customFormat="1" x14ac:dyDescent="0.25">
      <c r="A118" s="128"/>
      <c r="B118" s="220"/>
      <c r="C118" s="223"/>
      <c r="D118" s="793"/>
      <c r="E118" s="793"/>
      <c r="F118" s="793"/>
      <c r="G118" s="793"/>
      <c r="H118" s="793"/>
      <c r="I118" s="793"/>
      <c r="J118" s="793"/>
      <c r="K118" s="793"/>
      <c r="L118" s="793"/>
      <c r="M118" s="793"/>
      <c r="N118" s="314"/>
      <c r="O118" s="793"/>
      <c r="P118" s="793"/>
      <c r="Q118" s="793"/>
      <c r="R118" s="309"/>
      <c r="S118" s="228"/>
      <c r="T118" s="202" t="b">
        <f t="shared" si="0"/>
        <v>0</v>
      </c>
      <c r="U118" s="202" t="str">
        <f t="shared" si="1"/>
        <v>FALSE</v>
      </c>
      <c r="V118" s="202">
        <f t="shared" si="2"/>
        <v>0</v>
      </c>
      <c r="W118" s="202" t="str">
        <f t="shared" si="3"/>
        <v>0</v>
      </c>
      <c r="X118" s="202"/>
      <c r="Y118" s="202"/>
      <c r="Z118" s="202"/>
      <c r="AA118" s="131"/>
      <c r="AB118" s="131"/>
      <c r="AC118" s="131"/>
    </row>
    <row r="119" spans="1:41" ht="21.75" customHeight="1" x14ac:dyDescent="0.25">
      <c r="A119" s="124"/>
      <c r="B119" s="211"/>
      <c r="C119" s="124"/>
      <c r="D119" s="913" t="s">
        <v>583</v>
      </c>
      <c r="E119" s="913"/>
      <c r="F119" s="913"/>
      <c r="G119" s="913"/>
      <c r="H119" s="913"/>
      <c r="I119" s="913"/>
      <c r="J119" s="913"/>
      <c r="K119" s="913"/>
      <c r="L119" s="913"/>
      <c r="M119" s="913"/>
      <c r="N119" s="913"/>
      <c r="O119" s="913"/>
      <c r="P119" s="896" t="s">
        <v>783</v>
      </c>
      <c r="Q119" s="897"/>
      <c r="R119" s="243"/>
      <c r="S119" s="315" t="str">
        <f>IF(AND(P98="YES",P119="&lt;select&gt;"),"Please upload the required documentation.","")</f>
        <v/>
      </c>
      <c r="T119" s="202" t="b">
        <f>IF(W119="1",TRUE,FALSE)</f>
        <v>1</v>
      </c>
      <c r="U119" s="202" t="str">
        <f>""&amp;T119&amp;""</f>
        <v>TRUE</v>
      </c>
      <c r="V119" s="202">
        <f>IF(P119="Uploaded",1,0)</f>
        <v>1</v>
      </c>
      <c r="W119" s="202" t="str">
        <f>""&amp;V119&amp;""</f>
        <v>1</v>
      </c>
      <c r="AL119" s="178"/>
      <c r="AM119" s="178"/>
      <c r="AN119" s="178"/>
      <c r="AO119" s="178"/>
    </row>
    <row r="120" spans="1:41" ht="20.25" customHeight="1" x14ac:dyDescent="0.25">
      <c r="A120" s="124"/>
      <c r="B120" s="211"/>
      <c r="C120" s="223"/>
      <c r="D120" s="913"/>
      <c r="E120" s="913"/>
      <c r="F120" s="913"/>
      <c r="G120" s="913"/>
      <c r="H120" s="913"/>
      <c r="I120" s="913"/>
      <c r="J120" s="913"/>
      <c r="K120" s="913"/>
      <c r="L120" s="913"/>
      <c r="M120" s="913"/>
      <c r="N120" s="913"/>
      <c r="O120" s="913"/>
      <c r="P120" s="316"/>
      <c r="Q120" s="207"/>
      <c r="R120" s="243"/>
      <c r="S120" s="315"/>
      <c r="T120" s="202"/>
      <c r="U120" s="202"/>
      <c r="V120" s="202"/>
      <c r="W120" s="202"/>
      <c r="AL120" s="178"/>
      <c r="AM120" s="178"/>
      <c r="AN120" s="178"/>
      <c r="AO120" s="178"/>
    </row>
    <row r="121" spans="1:41" s="133" customFormat="1" ht="21.75" customHeight="1" x14ac:dyDescent="0.25">
      <c r="A121" s="128"/>
      <c r="B121" s="220"/>
      <c r="C121" s="198"/>
      <c r="D121" s="221" t="s">
        <v>658</v>
      </c>
      <c r="E121" s="811"/>
      <c r="F121" s="811"/>
      <c r="G121" s="223"/>
      <c r="H121" s="224"/>
      <c r="I121" s="223"/>
      <c r="J121" s="223"/>
      <c r="K121" s="223"/>
      <c r="L121" s="223"/>
      <c r="M121" s="223"/>
      <c r="N121" s="225"/>
      <c r="O121" s="226"/>
      <c r="P121" s="803"/>
      <c r="Q121" s="803"/>
      <c r="R121" s="804"/>
      <c r="S121" s="228"/>
      <c r="T121" s="202"/>
      <c r="U121" s="202"/>
      <c r="V121" s="202"/>
      <c r="W121" s="202"/>
      <c r="X121" s="202"/>
      <c r="Y121" s="202"/>
      <c r="Z121" s="202"/>
      <c r="AA121" s="131"/>
      <c r="AB121" s="131"/>
      <c r="AC121" s="131"/>
    </row>
    <row r="122" spans="1:41" s="133" customFormat="1" ht="15.75" x14ac:dyDescent="0.25">
      <c r="A122" s="128"/>
      <c r="B122" s="220"/>
      <c r="C122" s="124"/>
      <c r="D122" s="229"/>
      <c r="E122" s="230" t="s">
        <v>258</v>
      </c>
      <c r="F122" s="880" t="s">
        <v>251</v>
      </c>
      <c r="G122" s="881"/>
      <c r="H122" s="881"/>
      <c r="I122" s="881"/>
      <c r="J122" s="881"/>
      <c r="K122" s="882"/>
      <c r="Q122" s="803"/>
      <c r="R122" s="804"/>
      <c r="S122" s="228"/>
      <c r="T122" s="202"/>
      <c r="U122" s="202"/>
      <c r="V122" s="202"/>
      <c r="W122" s="202"/>
      <c r="X122" s="202"/>
      <c r="Y122" s="202"/>
      <c r="Z122" s="202"/>
      <c r="AA122" s="131"/>
      <c r="AB122" s="131"/>
      <c r="AC122" s="131"/>
    </row>
    <row r="123" spans="1:41" ht="12" customHeight="1" thickBot="1" x14ac:dyDescent="0.3">
      <c r="A123" s="124"/>
      <c r="B123" s="317"/>
      <c r="C123" s="318"/>
      <c r="D123" s="319"/>
      <c r="E123" s="319"/>
      <c r="F123" s="319"/>
      <c r="G123" s="319"/>
      <c r="H123" s="319"/>
      <c r="I123" s="319"/>
      <c r="J123" s="319"/>
      <c r="K123" s="319"/>
      <c r="L123" s="319"/>
      <c r="M123" s="319"/>
      <c r="N123" s="319"/>
      <c r="O123" s="319"/>
      <c r="P123" s="319"/>
      <c r="Q123" s="320"/>
      <c r="R123" s="321"/>
      <c r="S123" s="201"/>
      <c r="T123" s="202" t="b">
        <f t="shared" ref="T123:T161" si="4">IF(W123="1",TRUE,FALSE)</f>
        <v>0</v>
      </c>
      <c r="U123" s="202" t="str">
        <f t="shared" ref="U123:U161" si="5">""&amp;T123&amp;""</f>
        <v>FALSE</v>
      </c>
      <c r="V123" s="202">
        <f>IF(C123="Uploaded",1,0)</f>
        <v>0</v>
      </c>
      <c r="W123" s="202" t="str">
        <f t="shared" ref="W123:W161" si="6">""&amp;V123&amp;""</f>
        <v>0</v>
      </c>
      <c r="AL123" s="178"/>
      <c r="AM123" s="178"/>
      <c r="AN123" s="178"/>
      <c r="AO123" s="178"/>
    </row>
    <row r="124" spans="1:41" s="133" customFormat="1" x14ac:dyDescent="0.25">
      <c r="A124" s="128"/>
      <c r="B124" s="291"/>
      <c r="C124" s="292"/>
      <c r="D124" s="292"/>
      <c r="E124" s="292"/>
      <c r="F124" s="292"/>
      <c r="G124" s="292"/>
      <c r="H124" s="292"/>
      <c r="I124" s="292"/>
      <c r="J124" s="292"/>
      <c r="K124" s="292"/>
      <c r="L124" s="292"/>
      <c r="M124" s="292"/>
      <c r="N124" s="293"/>
      <c r="O124" s="292"/>
      <c r="P124" s="292"/>
      <c r="Q124" s="292"/>
      <c r="R124" s="294"/>
      <c r="S124" s="228"/>
      <c r="T124" s="202" t="b">
        <f t="shared" si="4"/>
        <v>0</v>
      </c>
      <c r="U124" s="202" t="str">
        <f t="shared" si="5"/>
        <v>FALSE</v>
      </c>
      <c r="V124" s="202">
        <f>IF(C124="Uploaded",1,0)</f>
        <v>0</v>
      </c>
      <c r="W124" s="202" t="str">
        <f t="shared" si="6"/>
        <v>0</v>
      </c>
      <c r="X124" s="202"/>
      <c r="Y124" s="202"/>
      <c r="Z124" s="202"/>
      <c r="AA124" s="131"/>
      <c r="AB124" s="131"/>
      <c r="AC124" s="131"/>
    </row>
    <row r="125" spans="1:41" s="133" customFormat="1" ht="15.75" x14ac:dyDescent="0.25">
      <c r="A125" s="128"/>
      <c r="B125" s="220"/>
      <c r="C125" s="322" t="s">
        <v>123</v>
      </c>
      <c r="D125" s="322"/>
      <c r="E125" s="307"/>
      <c r="F125" s="307"/>
      <c r="G125" s="307"/>
      <c r="H125" s="307"/>
      <c r="I125" s="307"/>
      <c r="J125" s="307"/>
      <c r="K125" s="307"/>
      <c r="L125" s="307"/>
      <c r="M125" s="307"/>
      <c r="N125" s="323"/>
      <c r="O125" s="307"/>
      <c r="P125" s="307"/>
      <c r="Q125" s="307"/>
      <c r="R125" s="306"/>
      <c r="S125" s="228"/>
      <c r="T125" s="202" t="b">
        <f t="shared" si="4"/>
        <v>0</v>
      </c>
      <c r="U125" s="202" t="str">
        <f t="shared" si="5"/>
        <v>FALSE</v>
      </c>
      <c r="V125" s="202">
        <f>IF(P125="YES",1,0)</f>
        <v>0</v>
      </c>
      <c r="W125" s="202" t="str">
        <f t="shared" si="6"/>
        <v>0</v>
      </c>
      <c r="X125" s="202"/>
      <c r="Y125" s="202"/>
      <c r="Z125" s="202"/>
      <c r="AA125" s="131"/>
      <c r="AB125" s="131"/>
      <c r="AC125" s="131"/>
    </row>
    <row r="126" spans="1:41" s="327" customFormat="1" ht="15.75" x14ac:dyDescent="0.25">
      <c r="A126" s="324"/>
      <c r="B126" s="325"/>
      <c r="C126" s="326" t="s">
        <v>312</v>
      </c>
      <c r="E126" s="328"/>
      <c r="F126" s="328"/>
      <c r="G126" s="328"/>
      <c r="H126" s="328"/>
      <c r="I126" s="328"/>
      <c r="J126" s="328"/>
      <c r="K126" s="328"/>
      <c r="L126" s="328"/>
      <c r="M126" s="328"/>
      <c r="N126" s="328"/>
      <c r="O126" s="328"/>
      <c r="P126" s="328"/>
      <c r="Q126" s="328"/>
      <c r="R126" s="329"/>
      <c r="S126" s="228"/>
      <c r="T126" s="330" t="b">
        <f t="shared" si="4"/>
        <v>0</v>
      </c>
      <c r="U126" s="330" t="str">
        <f t="shared" si="5"/>
        <v>FALSE</v>
      </c>
      <c r="V126" s="330">
        <f>IF(P126="YES",1,0)</f>
        <v>0</v>
      </c>
      <c r="W126" s="330" t="str">
        <f t="shared" si="6"/>
        <v>0</v>
      </c>
      <c r="X126" s="331"/>
      <c r="Y126" s="331"/>
      <c r="Z126" s="331"/>
      <c r="AA126" s="332"/>
      <c r="AB126" s="332"/>
      <c r="AC126" s="332"/>
    </row>
    <row r="127" spans="1:41" s="207" customFormat="1" ht="15.75" x14ac:dyDescent="0.25">
      <c r="A127" s="128"/>
      <c r="B127" s="220"/>
      <c r="C127" s="223"/>
      <c r="D127" s="333"/>
      <c r="E127" s="307"/>
      <c r="F127" s="307"/>
      <c r="G127" s="307"/>
      <c r="H127" s="307"/>
      <c r="I127" s="307"/>
      <c r="J127" s="307"/>
      <c r="K127" s="307"/>
      <c r="L127" s="307"/>
      <c r="M127" s="307"/>
      <c r="N127" s="323"/>
      <c r="O127" s="226"/>
      <c r="P127" s="152"/>
      <c r="Q127" s="152"/>
      <c r="R127" s="306"/>
      <c r="S127" s="228"/>
      <c r="T127" s="202" t="b">
        <f t="shared" si="4"/>
        <v>0</v>
      </c>
      <c r="U127" s="202" t="str">
        <f t="shared" si="5"/>
        <v>FALSE</v>
      </c>
      <c r="V127" s="202">
        <f t="shared" ref="V127:V159" si="7">IF(C127="Uploaded",1,0)</f>
        <v>0</v>
      </c>
      <c r="W127" s="202" t="str">
        <f t="shared" si="6"/>
        <v>0</v>
      </c>
      <c r="X127" s="261"/>
      <c r="Y127" s="261"/>
      <c r="Z127" s="261"/>
      <c r="AA127" s="262"/>
      <c r="AB127" s="262"/>
      <c r="AC127" s="262"/>
    </row>
    <row r="128" spans="1:41" s="207" customFormat="1" ht="17.25" customHeight="1" x14ac:dyDescent="0.25">
      <c r="A128" s="128"/>
      <c r="B128" s="220"/>
      <c r="C128" s="223"/>
      <c r="D128" s="901" t="s">
        <v>592</v>
      </c>
      <c r="E128" s="901"/>
      <c r="F128" s="901"/>
      <c r="G128" s="901"/>
      <c r="H128" s="901"/>
      <c r="I128" s="901"/>
      <c r="J128" s="901"/>
      <c r="K128" s="901"/>
      <c r="L128" s="901"/>
      <c r="M128" s="901"/>
      <c r="N128" s="901"/>
      <c r="O128" s="901"/>
      <c r="P128" s="814" t="s">
        <v>765</v>
      </c>
      <c r="Q128" s="791"/>
      <c r="R128" s="306"/>
      <c r="S128" s="335" t="str">
        <f>IF(AND(OR(P128="NO",P128="&lt;select&gt;"),OR(D141&lt;&gt;"",D152&lt;&gt;"",U160="TRUE",U132="TRUE",U133="TRUE",U134="TRUE",U135="TRUE",U136="TRUE",Y132="TRUE",Y133="TRUE",Y134="TRUE",Y135="TRUE")),"Please answer this question by making a selection in the dropdown.","")</f>
        <v/>
      </c>
      <c r="T128" s="202" t="b">
        <f t="shared" si="4"/>
        <v>1</v>
      </c>
      <c r="U128" s="202" t="str">
        <f t="shared" si="5"/>
        <v>TRUE</v>
      </c>
      <c r="V128" s="202">
        <f>IF(P128="Yes",1,0)</f>
        <v>1</v>
      </c>
      <c r="W128" s="202" t="str">
        <f t="shared" si="6"/>
        <v>1</v>
      </c>
      <c r="X128" s="261"/>
      <c r="Y128" s="261"/>
      <c r="Z128" s="261"/>
      <c r="AA128" s="262"/>
      <c r="AB128" s="262"/>
      <c r="AC128" s="262"/>
    </row>
    <row r="129" spans="1:29" s="207" customFormat="1" ht="15.75" customHeight="1" x14ac:dyDescent="0.25">
      <c r="A129" s="128"/>
      <c r="B129" s="220"/>
      <c r="C129" s="124"/>
      <c r="D129" s="901"/>
      <c r="E129" s="901"/>
      <c r="F129" s="901"/>
      <c r="G129" s="901"/>
      <c r="H129" s="901"/>
      <c r="I129" s="901"/>
      <c r="J129" s="901"/>
      <c r="K129" s="901"/>
      <c r="L129" s="901"/>
      <c r="M129" s="901"/>
      <c r="N129" s="901"/>
      <c r="O129" s="901"/>
      <c r="P129" s="791"/>
      <c r="Q129" s="791"/>
      <c r="R129" s="306"/>
      <c r="S129" s="228"/>
      <c r="T129" s="202"/>
      <c r="U129" s="202"/>
      <c r="V129" s="202"/>
      <c r="W129" s="202"/>
      <c r="X129" s="261"/>
      <c r="Y129" s="261"/>
      <c r="Z129" s="261"/>
      <c r="AA129" s="262"/>
      <c r="AB129" s="262"/>
      <c r="AC129" s="262"/>
    </row>
    <row r="130" spans="1:29" s="207" customFormat="1" ht="15.75" x14ac:dyDescent="0.25">
      <c r="A130" s="128"/>
      <c r="B130" s="220"/>
      <c r="C130" s="223"/>
      <c r="D130" s="333"/>
      <c r="E130" s="307"/>
      <c r="F130" s="307"/>
      <c r="G130" s="307"/>
      <c r="H130" s="307"/>
      <c r="I130" s="307"/>
      <c r="J130" s="307"/>
      <c r="K130" s="307"/>
      <c r="L130" s="307"/>
      <c r="M130" s="307"/>
      <c r="N130" s="323"/>
      <c r="O130" s="226"/>
      <c r="P130" s="152"/>
      <c r="Q130" s="152"/>
      <c r="R130" s="306"/>
      <c r="S130" s="228"/>
      <c r="T130" s="202"/>
      <c r="U130" s="202"/>
      <c r="V130" s="202"/>
      <c r="W130" s="202"/>
      <c r="X130" s="261"/>
      <c r="Y130" s="261"/>
      <c r="Z130" s="261"/>
      <c r="AA130" s="262"/>
      <c r="AB130" s="262"/>
      <c r="AC130" s="262"/>
    </row>
    <row r="131" spans="1:29" s="133" customFormat="1" ht="13.9" customHeight="1" x14ac:dyDescent="0.25">
      <c r="A131" s="128"/>
      <c r="B131" s="220"/>
      <c r="C131" s="223"/>
      <c r="D131" s="901" t="s">
        <v>512</v>
      </c>
      <c r="E131" s="901"/>
      <c r="F131" s="901"/>
      <c r="G131" s="901"/>
      <c r="H131" s="901"/>
      <c r="I131" s="901"/>
      <c r="J131" s="901"/>
      <c r="K131" s="901"/>
      <c r="L131" s="901"/>
      <c r="M131" s="901"/>
      <c r="N131" s="901"/>
      <c r="O131" s="901"/>
      <c r="P131" s="901"/>
      <c r="Q131" s="901"/>
      <c r="R131" s="306"/>
      <c r="S131" s="228"/>
      <c r="T131" s="202" t="b">
        <f t="shared" si="4"/>
        <v>0</v>
      </c>
      <c r="U131" s="202" t="str">
        <f t="shared" si="5"/>
        <v>FALSE</v>
      </c>
      <c r="V131" s="202">
        <f t="shared" si="7"/>
        <v>0</v>
      </c>
      <c r="W131" s="202" t="str">
        <f t="shared" si="6"/>
        <v>0</v>
      </c>
      <c r="X131" s="202"/>
      <c r="Y131" s="202"/>
      <c r="Z131" s="202"/>
      <c r="AA131" s="131"/>
      <c r="AB131" s="131"/>
      <c r="AC131" s="131"/>
    </row>
    <row r="132" spans="1:29" s="133" customFormat="1" ht="13.9" customHeight="1" x14ac:dyDescent="0.25">
      <c r="A132" s="128"/>
      <c r="B132" s="220"/>
      <c r="C132" s="223"/>
      <c r="D132" s="792"/>
      <c r="E132" s="792"/>
      <c r="F132" s="792"/>
      <c r="G132" s="792"/>
      <c r="H132" s="792"/>
      <c r="I132" s="792"/>
      <c r="J132" s="792"/>
      <c r="K132" s="792"/>
      <c r="L132" s="792"/>
      <c r="M132" s="792"/>
      <c r="N132" s="792"/>
      <c r="O132" s="792"/>
      <c r="P132" s="792"/>
      <c r="Q132" s="792"/>
      <c r="R132" s="306"/>
      <c r="S132" s="228"/>
      <c r="T132" s="202" t="b">
        <f t="shared" si="4"/>
        <v>0</v>
      </c>
      <c r="U132" s="202" t="str">
        <f t="shared" si="5"/>
        <v>FALSE</v>
      </c>
      <c r="V132" s="202">
        <f>IF(I133="Yes",1,0)</f>
        <v>0</v>
      </c>
      <c r="W132" s="202" t="str">
        <f t="shared" si="6"/>
        <v>0</v>
      </c>
      <c r="X132" s="202" t="b">
        <f>IF(AA132="1",TRUE,FALSE)</f>
        <v>0</v>
      </c>
      <c r="Y132" s="202" t="str">
        <f>""&amp;X132&amp;""</f>
        <v>FALSE</v>
      </c>
      <c r="Z132" s="202">
        <f>IF(P133="Yes",1,0)</f>
        <v>0</v>
      </c>
      <c r="AA132" s="202" t="str">
        <f>""&amp;Z132&amp;""</f>
        <v>0</v>
      </c>
      <c r="AB132" s="131"/>
      <c r="AC132" s="131"/>
    </row>
    <row r="133" spans="1:29" s="177" customFormat="1" ht="15.75" x14ac:dyDescent="0.25">
      <c r="A133" s="128"/>
      <c r="B133" s="220"/>
      <c r="C133" s="223"/>
      <c r="D133" s="792"/>
      <c r="E133" s="337" t="s">
        <v>194</v>
      </c>
      <c r="F133" s="792"/>
      <c r="G133" s="792"/>
      <c r="H133" s="792"/>
      <c r="I133" s="815" t="s">
        <v>766</v>
      </c>
      <c r="K133" s="792"/>
      <c r="L133" s="792"/>
      <c r="M133" s="337" t="s">
        <v>199</v>
      </c>
      <c r="O133" s="792"/>
      <c r="P133" s="815" t="s">
        <v>766</v>
      </c>
      <c r="Q133" s="792"/>
      <c r="R133" s="306"/>
      <c r="S133" s="228"/>
      <c r="T133" s="202" t="b">
        <f t="shared" si="4"/>
        <v>1</v>
      </c>
      <c r="U133" s="202" t="str">
        <f t="shared" si="5"/>
        <v>TRUE</v>
      </c>
      <c r="V133" s="202">
        <f>IF(I134="Yes",1,0)</f>
        <v>1</v>
      </c>
      <c r="W133" s="202" t="str">
        <f t="shared" si="6"/>
        <v>1</v>
      </c>
      <c r="X133" s="202" t="b">
        <f>IF(AA133="1",TRUE,FALSE)</f>
        <v>0</v>
      </c>
      <c r="Y133" s="202" t="str">
        <f>""&amp;X133&amp;""</f>
        <v>FALSE</v>
      </c>
      <c r="Z133" s="202">
        <f>IF(P134="Yes",1,0)</f>
        <v>0</v>
      </c>
      <c r="AA133" s="202" t="str">
        <f>""&amp;Z133&amp;""</f>
        <v>0</v>
      </c>
      <c r="AB133" s="176"/>
      <c r="AC133" s="176"/>
    </row>
    <row r="134" spans="1:29" s="177" customFormat="1" ht="15.75" x14ac:dyDescent="0.25">
      <c r="A134" s="128"/>
      <c r="B134" s="220"/>
      <c r="C134" s="223"/>
      <c r="D134" s="792"/>
      <c r="E134" s="337" t="s">
        <v>195</v>
      </c>
      <c r="F134" s="792"/>
      <c r="G134" s="792"/>
      <c r="H134" s="792"/>
      <c r="I134" s="815" t="s">
        <v>765</v>
      </c>
      <c r="K134" s="792"/>
      <c r="L134" s="792"/>
      <c r="M134" s="337" t="s">
        <v>200</v>
      </c>
      <c r="O134" s="792"/>
      <c r="P134" s="815" t="s">
        <v>766</v>
      </c>
      <c r="Q134" s="792"/>
      <c r="R134" s="306"/>
      <c r="S134" s="228"/>
      <c r="T134" s="202" t="b">
        <f t="shared" si="4"/>
        <v>1</v>
      </c>
      <c r="U134" s="202" t="str">
        <f t="shared" si="5"/>
        <v>TRUE</v>
      </c>
      <c r="V134" s="202">
        <f>IF(I135="Yes",1,0)</f>
        <v>1</v>
      </c>
      <c r="W134" s="202" t="str">
        <f t="shared" si="6"/>
        <v>1</v>
      </c>
      <c r="X134" s="202" t="b">
        <f>IF(AA134="1",TRUE,FALSE)</f>
        <v>0</v>
      </c>
      <c r="Y134" s="202" t="str">
        <f>""&amp;X134&amp;""</f>
        <v>FALSE</v>
      </c>
      <c r="Z134" s="202">
        <f>IF(P135="Yes",1,0)</f>
        <v>0</v>
      </c>
      <c r="AA134" s="202" t="str">
        <f>""&amp;Z134&amp;""</f>
        <v>0</v>
      </c>
      <c r="AB134" s="176"/>
      <c r="AC134" s="176"/>
    </row>
    <row r="135" spans="1:29" s="177" customFormat="1" ht="15.75" x14ac:dyDescent="0.25">
      <c r="A135" s="128"/>
      <c r="B135" s="220"/>
      <c r="C135" s="223"/>
      <c r="D135" s="792"/>
      <c r="E135" s="337" t="s">
        <v>196</v>
      </c>
      <c r="F135" s="792"/>
      <c r="G135" s="792"/>
      <c r="H135" s="792"/>
      <c r="I135" s="815" t="s">
        <v>765</v>
      </c>
      <c r="K135" s="792"/>
      <c r="L135" s="792"/>
      <c r="M135" s="337" t="s">
        <v>186</v>
      </c>
      <c r="O135" s="792"/>
      <c r="P135" s="815" t="s">
        <v>766</v>
      </c>
      <c r="Q135" s="792"/>
      <c r="R135" s="306"/>
      <c r="S135" s="228"/>
      <c r="T135" s="202" t="b">
        <f t="shared" si="4"/>
        <v>1</v>
      </c>
      <c r="U135" s="202" t="str">
        <f t="shared" si="5"/>
        <v>TRUE</v>
      </c>
      <c r="V135" s="202">
        <f>IF(I136="Yes",1,0)</f>
        <v>1</v>
      </c>
      <c r="W135" s="202" t="str">
        <f t="shared" si="6"/>
        <v>1</v>
      </c>
      <c r="X135" s="202" t="b">
        <f>IF(AA135="1",TRUE,FALSE)</f>
        <v>0</v>
      </c>
      <c r="Y135" s="202" t="str">
        <f>""&amp;X135&amp;""</f>
        <v>FALSE</v>
      </c>
      <c r="Z135" s="202">
        <f>IF(P136="Yes",1,0)</f>
        <v>0</v>
      </c>
      <c r="AA135" s="202" t="str">
        <f>""&amp;Z135&amp;""</f>
        <v>0</v>
      </c>
      <c r="AB135" s="176"/>
      <c r="AC135" s="176"/>
    </row>
    <row r="136" spans="1:29" s="177" customFormat="1" ht="15.75" x14ac:dyDescent="0.25">
      <c r="A136" s="128"/>
      <c r="B136" s="220"/>
      <c r="C136" s="223"/>
      <c r="D136" s="792"/>
      <c r="E136" s="337" t="s">
        <v>197</v>
      </c>
      <c r="F136" s="792"/>
      <c r="G136" s="792"/>
      <c r="H136" s="792"/>
      <c r="I136" s="815" t="s">
        <v>765</v>
      </c>
      <c r="K136" s="792"/>
      <c r="L136" s="792"/>
      <c r="M136" s="337" t="s">
        <v>201</v>
      </c>
      <c r="O136" s="792"/>
      <c r="P136" s="815" t="s">
        <v>766</v>
      </c>
      <c r="Q136" s="792"/>
      <c r="R136" s="306"/>
      <c r="S136" s="228"/>
      <c r="T136" s="202" t="b">
        <f t="shared" si="4"/>
        <v>0</v>
      </c>
      <c r="U136" s="202" t="str">
        <f t="shared" si="5"/>
        <v>FALSE</v>
      </c>
      <c r="V136" s="202">
        <f>IF(I137="Yes",1,0)</f>
        <v>0</v>
      </c>
      <c r="W136" s="202" t="str">
        <f t="shared" si="6"/>
        <v>0</v>
      </c>
      <c r="X136" s="202" t="b">
        <f>IF(AA136="1",TRUE,FALSE)</f>
        <v>0</v>
      </c>
      <c r="Y136" s="202" t="str">
        <f>""&amp;X136&amp;""</f>
        <v>FALSE</v>
      </c>
      <c r="Z136" s="202">
        <f>IF(P137="Yes",1,0)</f>
        <v>0</v>
      </c>
      <c r="AA136" s="202" t="str">
        <f>""&amp;Z136&amp;""</f>
        <v>0</v>
      </c>
      <c r="AB136" s="176"/>
      <c r="AC136" s="176"/>
    </row>
    <row r="137" spans="1:29" s="177" customFormat="1" ht="15.75" x14ac:dyDescent="0.25">
      <c r="A137" s="128"/>
      <c r="B137" s="220"/>
      <c r="C137" s="223"/>
      <c r="D137" s="792"/>
      <c r="E137" s="337" t="s">
        <v>198</v>
      </c>
      <c r="F137" s="792"/>
      <c r="G137" s="792"/>
      <c r="H137" s="792"/>
      <c r="I137" s="815" t="s">
        <v>766</v>
      </c>
      <c r="K137" s="792"/>
      <c r="L137" s="792"/>
      <c r="M137" s="792"/>
      <c r="N137" s="308"/>
      <c r="O137" s="223"/>
      <c r="P137" s="223"/>
      <c r="Q137" s="223"/>
      <c r="R137" s="306"/>
      <c r="S137" s="228"/>
      <c r="T137" s="202" t="b">
        <f t="shared" si="4"/>
        <v>0</v>
      </c>
      <c r="U137" s="202" t="str">
        <f t="shared" si="5"/>
        <v>FALSE</v>
      </c>
      <c r="V137" s="202">
        <f t="shared" si="7"/>
        <v>0</v>
      </c>
      <c r="W137" s="202" t="str">
        <f t="shared" si="6"/>
        <v>0</v>
      </c>
      <c r="X137" s="174"/>
      <c r="Y137" s="174"/>
      <c r="Z137" s="174"/>
      <c r="AA137" s="176"/>
      <c r="AB137" s="176"/>
      <c r="AC137" s="176"/>
    </row>
    <row r="138" spans="1:29" s="133" customFormat="1" ht="18" customHeight="1" x14ac:dyDescent="0.25">
      <c r="A138" s="128"/>
      <c r="B138" s="220"/>
      <c r="C138" s="223"/>
      <c r="D138" s="901" t="s">
        <v>259</v>
      </c>
      <c r="E138" s="901"/>
      <c r="F138" s="901"/>
      <c r="G138" s="901"/>
      <c r="H138" s="901"/>
      <c r="I138" s="901"/>
      <c r="J138" s="901"/>
      <c r="K138" s="901"/>
      <c r="L138" s="901"/>
      <c r="M138" s="901"/>
      <c r="N138" s="901"/>
      <c r="O138" s="901"/>
      <c r="P138" s="901"/>
      <c r="Q138" s="901"/>
      <c r="R138" s="306"/>
      <c r="S138" s="228"/>
      <c r="T138" s="202" t="b">
        <f t="shared" si="4"/>
        <v>0</v>
      </c>
      <c r="U138" s="202" t="str">
        <f t="shared" si="5"/>
        <v>FALSE</v>
      </c>
      <c r="V138" s="202">
        <f t="shared" si="7"/>
        <v>0</v>
      </c>
      <c r="W138" s="202" t="str">
        <f t="shared" si="6"/>
        <v>0</v>
      </c>
      <c r="X138" s="202"/>
      <c r="Y138" s="202"/>
      <c r="Z138" s="202"/>
      <c r="AA138" s="131"/>
      <c r="AB138" s="131"/>
      <c r="AC138" s="131"/>
    </row>
    <row r="139" spans="1:29" s="133" customFormat="1" ht="15" customHeight="1" x14ac:dyDescent="0.25">
      <c r="A139" s="128"/>
      <c r="B139" s="220"/>
      <c r="C139" s="223"/>
      <c r="D139" s="901"/>
      <c r="E139" s="901"/>
      <c r="F139" s="901"/>
      <c r="G139" s="901"/>
      <c r="H139" s="901"/>
      <c r="I139" s="901"/>
      <c r="J139" s="901"/>
      <c r="K139" s="901"/>
      <c r="L139" s="901"/>
      <c r="M139" s="901"/>
      <c r="N139" s="901"/>
      <c r="O139" s="901"/>
      <c r="P139" s="901"/>
      <c r="Q139" s="901"/>
      <c r="R139" s="306"/>
      <c r="S139" s="228"/>
      <c r="T139" s="202" t="b">
        <f t="shared" si="4"/>
        <v>0</v>
      </c>
      <c r="U139" s="202" t="str">
        <f t="shared" si="5"/>
        <v>FALSE</v>
      </c>
      <c r="V139" s="202">
        <f t="shared" si="7"/>
        <v>0</v>
      </c>
      <c r="W139" s="202" t="str">
        <f t="shared" si="6"/>
        <v>0</v>
      </c>
      <c r="X139" s="202"/>
      <c r="Y139" s="202"/>
      <c r="Z139" s="202"/>
      <c r="AA139" s="131"/>
      <c r="AC139" s="131"/>
    </row>
    <row r="140" spans="1:29" s="133" customFormat="1" ht="11.25" customHeight="1" x14ac:dyDescent="0.25">
      <c r="A140" s="128"/>
      <c r="B140" s="220"/>
      <c r="C140" s="124"/>
      <c r="D140" s="796"/>
      <c r="E140" s="796"/>
      <c r="F140" s="796"/>
      <c r="G140" s="796"/>
      <c r="H140" s="796"/>
      <c r="I140" s="796"/>
      <c r="J140" s="796"/>
      <c r="K140" s="796"/>
      <c r="L140" s="796"/>
      <c r="M140" s="796"/>
      <c r="N140" s="796"/>
      <c r="O140" s="796"/>
      <c r="P140" s="796"/>
      <c r="Q140" s="796"/>
      <c r="R140" s="306"/>
      <c r="S140" s="228"/>
      <c r="T140" s="202" t="b">
        <f t="shared" si="4"/>
        <v>0</v>
      </c>
      <c r="U140" s="202" t="str">
        <f t="shared" si="5"/>
        <v>FALSE</v>
      </c>
      <c r="V140" s="202">
        <f t="shared" si="7"/>
        <v>0</v>
      </c>
      <c r="W140" s="202" t="str">
        <f t="shared" si="6"/>
        <v>0</v>
      </c>
      <c r="X140" s="202"/>
      <c r="Y140" s="202"/>
      <c r="Z140" s="202"/>
      <c r="AA140" s="131"/>
      <c r="AB140" s="131"/>
      <c r="AC140" s="131"/>
    </row>
    <row r="141" spans="1:29" s="177" customFormat="1" x14ac:dyDescent="0.25">
      <c r="A141" s="128"/>
      <c r="B141" s="220"/>
      <c r="C141" s="223"/>
      <c r="D141" s="887" t="s">
        <v>813</v>
      </c>
      <c r="E141" s="888"/>
      <c r="F141" s="888"/>
      <c r="G141" s="888"/>
      <c r="H141" s="888"/>
      <c r="I141" s="888"/>
      <c r="J141" s="888"/>
      <c r="K141" s="888"/>
      <c r="L141" s="888"/>
      <c r="M141" s="888"/>
      <c r="N141" s="888"/>
      <c r="O141" s="888"/>
      <c r="P141" s="888"/>
      <c r="Q141" s="889"/>
      <c r="R141" s="309"/>
      <c r="S141" s="228" t="str">
        <f>IF(AND(P128="YES",D141=""),"Please add narrative text.","")</f>
        <v/>
      </c>
      <c r="T141" s="202" t="b">
        <f t="shared" si="4"/>
        <v>0</v>
      </c>
      <c r="U141" s="202" t="str">
        <f t="shared" si="5"/>
        <v>FALSE</v>
      </c>
      <c r="V141" s="202">
        <f t="shared" si="7"/>
        <v>0</v>
      </c>
      <c r="W141" s="202" t="str">
        <f t="shared" si="6"/>
        <v>0</v>
      </c>
      <c r="X141" s="174"/>
      <c r="Y141" s="174"/>
      <c r="Z141" s="174"/>
      <c r="AA141" s="176"/>
      <c r="AB141" s="176"/>
      <c r="AC141" s="176"/>
    </row>
    <row r="142" spans="1:29" s="177" customFormat="1" x14ac:dyDescent="0.25">
      <c r="A142" s="128"/>
      <c r="B142" s="220"/>
      <c r="C142" s="223"/>
      <c r="D142" s="890"/>
      <c r="E142" s="891"/>
      <c r="F142" s="891"/>
      <c r="G142" s="891"/>
      <c r="H142" s="891"/>
      <c r="I142" s="891"/>
      <c r="J142" s="891"/>
      <c r="K142" s="891"/>
      <c r="L142" s="891"/>
      <c r="M142" s="891"/>
      <c r="N142" s="891"/>
      <c r="O142" s="891"/>
      <c r="P142" s="891"/>
      <c r="Q142" s="892"/>
      <c r="R142" s="306"/>
      <c r="S142" s="228" t="str">
        <f>IF(AND(U160="TRUE",D141=""),"Please add narrative text.","")</f>
        <v/>
      </c>
      <c r="T142" s="202" t="b">
        <f t="shared" si="4"/>
        <v>0</v>
      </c>
      <c r="U142" s="202" t="str">
        <f t="shared" si="5"/>
        <v>FALSE</v>
      </c>
      <c r="V142" s="202">
        <f t="shared" si="7"/>
        <v>0</v>
      </c>
      <c r="W142" s="202" t="str">
        <f t="shared" si="6"/>
        <v>0</v>
      </c>
      <c r="X142" s="174"/>
      <c r="Y142" s="174"/>
      <c r="Z142" s="174"/>
      <c r="AA142" s="176"/>
      <c r="AB142" s="176"/>
      <c r="AC142" s="176"/>
    </row>
    <row r="143" spans="1:29" s="177" customFormat="1" x14ac:dyDescent="0.25">
      <c r="A143" s="128"/>
      <c r="B143" s="220"/>
      <c r="C143" s="223"/>
      <c r="D143" s="890"/>
      <c r="E143" s="891"/>
      <c r="F143" s="891"/>
      <c r="G143" s="891"/>
      <c r="H143" s="891"/>
      <c r="I143" s="891"/>
      <c r="J143" s="891"/>
      <c r="K143" s="891"/>
      <c r="L143" s="891"/>
      <c r="M143" s="891"/>
      <c r="N143" s="891"/>
      <c r="O143" s="891"/>
      <c r="P143" s="891"/>
      <c r="Q143" s="892"/>
      <c r="R143" s="306"/>
      <c r="S143" s="228"/>
      <c r="T143" s="202" t="b">
        <f t="shared" si="4"/>
        <v>0</v>
      </c>
      <c r="U143" s="202" t="str">
        <f t="shared" si="5"/>
        <v>FALSE</v>
      </c>
      <c r="V143" s="202">
        <f t="shared" si="7"/>
        <v>0</v>
      </c>
      <c r="W143" s="202" t="str">
        <f t="shared" si="6"/>
        <v>0</v>
      </c>
      <c r="X143" s="174"/>
      <c r="Y143" s="174"/>
      <c r="Z143" s="174"/>
      <c r="AA143" s="176"/>
      <c r="AB143" s="176"/>
      <c r="AC143" s="176"/>
    </row>
    <row r="144" spans="1:29" s="177" customFormat="1" x14ac:dyDescent="0.25">
      <c r="A144" s="128"/>
      <c r="B144" s="220"/>
      <c r="C144" s="223"/>
      <c r="D144" s="890"/>
      <c r="E144" s="891"/>
      <c r="F144" s="891"/>
      <c r="G144" s="891"/>
      <c r="H144" s="891"/>
      <c r="I144" s="891"/>
      <c r="J144" s="891"/>
      <c r="K144" s="891"/>
      <c r="L144" s="891"/>
      <c r="M144" s="891"/>
      <c r="N144" s="891"/>
      <c r="O144" s="891"/>
      <c r="P144" s="891"/>
      <c r="Q144" s="892"/>
      <c r="R144" s="306"/>
      <c r="S144" s="228"/>
      <c r="T144" s="202" t="b">
        <f t="shared" si="4"/>
        <v>0</v>
      </c>
      <c r="U144" s="202" t="str">
        <f t="shared" si="5"/>
        <v>FALSE</v>
      </c>
      <c r="V144" s="202">
        <f t="shared" si="7"/>
        <v>0</v>
      </c>
      <c r="W144" s="202" t="str">
        <f t="shared" si="6"/>
        <v>0</v>
      </c>
      <c r="X144" s="174"/>
      <c r="Y144" s="174"/>
      <c r="Z144" s="174"/>
      <c r="AA144" s="176"/>
      <c r="AB144" s="176"/>
      <c r="AC144" s="176"/>
    </row>
    <row r="145" spans="1:41" s="177" customFormat="1" x14ac:dyDescent="0.25">
      <c r="A145" s="128"/>
      <c r="B145" s="220"/>
      <c r="C145" s="223"/>
      <c r="D145" s="890"/>
      <c r="E145" s="891"/>
      <c r="F145" s="891"/>
      <c r="G145" s="891"/>
      <c r="H145" s="891"/>
      <c r="I145" s="891"/>
      <c r="J145" s="891"/>
      <c r="K145" s="891"/>
      <c r="L145" s="891"/>
      <c r="M145" s="891"/>
      <c r="N145" s="891"/>
      <c r="O145" s="891"/>
      <c r="P145" s="891"/>
      <c r="Q145" s="892"/>
      <c r="R145" s="306"/>
      <c r="S145" s="228"/>
      <c r="T145" s="202" t="b">
        <f t="shared" si="4"/>
        <v>0</v>
      </c>
      <c r="U145" s="202" t="str">
        <f t="shared" si="5"/>
        <v>FALSE</v>
      </c>
      <c r="V145" s="202">
        <f t="shared" si="7"/>
        <v>0</v>
      </c>
      <c r="W145" s="202" t="str">
        <f t="shared" si="6"/>
        <v>0</v>
      </c>
      <c r="X145" s="174"/>
      <c r="Y145" s="174"/>
      <c r="Z145" s="174"/>
      <c r="AA145" s="176"/>
      <c r="AB145" s="176"/>
      <c r="AC145" s="176"/>
    </row>
    <row r="146" spans="1:41" s="177" customFormat="1" x14ac:dyDescent="0.25">
      <c r="A146" s="128"/>
      <c r="B146" s="220"/>
      <c r="C146" s="223"/>
      <c r="D146" s="890"/>
      <c r="E146" s="891"/>
      <c r="F146" s="891"/>
      <c r="G146" s="891"/>
      <c r="H146" s="891"/>
      <c r="I146" s="891"/>
      <c r="J146" s="891"/>
      <c r="K146" s="891"/>
      <c r="L146" s="891"/>
      <c r="M146" s="891"/>
      <c r="N146" s="891"/>
      <c r="O146" s="891"/>
      <c r="P146" s="891"/>
      <c r="Q146" s="892"/>
      <c r="R146" s="306"/>
      <c r="S146" s="228"/>
      <c r="T146" s="202" t="b">
        <f t="shared" si="4"/>
        <v>0</v>
      </c>
      <c r="U146" s="202" t="str">
        <f t="shared" si="5"/>
        <v>FALSE</v>
      </c>
      <c r="V146" s="202">
        <f t="shared" si="7"/>
        <v>0</v>
      </c>
      <c r="W146" s="202" t="str">
        <f t="shared" si="6"/>
        <v>0</v>
      </c>
      <c r="X146" s="174"/>
      <c r="Y146" s="174"/>
      <c r="Z146" s="174"/>
      <c r="AA146" s="176"/>
      <c r="AB146" s="176"/>
      <c r="AC146" s="176"/>
    </row>
    <row r="147" spans="1:41" s="177" customFormat="1" x14ac:dyDescent="0.25">
      <c r="A147" s="128"/>
      <c r="B147" s="220"/>
      <c r="C147" s="223"/>
      <c r="D147" s="893"/>
      <c r="E147" s="894"/>
      <c r="F147" s="894"/>
      <c r="G147" s="894"/>
      <c r="H147" s="894"/>
      <c r="I147" s="894"/>
      <c r="J147" s="894"/>
      <c r="K147" s="894"/>
      <c r="L147" s="894"/>
      <c r="M147" s="894"/>
      <c r="N147" s="894"/>
      <c r="O147" s="894"/>
      <c r="P147" s="894"/>
      <c r="Q147" s="895"/>
      <c r="R147" s="339"/>
      <c r="S147" s="228"/>
      <c r="T147" s="202" t="b">
        <f t="shared" si="4"/>
        <v>0</v>
      </c>
      <c r="U147" s="202" t="str">
        <f t="shared" si="5"/>
        <v>FALSE</v>
      </c>
      <c r="V147" s="202">
        <f t="shared" si="7"/>
        <v>0</v>
      </c>
      <c r="W147" s="202" t="str">
        <f t="shared" si="6"/>
        <v>0</v>
      </c>
      <c r="X147" s="174"/>
      <c r="Y147" s="174"/>
      <c r="Z147" s="174"/>
      <c r="AA147" s="176"/>
      <c r="AB147" s="176"/>
      <c r="AC147" s="176"/>
    </row>
    <row r="148" spans="1:41" s="207" customFormat="1" ht="21.75" customHeight="1" x14ac:dyDescent="0.25">
      <c r="A148" s="128"/>
      <c r="B148" s="220"/>
      <c r="C148" s="223"/>
      <c r="D148" s="793"/>
      <c r="E148" s="793"/>
      <c r="F148" s="793"/>
      <c r="G148" s="793"/>
      <c r="H148" s="793"/>
      <c r="I148" s="793"/>
      <c r="J148" s="793"/>
      <c r="K148" s="793"/>
      <c r="L148" s="793"/>
      <c r="M148" s="793"/>
      <c r="N148" s="793"/>
      <c r="O148" s="793"/>
      <c r="P148" s="793"/>
      <c r="Q148" s="793"/>
      <c r="R148" s="304"/>
      <c r="S148" s="228"/>
      <c r="T148" s="202" t="b">
        <f t="shared" si="4"/>
        <v>0</v>
      </c>
      <c r="U148" s="202" t="str">
        <f t="shared" si="5"/>
        <v>FALSE</v>
      </c>
      <c r="V148" s="202">
        <f t="shared" si="7"/>
        <v>0</v>
      </c>
      <c r="W148" s="202" t="str">
        <f t="shared" si="6"/>
        <v>0</v>
      </c>
      <c r="X148" s="261"/>
      <c r="Y148" s="261"/>
      <c r="Z148" s="261"/>
      <c r="AA148" s="262"/>
      <c r="AB148" s="262"/>
      <c r="AC148" s="262"/>
    </row>
    <row r="149" spans="1:41" s="207" customFormat="1" ht="15.6" customHeight="1" x14ac:dyDescent="0.25">
      <c r="A149" s="128"/>
      <c r="B149" s="220"/>
      <c r="C149" s="223"/>
      <c r="D149" s="901" t="s">
        <v>513</v>
      </c>
      <c r="E149" s="901"/>
      <c r="F149" s="901"/>
      <c r="G149" s="901"/>
      <c r="H149" s="901"/>
      <c r="I149" s="901"/>
      <c r="J149" s="901"/>
      <c r="K149" s="901"/>
      <c r="L149" s="901"/>
      <c r="M149" s="901"/>
      <c r="N149" s="901"/>
      <c r="O149" s="901"/>
      <c r="P149" s="901"/>
      <c r="Q149" s="901"/>
      <c r="R149" s="304"/>
      <c r="S149" s="228"/>
      <c r="T149" s="202" t="b">
        <f t="shared" si="4"/>
        <v>0</v>
      </c>
      <c r="U149" s="202" t="str">
        <f t="shared" si="5"/>
        <v>FALSE</v>
      </c>
      <c r="V149" s="202">
        <f t="shared" si="7"/>
        <v>0</v>
      </c>
      <c r="W149" s="202" t="str">
        <f t="shared" si="6"/>
        <v>0</v>
      </c>
      <c r="X149" s="261"/>
      <c r="Y149" s="261"/>
      <c r="Z149" s="261"/>
      <c r="AA149" s="262"/>
      <c r="AB149" s="262"/>
      <c r="AC149" s="262"/>
    </row>
    <row r="150" spans="1:41" s="207" customFormat="1" x14ac:dyDescent="0.25">
      <c r="A150" s="128"/>
      <c r="B150" s="220"/>
      <c r="C150" s="223"/>
      <c r="D150" s="901"/>
      <c r="E150" s="901"/>
      <c r="F150" s="901"/>
      <c r="G150" s="901"/>
      <c r="H150" s="901"/>
      <c r="I150" s="901"/>
      <c r="J150" s="901"/>
      <c r="K150" s="901"/>
      <c r="L150" s="901"/>
      <c r="M150" s="901"/>
      <c r="N150" s="901"/>
      <c r="O150" s="901"/>
      <c r="P150" s="901"/>
      <c r="Q150" s="901"/>
      <c r="R150" s="304"/>
      <c r="S150" s="228"/>
      <c r="T150" s="202" t="b">
        <f t="shared" si="4"/>
        <v>0</v>
      </c>
      <c r="U150" s="202" t="str">
        <f t="shared" si="5"/>
        <v>FALSE</v>
      </c>
      <c r="V150" s="202">
        <f t="shared" si="7"/>
        <v>0</v>
      </c>
      <c r="W150" s="202" t="str">
        <f t="shared" si="6"/>
        <v>0</v>
      </c>
      <c r="X150" s="261"/>
      <c r="Y150" s="261"/>
      <c r="Z150" s="261"/>
      <c r="AA150" s="262"/>
      <c r="AB150" s="262"/>
      <c r="AC150" s="262"/>
    </row>
    <row r="151" spans="1:41" s="207" customFormat="1" ht="10.5" customHeight="1" x14ac:dyDescent="0.25">
      <c r="A151" s="128"/>
      <c r="B151" s="220"/>
      <c r="C151" s="223"/>
      <c r="D151" s="793"/>
      <c r="E151" s="793"/>
      <c r="F151" s="793"/>
      <c r="G151" s="793"/>
      <c r="H151" s="793"/>
      <c r="I151" s="793"/>
      <c r="J151" s="793"/>
      <c r="K151" s="793"/>
      <c r="L151" s="793"/>
      <c r="M151" s="793"/>
      <c r="N151" s="793"/>
      <c r="O151" s="793"/>
      <c r="P151" s="793"/>
      <c r="Q151" s="793"/>
      <c r="R151" s="306"/>
      <c r="S151" s="228"/>
      <c r="T151" s="202" t="b">
        <f t="shared" si="4"/>
        <v>0</v>
      </c>
      <c r="U151" s="202" t="str">
        <f t="shared" si="5"/>
        <v>FALSE</v>
      </c>
      <c r="V151" s="202">
        <f t="shared" si="7"/>
        <v>0</v>
      </c>
      <c r="W151" s="202" t="str">
        <f t="shared" si="6"/>
        <v>0</v>
      </c>
      <c r="X151" s="261"/>
      <c r="Y151" s="261"/>
      <c r="Z151" s="261"/>
      <c r="AA151" s="262"/>
      <c r="AB151" s="262"/>
      <c r="AC151" s="262"/>
    </row>
    <row r="152" spans="1:41" s="207" customFormat="1" x14ac:dyDescent="0.25">
      <c r="A152" s="128"/>
      <c r="B152" s="220"/>
      <c r="C152" s="223"/>
      <c r="D152" s="887" t="s">
        <v>827</v>
      </c>
      <c r="E152" s="888"/>
      <c r="F152" s="888"/>
      <c r="G152" s="888"/>
      <c r="H152" s="888"/>
      <c r="I152" s="888"/>
      <c r="J152" s="888"/>
      <c r="K152" s="888"/>
      <c r="L152" s="888"/>
      <c r="M152" s="888"/>
      <c r="N152" s="888"/>
      <c r="O152" s="888"/>
      <c r="P152" s="888"/>
      <c r="Q152" s="889"/>
      <c r="R152" s="306"/>
      <c r="S152" s="228" t="str">
        <f>IF(AND(P128="YES",D152=""),"Please add narrative text.","")</f>
        <v/>
      </c>
      <c r="T152" s="202" t="b">
        <f t="shared" si="4"/>
        <v>0</v>
      </c>
      <c r="U152" s="202" t="str">
        <f t="shared" si="5"/>
        <v>FALSE</v>
      </c>
      <c r="V152" s="202">
        <f t="shared" si="7"/>
        <v>0</v>
      </c>
      <c r="W152" s="202" t="str">
        <f t="shared" si="6"/>
        <v>0</v>
      </c>
      <c r="X152" s="261"/>
      <c r="Y152" s="261"/>
      <c r="Z152" s="261"/>
      <c r="AA152" s="262"/>
      <c r="AB152" s="262"/>
      <c r="AC152" s="262"/>
    </row>
    <row r="153" spans="1:41" s="207" customFormat="1" x14ac:dyDescent="0.25">
      <c r="A153" s="128"/>
      <c r="B153" s="220"/>
      <c r="C153" s="223"/>
      <c r="D153" s="890"/>
      <c r="E153" s="891"/>
      <c r="F153" s="891"/>
      <c r="G153" s="891"/>
      <c r="H153" s="891"/>
      <c r="I153" s="891"/>
      <c r="J153" s="891"/>
      <c r="K153" s="891"/>
      <c r="L153" s="891"/>
      <c r="M153" s="891"/>
      <c r="N153" s="891"/>
      <c r="O153" s="891"/>
      <c r="P153" s="891"/>
      <c r="Q153" s="892"/>
      <c r="R153" s="306"/>
      <c r="S153" s="228" t="str">
        <f>IF(AND(U160="TRUE",D152=""),"Please add narrative text.","")</f>
        <v/>
      </c>
      <c r="T153" s="202" t="b">
        <f t="shared" si="4"/>
        <v>0</v>
      </c>
      <c r="U153" s="202" t="str">
        <f t="shared" si="5"/>
        <v>FALSE</v>
      </c>
      <c r="V153" s="202">
        <f t="shared" si="7"/>
        <v>0</v>
      </c>
      <c r="W153" s="202" t="str">
        <f t="shared" si="6"/>
        <v>0</v>
      </c>
      <c r="X153" s="261"/>
      <c r="Y153" s="261"/>
      <c r="Z153" s="261"/>
      <c r="AA153" s="262"/>
      <c r="AB153" s="262"/>
      <c r="AC153" s="262"/>
    </row>
    <row r="154" spans="1:41" s="207" customFormat="1" x14ac:dyDescent="0.25">
      <c r="A154" s="128"/>
      <c r="B154" s="220"/>
      <c r="C154" s="223"/>
      <c r="D154" s="890"/>
      <c r="E154" s="891"/>
      <c r="F154" s="891"/>
      <c r="G154" s="891"/>
      <c r="H154" s="891"/>
      <c r="I154" s="891"/>
      <c r="J154" s="891"/>
      <c r="K154" s="891"/>
      <c r="L154" s="891"/>
      <c r="M154" s="891"/>
      <c r="N154" s="891"/>
      <c r="O154" s="891"/>
      <c r="P154" s="891"/>
      <c r="Q154" s="892"/>
      <c r="R154" s="306"/>
      <c r="S154" s="228"/>
      <c r="T154" s="202" t="b">
        <f t="shared" si="4"/>
        <v>0</v>
      </c>
      <c r="U154" s="202" t="str">
        <f t="shared" si="5"/>
        <v>FALSE</v>
      </c>
      <c r="V154" s="202">
        <f t="shared" si="7"/>
        <v>0</v>
      </c>
      <c r="W154" s="202" t="str">
        <f t="shared" si="6"/>
        <v>0</v>
      </c>
      <c r="X154" s="261"/>
      <c r="Y154" s="261"/>
      <c r="Z154" s="261"/>
      <c r="AA154" s="262"/>
      <c r="AB154" s="262"/>
      <c r="AC154" s="262"/>
    </row>
    <row r="155" spans="1:41" s="207" customFormat="1" x14ac:dyDescent="0.25">
      <c r="A155" s="128"/>
      <c r="B155" s="220"/>
      <c r="C155" s="223"/>
      <c r="D155" s="890"/>
      <c r="E155" s="891"/>
      <c r="F155" s="891"/>
      <c r="G155" s="891"/>
      <c r="H155" s="891"/>
      <c r="I155" s="891"/>
      <c r="J155" s="891"/>
      <c r="K155" s="891"/>
      <c r="L155" s="891"/>
      <c r="M155" s="891"/>
      <c r="N155" s="891"/>
      <c r="O155" s="891"/>
      <c r="P155" s="891"/>
      <c r="Q155" s="892"/>
      <c r="R155" s="306"/>
      <c r="S155" s="228"/>
      <c r="T155" s="202" t="b">
        <f t="shared" si="4"/>
        <v>0</v>
      </c>
      <c r="U155" s="202" t="str">
        <f t="shared" si="5"/>
        <v>FALSE</v>
      </c>
      <c r="V155" s="202">
        <f t="shared" si="7"/>
        <v>0</v>
      </c>
      <c r="W155" s="202" t="str">
        <f t="shared" si="6"/>
        <v>0</v>
      </c>
      <c r="X155" s="261"/>
      <c r="Y155" s="261"/>
      <c r="Z155" s="261"/>
      <c r="AA155" s="262"/>
      <c r="AB155" s="262"/>
      <c r="AC155" s="262"/>
    </row>
    <row r="156" spans="1:41" s="207" customFormat="1" x14ac:dyDescent="0.25">
      <c r="A156" s="128"/>
      <c r="B156" s="220"/>
      <c r="C156" s="223"/>
      <c r="D156" s="890"/>
      <c r="E156" s="891"/>
      <c r="F156" s="891"/>
      <c r="G156" s="891"/>
      <c r="H156" s="891"/>
      <c r="I156" s="891"/>
      <c r="J156" s="891"/>
      <c r="K156" s="891"/>
      <c r="L156" s="891"/>
      <c r="M156" s="891"/>
      <c r="N156" s="891"/>
      <c r="O156" s="891"/>
      <c r="P156" s="891"/>
      <c r="Q156" s="892"/>
      <c r="R156" s="306"/>
      <c r="S156" s="228"/>
      <c r="T156" s="202" t="b">
        <f t="shared" si="4"/>
        <v>0</v>
      </c>
      <c r="U156" s="202" t="str">
        <f t="shared" si="5"/>
        <v>FALSE</v>
      </c>
      <c r="V156" s="202">
        <f t="shared" si="7"/>
        <v>0</v>
      </c>
      <c r="W156" s="202" t="str">
        <f t="shared" si="6"/>
        <v>0</v>
      </c>
      <c r="X156" s="261"/>
      <c r="Y156" s="261"/>
      <c r="Z156" s="261"/>
      <c r="AA156" s="262"/>
      <c r="AB156" s="262"/>
      <c r="AC156" s="262"/>
    </row>
    <row r="157" spans="1:41" s="207" customFormat="1" x14ac:dyDescent="0.25">
      <c r="A157" s="128"/>
      <c r="B157" s="220"/>
      <c r="C157" s="223"/>
      <c r="D157" s="890"/>
      <c r="E157" s="891"/>
      <c r="F157" s="891"/>
      <c r="G157" s="891"/>
      <c r="H157" s="891"/>
      <c r="I157" s="891"/>
      <c r="J157" s="891"/>
      <c r="K157" s="891"/>
      <c r="L157" s="891"/>
      <c r="M157" s="891"/>
      <c r="N157" s="891"/>
      <c r="O157" s="891"/>
      <c r="P157" s="891"/>
      <c r="Q157" s="892"/>
      <c r="R157" s="306"/>
      <c r="S157" s="228"/>
      <c r="T157" s="202" t="b">
        <f t="shared" si="4"/>
        <v>0</v>
      </c>
      <c r="U157" s="202" t="str">
        <f t="shared" si="5"/>
        <v>FALSE</v>
      </c>
      <c r="V157" s="202">
        <f t="shared" si="7"/>
        <v>0</v>
      </c>
      <c r="W157" s="202" t="str">
        <f t="shared" si="6"/>
        <v>0</v>
      </c>
      <c r="X157" s="261"/>
      <c r="Y157" s="261"/>
      <c r="Z157" s="261"/>
      <c r="AA157" s="262"/>
      <c r="AB157" s="262"/>
      <c r="AC157" s="262"/>
    </row>
    <row r="158" spans="1:41" s="207" customFormat="1" x14ac:dyDescent="0.25">
      <c r="A158" s="128"/>
      <c r="B158" s="220"/>
      <c r="C158" s="223"/>
      <c r="D158" s="893"/>
      <c r="E158" s="894"/>
      <c r="F158" s="894"/>
      <c r="G158" s="894"/>
      <c r="H158" s="894"/>
      <c r="I158" s="894"/>
      <c r="J158" s="894"/>
      <c r="K158" s="894"/>
      <c r="L158" s="894"/>
      <c r="M158" s="894"/>
      <c r="N158" s="894"/>
      <c r="O158" s="894"/>
      <c r="P158" s="894"/>
      <c r="Q158" s="895"/>
      <c r="R158" s="306"/>
      <c r="S158" s="228"/>
      <c r="T158" s="202" t="b">
        <f t="shared" si="4"/>
        <v>0</v>
      </c>
      <c r="U158" s="202" t="str">
        <f t="shared" si="5"/>
        <v>FALSE</v>
      </c>
      <c r="V158" s="202">
        <f t="shared" si="7"/>
        <v>0</v>
      </c>
      <c r="W158" s="202" t="str">
        <f t="shared" si="6"/>
        <v>0</v>
      </c>
      <c r="X158" s="261"/>
      <c r="Y158" s="261"/>
      <c r="Z158" s="261"/>
      <c r="AA158" s="262"/>
      <c r="AB158" s="262"/>
      <c r="AC158" s="262"/>
    </row>
    <row r="159" spans="1:41" s="207" customFormat="1" x14ac:dyDescent="0.25">
      <c r="A159" s="128"/>
      <c r="B159" s="220"/>
      <c r="C159" s="124"/>
      <c r="D159" s="802"/>
      <c r="E159" s="802"/>
      <c r="F159" s="802"/>
      <c r="G159" s="802"/>
      <c r="H159" s="802"/>
      <c r="I159" s="802"/>
      <c r="J159" s="802"/>
      <c r="K159" s="802"/>
      <c r="L159" s="802"/>
      <c r="M159" s="802"/>
      <c r="N159" s="341"/>
      <c r="O159" s="802"/>
      <c r="P159" s="802"/>
      <c r="Q159" s="802"/>
      <c r="R159" s="306"/>
      <c r="S159" s="228"/>
      <c r="T159" s="202" t="b">
        <f t="shared" si="4"/>
        <v>0</v>
      </c>
      <c r="U159" s="202" t="str">
        <f t="shared" si="5"/>
        <v>FALSE</v>
      </c>
      <c r="V159" s="202">
        <f t="shared" si="7"/>
        <v>0</v>
      </c>
      <c r="W159" s="202" t="str">
        <f t="shared" si="6"/>
        <v>0</v>
      </c>
      <c r="X159" s="261"/>
      <c r="Y159" s="261"/>
      <c r="Z159" s="261"/>
      <c r="AA159" s="262"/>
      <c r="AB159" s="262"/>
      <c r="AC159" s="262"/>
    </row>
    <row r="160" spans="1:41" ht="21.75" customHeight="1" x14ac:dyDescent="0.25">
      <c r="A160" s="124"/>
      <c r="B160" s="211"/>
      <c r="C160" s="223"/>
      <c r="D160" s="898" t="s">
        <v>511</v>
      </c>
      <c r="E160" s="898"/>
      <c r="F160" s="898"/>
      <c r="G160" s="898"/>
      <c r="H160" s="898"/>
      <c r="I160" s="898"/>
      <c r="J160" s="898"/>
      <c r="K160" s="898"/>
      <c r="L160" s="898"/>
      <c r="M160" s="898"/>
      <c r="N160" s="898"/>
      <c r="O160" s="898"/>
      <c r="P160" s="909" t="s">
        <v>783</v>
      </c>
      <c r="Q160" s="909"/>
      <c r="R160" s="243"/>
      <c r="S160" s="315" t="str">
        <f>IF(AND(P128="YES",P160="&lt;select&gt;"),"Please upload the required documentation.","")</f>
        <v/>
      </c>
      <c r="T160" s="202" t="b">
        <f t="shared" si="4"/>
        <v>1</v>
      </c>
      <c r="U160" s="202" t="str">
        <f t="shared" si="5"/>
        <v>TRUE</v>
      </c>
      <c r="V160" s="202">
        <f>IF(P160="Uploaded",1,0)</f>
        <v>1</v>
      </c>
      <c r="W160" s="202" t="str">
        <f t="shared" si="6"/>
        <v>1</v>
      </c>
      <c r="AL160" s="178"/>
      <c r="AM160" s="178"/>
      <c r="AN160" s="178"/>
      <c r="AO160" s="178"/>
    </row>
    <row r="161" spans="1:41" s="177" customFormat="1" x14ac:dyDescent="0.25">
      <c r="A161" s="128"/>
      <c r="B161" s="220"/>
      <c r="C161" s="223"/>
      <c r="D161" s="898"/>
      <c r="E161" s="898"/>
      <c r="F161" s="898"/>
      <c r="G161" s="898"/>
      <c r="H161" s="898"/>
      <c r="I161" s="898"/>
      <c r="J161" s="898"/>
      <c r="K161" s="898"/>
      <c r="L161" s="898"/>
      <c r="M161" s="898"/>
      <c r="N161" s="898"/>
      <c r="O161" s="898"/>
      <c r="P161" s="207"/>
      <c r="Q161" s="207"/>
      <c r="R161" s="306"/>
      <c r="S161" s="228"/>
      <c r="T161" s="202" t="b">
        <f t="shared" si="4"/>
        <v>0</v>
      </c>
      <c r="U161" s="202" t="str">
        <f t="shared" si="5"/>
        <v>FALSE</v>
      </c>
      <c r="V161" s="202">
        <f>IF(C161="Uploaded",1,0)</f>
        <v>0</v>
      </c>
      <c r="W161" s="202" t="str">
        <f t="shared" si="6"/>
        <v>0</v>
      </c>
      <c r="X161" s="174"/>
      <c r="Y161" s="174"/>
      <c r="Z161" s="174"/>
      <c r="AA161" s="176"/>
      <c r="AB161" s="176"/>
      <c r="AC161" s="176"/>
    </row>
    <row r="162" spans="1:41" s="133" customFormat="1" ht="21.75" customHeight="1" x14ac:dyDescent="0.25">
      <c r="A162" s="128"/>
      <c r="B162" s="220"/>
      <c r="C162" s="198"/>
      <c r="D162" s="221" t="s">
        <v>658</v>
      </c>
      <c r="E162" s="811"/>
      <c r="F162" s="811"/>
      <c r="G162" s="223"/>
      <c r="H162" s="224"/>
      <c r="I162" s="223"/>
      <c r="J162" s="223"/>
      <c r="K162" s="223"/>
      <c r="L162" s="223"/>
      <c r="M162" s="223"/>
      <c r="N162" s="225"/>
      <c r="O162" s="226"/>
      <c r="P162" s="803"/>
      <c r="Q162" s="803"/>
      <c r="R162" s="804"/>
      <c r="S162" s="228"/>
      <c r="T162" s="202"/>
      <c r="U162" s="202"/>
      <c r="V162" s="202"/>
      <c r="W162" s="202"/>
      <c r="X162" s="202"/>
      <c r="Y162" s="202"/>
      <c r="Z162" s="202"/>
      <c r="AA162" s="131"/>
      <c r="AB162" s="131"/>
      <c r="AC162" s="131"/>
    </row>
    <row r="163" spans="1:41" s="133" customFormat="1" ht="15.75" x14ac:dyDescent="0.25">
      <c r="A163" s="128"/>
      <c r="B163" s="220"/>
      <c r="C163" s="124"/>
      <c r="D163" s="229"/>
      <c r="E163" s="230" t="s">
        <v>258</v>
      </c>
      <c r="F163" s="879" t="s">
        <v>251</v>
      </c>
      <c r="G163" s="879"/>
      <c r="H163" s="879"/>
      <c r="I163" s="879"/>
      <c r="J163" s="879"/>
      <c r="K163" s="879"/>
      <c r="Q163" s="803"/>
      <c r="R163" s="804"/>
      <c r="S163" s="228"/>
      <c r="T163" s="202"/>
      <c r="U163" s="202"/>
      <c r="V163" s="202"/>
      <c r="W163" s="202"/>
      <c r="X163" s="202"/>
      <c r="Y163" s="202"/>
      <c r="Z163" s="202"/>
      <c r="AA163" s="131"/>
      <c r="AB163" s="131"/>
      <c r="AC163" s="131"/>
    </row>
    <row r="164" spans="1:41" ht="12" customHeight="1" thickBot="1" x14ac:dyDescent="0.3">
      <c r="A164" s="124"/>
      <c r="B164" s="317"/>
      <c r="C164" s="318"/>
      <c r="D164" s="319"/>
      <c r="E164" s="319"/>
      <c r="F164" s="319"/>
      <c r="G164" s="319"/>
      <c r="H164" s="319"/>
      <c r="I164" s="319"/>
      <c r="J164" s="319"/>
      <c r="K164" s="319"/>
      <c r="L164" s="319"/>
      <c r="M164" s="319"/>
      <c r="N164" s="319"/>
      <c r="O164" s="319"/>
      <c r="P164" s="319"/>
      <c r="Q164" s="320"/>
      <c r="R164" s="321"/>
      <c r="S164" s="201"/>
      <c r="T164" s="202" t="b">
        <f t="shared" ref="T164:T187" si="8">IF(W164="1",TRUE,FALSE)</f>
        <v>0</v>
      </c>
      <c r="U164" s="202" t="str">
        <f t="shared" ref="U164:U187" si="9">""&amp;T164&amp;""</f>
        <v>FALSE</v>
      </c>
      <c r="V164" s="202">
        <f>IF(C164="Uploaded",1,0)</f>
        <v>0</v>
      </c>
      <c r="W164" s="202" t="str">
        <f t="shared" ref="W164:W187" si="10">""&amp;V164&amp;""</f>
        <v>0</v>
      </c>
      <c r="AL164" s="178"/>
      <c r="AM164" s="178"/>
      <c r="AN164" s="178"/>
      <c r="AO164" s="178"/>
    </row>
    <row r="165" spans="1:41" s="177" customFormat="1" ht="15.75" x14ac:dyDescent="0.25">
      <c r="A165" s="128"/>
      <c r="B165" s="291"/>
      <c r="C165" s="292"/>
      <c r="D165" s="342"/>
      <c r="E165" s="342"/>
      <c r="F165" s="342"/>
      <c r="G165" s="342"/>
      <c r="H165" s="342"/>
      <c r="I165" s="342"/>
      <c r="J165" s="342"/>
      <c r="K165" s="342"/>
      <c r="L165" s="342"/>
      <c r="M165" s="342"/>
      <c r="N165" s="343"/>
      <c r="O165" s="342"/>
      <c r="P165" s="342"/>
      <c r="Q165" s="342"/>
      <c r="R165" s="344"/>
      <c r="S165" s="228"/>
      <c r="T165" s="202" t="b">
        <f t="shared" si="8"/>
        <v>0</v>
      </c>
      <c r="U165" s="202" t="str">
        <f t="shared" si="9"/>
        <v>FALSE</v>
      </c>
      <c r="V165" s="202">
        <f>IF(C165="Uploaded",1,0)</f>
        <v>0</v>
      </c>
      <c r="W165" s="202" t="str">
        <f t="shared" si="10"/>
        <v>0</v>
      </c>
      <c r="X165" s="174"/>
      <c r="Y165" s="174"/>
      <c r="Z165" s="174"/>
      <c r="AA165" s="176"/>
      <c r="AB165" s="176"/>
      <c r="AC165" s="176"/>
    </row>
    <row r="166" spans="1:41" s="177" customFormat="1" ht="15.75" x14ac:dyDescent="0.25">
      <c r="A166" s="128"/>
      <c r="B166" s="220"/>
      <c r="C166" s="322" t="s">
        <v>461</v>
      </c>
      <c r="D166" s="333"/>
      <c r="E166" s="307"/>
      <c r="F166" s="307"/>
      <c r="G166" s="307"/>
      <c r="H166" s="307"/>
      <c r="I166" s="307"/>
      <c r="J166" s="307"/>
      <c r="K166" s="307"/>
      <c r="L166" s="307"/>
      <c r="M166" s="307"/>
      <c r="N166" s="323"/>
      <c r="O166" s="307"/>
      <c r="P166" s="307"/>
      <c r="Q166" s="307"/>
      <c r="R166" s="345"/>
      <c r="S166" s="228"/>
      <c r="T166" s="202" t="b">
        <f t="shared" si="8"/>
        <v>0</v>
      </c>
      <c r="U166" s="202" t="str">
        <f t="shared" si="9"/>
        <v>FALSE</v>
      </c>
      <c r="V166" s="202">
        <f>IF(P166="YES",1,0)</f>
        <v>0</v>
      </c>
      <c r="W166" s="202" t="str">
        <f t="shared" si="10"/>
        <v>0</v>
      </c>
      <c r="X166" s="174"/>
      <c r="Y166" s="174"/>
      <c r="Z166" s="174"/>
      <c r="AA166" s="176"/>
      <c r="AB166" s="176"/>
      <c r="AC166" s="176"/>
    </row>
    <row r="167" spans="1:41" s="346" customFormat="1" ht="16.5" customHeight="1" x14ac:dyDescent="0.25">
      <c r="A167" s="324"/>
      <c r="B167" s="325"/>
      <c r="C167" s="326" t="s">
        <v>329</v>
      </c>
      <c r="E167" s="347"/>
      <c r="F167" s="347"/>
      <c r="G167" s="347"/>
      <c r="H167" s="347"/>
      <c r="I167" s="347"/>
      <c r="J167" s="347"/>
      <c r="K167" s="347"/>
      <c r="L167" s="347"/>
      <c r="M167" s="347"/>
      <c r="N167" s="347"/>
      <c r="O167" s="347"/>
      <c r="P167" s="347"/>
      <c r="Q167" s="347"/>
      <c r="R167" s="348"/>
      <c r="S167" s="228"/>
      <c r="T167" s="330" t="e">
        <f t="shared" si="8"/>
        <v>#REF!</v>
      </c>
      <c r="U167" s="330" t="e">
        <f t="shared" si="9"/>
        <v>#REF!</v>
      </c>
      <c r="V167" s="330" t="e">
        <f>IF(#REF!="Uploaded",1,0)</f>
        <v>#REF!</v>
      </c>
      <c r="W167" s="330" t="e">
        <f t="shared" si="10"/>
        <v>#REF!</v>
      </c>
      <c r="X167" s="349"/>
      <c r="Y167" s="349"/>
      <c r="Z167" s="349"/>
      <c r="AA167" s="350"/>
      <c r="AB167" s="350"/>
      <c r="AC167" s="350"/>
    </row>
    <row r="168" spans="1:41" s="346" customFormat="1" ht="16.5" customHeight="1" x14ac:dyDescent="0.25">
      <c r="A168" s="324"/>
      <c r="B168" s="325"/>
      <c r="C168" s="326"/>
      <c r="D168" s="327"/>
      <c r="E168" s="347"/>
      <c r="F168" s="347"/>
      <c r="G168" s="347"/>
      <c r="H168" s="347"/>
      <c r="I168" s="347"/>
      <c r="J168" s="347"/>
      <c r="K168" s="347"/>
      <c r="L168" s="347"/>
      <c r="M168" s="347"/>
      <c r="N168" s="347"/>
      <c r="O168" s="347"/>
      <c r="P168" s="347"/>
      <c r="Q168" s="347"/>
      <c r="R168" s="348"/>
      <c r="S168" s="228"/>
      <c r="T168" s="330"/>
      <c r="U168" s="330"/>
      <c r="V168" s="330"/>
      <c r="W168" s="330"/>
      <c r="X168" s="349"/>
      <c r="Y168" s="349"/>
      <c r="Z168" s="349"/>
      <c r="AA168" s="350"/>
      <c r="AB168" s="350"/>
      <c r="AC168" s="350"/>
    </row>
    <row r="169" spans="1:41" s="346" customFormat="1" ht="16.5" customHeight="1" x14ac:dyDescent="0.25">
      <c r="A169" s="324"/>
      <c r="B169" s="325"/>
      <c r="C169" s="326"/>
      <c r="D169" s="899" t="s">
        <v>593</v>
      </c>
      <c r="E169" s="899"/>
      <c r="F169" s="899"/>
      <c r="G169" s="899"/>
      <c r="H169" s="899"/>
      <c r="I169" s="899"/>
      <c r="J169" s="899"/>
      <c r="K169" s="899"/>
      <c r="L169" s="899"/>
      <c r="M169" s="899"/>
      <c r="N169" s="899"/>
      <c r="O169" s="899"/>
      <c r="P169" s="899"/>
      <c r="Q169" s="351"/>
      <c r="R169" s="348"/>
      <c r="S169" s="228"/>
      <c r="T169" s="330"/>
      <c r="U169" s="330"/>
      <c r="V169" s="330"/>
      <c r="W169" s="330"/>
      <c r="X169" s="349"/>
      <c r="Y169" s="349"/>
      <c r="Z169" s="349"/>
      <c r="AA169" s="350"/>
      <c r="AB169" s="350"/>
      <c r="AC169" s="350"/>
    </row>
    <row r="170" spans="1:41" s="346" customFormat="1" ht="16.5" customHeight="1" x14ac:dyDescent="0.25">
      <c r="A170" s="324"/>
      <c r="B170" s="325"/>
      <c r="C170" s="352"/>
      <c r="D170" s="899"/>
      <c r="E170" s="899"/>
      <c r="F170" s="899"/>
      <c r="G170" s="899"/>
      <c r="H170" s="899"/>
      <c r="I170" s="899"/>
      <c r="J170" s="899"/>
      <c r="K170" s="899"/>
      <c r="L170" s="899"/>
      <c r="M170" s="899"/>
      <c r="N170" s="899"/>
      <c r="O170" s="899"/>
      <c r="P170" s="899"/>
      <c r="Q170" s="351"/>
      <c r="R170" s="329"/>
      <c r="S170" s="228"/>
      <c r="T170" s="330" t="b">
        <f t="shared" si="8"/>
        <v>0</v>
      </c>
      <c r="U170" s="330" t="str">
        <f t="shared" si="9"/>
        <v>FALSE</v>
      </c>
      <c r="V170" s="330">
        <f>IF(P170="YES",1,0)</f>
        <v>0</v>
      </c>
      <c r="W170" s="330" t="str">
        <f t="shared" si="10"/>
        <v>0</v>
      </c>
      <c r="X170" s="349"/>
      <c r="Y170" s="349"/>
      <c r="Z170" s="349"/>
      <c r="AA170" s="350"/>
      <c r="AB170" s="350"/>
      <c r="AC170" s="350"/>
    </row>
    <row r="171" spans="1:41" s="346" customFormat="1" ht="16.5" customHeight="1" x14ac:dyDescent="0.25">
      <c r="A171" s="324"/>
      <c r="B171" s="325"/>
      <c r="C171" s="352"/>
      <c r="D171" s="794"/>
      <c r="E171" s="794"/>
      <c r="F171" s="794"/>
      <c r="G171" s="794"/>
      <c r="H171" s="794"/>
      <c r="I171" s="794"/>
      <c r="J171" s="794"/>
      <c r="K171" s="794"/>
      <c r="L171" s="794"/>
      <c r="M171" s="794"/>
      <c r="N171" s="794"/>
      <c r="O171" s="794"/>
      <c r="P171" s="794"/>
      <c r="Q171" s="351"/>
      <c r="R171" s="329"/>
      <c r="S171" s="228"/>
      <c r="T171" s="330"/>
      <c r="U171" s="330"/>
      <c r="V171" s="330"/>
      <c r="W171" s="330"/>
      <c r="X171" s="349"/>
      <c r="Y171" s="349"/>
      <c r="Z171" s="349"/>
      <c r="AA171" s="350"/>
      <c r="AB171" s="350"/>
      <c r="AC171" s="350"/>
    </row>
    <row r="172" spans="1:41" s="177" customFormat="1" ht="16.5" customHeight="1" x14ac:dyDescent="0.25">
      <c r="A172" s="128"/>
      <c r="B172" s="220"/>
      <c r="C172" s="223"/>
      <c r="D172" s="883" t="s">
        <v>651</v>
      </c>
      <c r="E172" s="883"/>
      <c r="F172" s="883"/>
      <c r="G172" s="883"/>
      <c r="H172" s="883"/>
      <c r="I172" s="883"/>
      <c r="J172" s="883"/>
      <c r="K172" s="883"/>
      <c r="L172" s="883"/>
      <c r="M172" s="883"/>
      <c r="N172" s="883"/>
      <c r="O172" s="884"/>
      <c r="P172" s="814" t="s">
        <v>765</v>
      </c>
      <c r="Q172" s="307"/>
      <c r="R172" s="306"/>
      <c r="S172" s="228" t="str">
        <f>IF(AND(OR(P172="NO",P172="&lt;select&gt;"),OR(D179&lt;&gt;"",U187="TRUE")),"Please answer this question by making a selection in the dropdown.","")</f>
        <v/>
      </c>
      <c r="T172" s="202" t="b">
        <f t="shared" si="8"/>
        <v>1</v>
      </c>
      <c r="U172" s="202" t="str">
        <f t="shared" si="9"/>
        <v>TRUE</v>
      </c>
      <c r="V172" s="202">
        <f>IF(P172="YES",1,0)</f>
        <v>1</v>
      </c>
      <c r="W172" s="202" t="str">
        <f t="shared" si="10"/>
        <v>1</v>
      </c>
      <c r="X172" s="174"/>
      <c r="Y172" s="174"/>
      <c r="Z172" s="174"/>
      <c r="AA172" s="176"/>
      <c r="AB172" s="176"/>
      <c r="AC172" s="176"/>
    </row>
    <row r="173" spans="1:41" s="177" customFormat="1" ht="14.25" customHeight="1" x14ac:dyDescent="0.25">
      <c r="A173" s="128"/>
      <c r="B173" s="220"/>
      <c r="C173" s="223"/>
      <c r="D173" s="353" t="s">
        <v>463</v>
      </c>
      <c r="E173" s="354"/>
      <c r="F173" s="354"/>
      <c r="G173" s="354"/>
      <c r="H173" s="354"/>
      <c r="I173" s="354"/>
      <c r="J173" s="354"/>
      <c r="K173" s="354"/>
      <c r="L173" s="354"/>
      <c r="M173" s="354"/>
      <c r="N173" s="354"/>
      <c r="O173" s="354"/>
      <c r="P173" s="354"/>
      <c r="Q173" s="354"/>
      <c r="R173" s="345"/>
      <c r="S173" s="355"/>
      <c r="T173" s="202" t="b">
        <f t="shared" si="8"/>
        <v>0</v>
      </c>
      <c r="U173" s="202" t="str">
        <f t="shared" si="9"/>
        <v>FALSE</v>
      </c>
      <c r="V173" s="202">
        <f t="shared" ref="V173:V185" si="11">IF(C173="Uploaded",1,0)</f>
        <v>0</v>
      </c>
      <c r="W173" s="202" t="str">
        <f t="shared" si="10"/>
        <v>0</v>
      </c>
      <c r="X173" s="174"/>
      <c r="Y173" s="174"/>
      <c r="Z173" s="174"/>
      <c r="AA173" s="176"/>
      <c r="AB173" s="176"/>
      <c r="AC173" s="176"/>
    </row>
    <row r="174" spans="1:41" s="177" customFormat="1" ht="17.25" customHeight="1" x14ac:dyDescent="0.25">
      <c r="A174" s="128"/>
      <c r="B174" s="220"/>
      <c r="C174" s="223"/>
      <c r="D174" s="356"/>
      <c r="E174" s="354"/>
      <c r="F174" s="354"/>
      <c r="G174" s="354"/>
      <c r="H174" s="354"/>
      <c r="I174" s="354"/>
      <c r="J174" s="354"/>
      <c r="K174" s="354"/>
      <c r="L174" s="354"/>
      <c r="M174" s="354"/>
      <c r="N174" s="354"/>
      <c r="O174" s="354"/>
      <c r="P174" s="354"/>
      <c r="Q174" s="354"/>
      <c r="R174" s="345"/>
      <c r="S174" s="228"/>
      <c r="T174" s="202"/>
      <c r="U174" s="202"/>
      <c r="V174" s="202"/>
      <c r="W174" s="202"/>
      <c r="X174" s="174"/>
      <c r="Y174" s="174"/>
      <c r="Z174" s="174"/>
      <c r="AA174" s="176"/>
      <c r="AB174" s="176"/>
      <c r="AC174" s="176"/>
    </row>
    <row r="175" spans="1:41" s="177" customFormat="1" ht="14.25" customHeight="1" x14ac:dyDescent="0.25">
      <c r="A175" s="128"/>
      <c r="B175" s="220"/>
      <c r="C175" s="223"/>
      <c r="D175" s="353" t="s">
        <v>456</v>
      </c>
      <c r="E175" s="354"/>
      <c r="F175" s="354"/>
      <c r="G175" s="354"/>
      <c r="H175" s="354"/>
      <c r="I175" s="354"/>
      <c r="J175" s="354"/>
      <c r="K175" s="354"/>
      <c r="L175" s="354"/>
      <c r="M175" s="354"/>
      <c r="N175" s="354"/>
      <c r="O175" s="354"/>
      <c r="P175" s="354"/>
      <c r="Q175" s="354"/>
      <c r="R175" s="345"/>
      <c r="S175" s="228"/>
      <c r="T175" s="202" t="b">
        <f t="shared" si="8"/>
        <v>0</v>
      </c>
      <c r="U175" s="202" t="str">
        <f t="shared" si="9"/>
        <v>FALSE</v>
      </c>
      <c r="V175" s="202">
        <f t="shared" si="11"/>
        <v>0</v>
      </c>
      <c r="W175" s="202" t="str">
        <f t="shared" si="10"/>
        <v>0</v>
      </c>
      <c r="X175" s="174"/>
      <c r="Y175" s="174"/>
      <c r="Z175" s="174"/>
      <c r="AA175" s="176"/>
      <c r="AB175" s="176"/>
      <c r="AC175" s="176"/>
    </row>
    <row r="176" spans="1:41" s="177" customFormat="1" ht="15" customHeight="1" x14ac:dyDescent="0.25">
      <c r="A176" s="128"/>
      <c r="B176" s="220"/>
      <c r="C176" s="223"/>
      <c r="D176" s="911" t="s">
        <v>594</v>
      </c>
      <c r="E176" s="911"/>
      <c r="F176" s="911"/>
      <c r="G176" s="911"/>
      <c r="H176" s="911"/>
      <c r="I176" s="911"/>
      <c r="J176" s="911"/>
      <c r="K176" s="911"/>
      <c r="L176" s="911"/>
      <c r="M176" s="911"/>
      <c r="N176" s="911"/>
      <c r="O176" s="911"/>
      <c r="P176" s="911"/>
      <c r="Q176" s="354"/>
      <c r="R176" s="345"/>
      <c r="S176" s="228"/>
      <c r="T176" s="202"/>
      <c r="U176" s="202"/>
      <c r="V176" s="202"/>
      <c r="W176" s="202"/>
      <c r="X176" s="174"/>
      <c r="Y176" s="174"/>
      <c r="Z176" s="174"/>
      <c r="AA176" s="176"/>
      <c r="AB176" s="176"/>
      <c r="AC176" s="176"/>
    </row>
    <row r="177" spans="1:41" s="177" customFormat="1" ht="17.25" customHeight="1" x14ac:dyDescent="0.25">
      <c r="A177" s="128"/>
      <c r="B177" s="220"/>
      <c r="C177" s="223"/>
      <c r="D177" s="911"/>
      <c r="E177" s="911"/>
      <c r="F177" s="911"/>
      <c r="G177" s="911"/>
      <c r="H177" s="911"/>
      <c r="I177" s="911"/>
      <c r="J177" s="911"/>
      <c r="K177" s="911"/>
      <c r="L177" s="911"/>
      <c r="M177" s="911"/>
      <c r="N177" s="911"/>
      <c r="O177" s="911"/>
      <c r="P177" s="911"/>
      <c r="Q177" s="354"/>
      <c r="R177" s="345"/>
      <c r="S177" s="228"/>
      <c r="T177" s="202"/>
      <c r="U177" s="202"/>
      <c r="V177" s="202"/>
      <c r="W177" s="202"/>
      <c r="X177" s="174"/>
      <c r="Y177" s="174"/>
      <c r="Z177" s="174"/>
      <c r="AA177" s="176"/>
      <c r="AB177" s="176"/>
      <c r="AC177" s="176"/>
    </row>
    <row r="178" spans="1:41" s="177" customFormat="1" ht="8.25" customHeight="1" x14ac:dyDescent="0.25">
      <c r="A178" s="128"/>
      <c r="B178" s="220"/>
      <c r="C178" s="223"/>
      <c r="D178" s="223"/>
      <c r="E178" s="223"/>
      <c r="F178" s="223"/>
      <c r="G178" s="223"/>
      <c r="H178" s="223"/>
      <c r="I178" s="223"/>
      <c r="J178" s="223"/>
      <c r="K178" s="223"/>
      <c r="L178" s="223"/>
      <c r="M178" s="223"/>
      <c r="N178" s="308"/>
      <c r="O178" s="223"/>
      <c r="P178" s="223"/>
      <c r="Q178" s="223"/>
      <c r="R178" s="306"/>
      <c r="S178" s="228"/>
      <c r="T178" s="202" t="b">
        <f t="shared" si="8"/>
        <v>0</v>
      </c>
      <c r="U178" s="202" t="str">
        <f t="shared" si="9"/>
        <v>FALSE</v>
      </c>
      <c r="V178" s="202">
        <f t="shared" si="11"/>
        <v>0</v>
      </c>
      <c r="W178" s="202" t="str">
        <f t="shared" si="10"/>
        <v>0</v>
      </c>
      <c r="X178" s="174"/>
      <c r="Y178" s="174"/>
      <c r="Z178" s="174"/>
      <c r="AA178" s="176"/>
      <c r="AB178" s="176"/>
      <c r="AC178" s="176"/>
    </row>
    <row r="179" spans="1:41" s="177" customFormat="1" x14ac:dyDescent="0.25">
      <c r="A179" s="128"/>
      <c r="B179" s="220"/>
      <c r="C179" s="223"/>
      <c r="D179" s="887" t="s">
        <v>814</v>
      </c>
      <c r="E179" s="888"/>
      <c r="F179" s="888"/>
      <c r="G179" s="888"/>
      <c r="H179" s="888"/>
      <c r="I179" s="888"/>
      <c r="J179" s="888"/>
      <c r="K179" s="888"/>
      <c r="L179" s="888"/>
      <c r="M179" s="888"/>
      <c r="N179" s="888"/>
      <c r="O179" s="888"/>
      <c r="P179" s="888"/>
      <c r="Q179" s="889"/>
      <c r="R179" s="309"/>
      <c r="S179" s="228" t="str">
        <f>IF(AND(P172="YES",D179=""),"Please add narrative text.","")</f>
        <v/>
      </c>
      <c r="T179" s="202" t="b">
        <f t="shared" si="8"/>
        <v>0</v>
      </c>
      <c r="U179" s="202" t="str">
        <f t="shared" si="9"/>
        <v>FALSE</v>
      </c>
      <c r="V179" s="202">
        <f t="shared" si="11"/>
        <v>0</v>
      </c>
      <c r="W179" s="202" t="str">
        <f t="shared" si="10"/>
        <v>0</v>
      </c>
      <c r="X179" s="174"/>
      <c r="Y179" s="174"/>
      <c r="Z179" s="174"/>
      <c r="AA179" s="176"/>
      <c r="AB179" s="176"/>
      <c r="AC179" s="176"/>
    </row>
    <row r="180" spans="1:41" s="177" customFormat="1" x14ac:dyDescent="0.25">
      <c r="A180" s="128"/>
      <c r="B180" s="220"/>
      <c r="C180" s="223"/>
      <c r="D180" s="890"/>
      <c r="E180" s="891"/>
      <c r="F180" s="891"/>
      <c r="G180" s="891"/>
      <c r="H180" s="891"/>
      <c r="I180" s="891"/>
      <c r="J180" s="891"/>
      <c r="K180" s="891"/>
      <c r="L180" s="891"/>
      <c r="M180" s="891"/>
      <c r="N180" s="891"/>
      <c r="O180" s="891"/>
      <c r="P180" s="891"/>
      <c r="Q180" s="892"/>
      <c r="R180" s="306"/>
      <c r="S180" s="228"/>
      <c r="T180" s="202" t="b">
        <f t="shared" si="8"/>
        <v>0</v>
      </c>
      <c r="U180" s="202" t="str">
        <f t="shared" si="9"/>
        <v>FALSE</v>
      </c>
      <c r="V180" s="202">
        <f t="shared" si="11"/>
        <v>0</v>
      </c>
      <c r="W180" s="202" t="str">
        <f t="shared" si="10"/>
        <v>0</v>
      </c>
      <c r="X180" s="174"/>
      <c r="Y180" s="174"/>
      <c r="Z180" s="174"/>
      <c r="AA180" s="176"/>
      <c r="AB180" s="176"/>
      <c r="AC180" s="176"/>
    </row>
    <row r="181" spans="1:41" s="177" customFormat="1" x14ac:dyDescent="0.25">
      <c r="A181" s="128"/>
      <c r="B181" s="220"/>
      <c r="C181" s="223"/>
      <c r="D181" s="890"/>
      <c r="E181" s="891"/>
      <c r="F181" s="891"/>
      <c r="G181" s="891"/>
      <c r="H181" s="891"/>
      <c r="I181" s="891"/>
      <c r="J181" s="891"/>
      <c r="K181" s="891"/>
      <c r="L181" s="891"/>
      <c r="M181" s="891"/>
      <c r="N181" s="891"/>
      <c r="O181" s="891"/>
      <c r="P181" s="891"/>
      <c r="Q181" s="892"/>
      <c r="R181" s="306"/>
      <c r="S181" s="228"/>
      <c r="T181" s="202" t="b">
        <f t="shared" si="8"/>
        <v>0</v>
      </c>
      <c r="U181" s="202" t="str">
        <f t="shared" si="9"/>
        <v>FALSE</v>
      </c>
      <c r="V181" s="202">
        <f t="shared" si="11"/>
        <v>0</v>
      </c>
      <c r="W181" s="202" t="str">
        <f t="shared" si="10"/>
        <v>0</v>
      </c>
      <c r="X181" s="174"/>
      <c r="Y181" s="174"/>
      <c r="Z181" s="174"/>
      <c r="AA181" s="176"/>
      <c r="AB181" s="176"/>
      <c r="AC181" s="176"/>
    </row>
    <row r="182" spans="1:41" s="177" customFormat="1" ht="21.75" customHeight="1" x14ac:dyDescent="0.25">
      <c r="A182" s="128"/>
      <c r="B182" s="220"/>
      <c r="C182" s="223"/>
      <c r="D182" s="890"/>
      <c r="E182" s="891"/>
      <c r="F182" s="891"/>
      <c r="G182" s="891"/>
      <c r="H182" s="891"/>
      <c r="I182" s="891"/>
      <c r="J182" s="891"/>
      <c r="K182" s="891"/>
      <c r="L182" s="891"/>
      <c r="M182" s="891"/>
      <c r="N182" s="891"/>
      <c r="O182" s="891"/>
      <c r="P182" s="891"/>
      <c r="Q182" s="892"/>
      <c r="R182" s="306"/>
      <c r="S182" s="228"/>
      <c r="T182" s="202" t="b">
        <f t="shared" si="8"/>
        <v>0</v>
      </c>
      <c r="U182" s="202" t="str">
        <f t="shared" si="9"/>
        <v>FALSE</v>
      </c>
      <c r="V182" s="202">
        <f t="shared" si="11"/>
        <v>0</v>
      </c>
      <c r="W182" s="202" t="str">
        <f t="shared" si="10"/>
        <v>0</v>
      </c>
      <c r="X182" s="174"/>
      <c r="Y182" s="174"/>
      <c r="Z182" s="174"/>
      <c r="AA182" s="176"/>
      <c r="AB182" s="176"/>
      <c r="AC182" s="176"/>
    </row>
    <row r="183" spans="1:41" s="177" customFormat="1" ht="30.75" customHeight="1" x14ac:dyDescent="0.25">
      <c r="A183" s="128"/>
      <c r="B183" s="220"/>
      <c r="C183" s="223"/>
      <c r="D183" s="890"/>
      <c r="E183" s="891"/>
      <c r="F183" s="891"/>
      <c r="G183" s="891"/>
      <c r="H183" s="891"/>
      <c r="I183" s="891"/>
      <c r="J183" s="891"/>
      <c r="K183" s="891"/>
      <c r="L183" s="891"/>
      <c r="M183" s="891"/>
      <c r="N183" s="891"/>
      <c r="O183" s="891"/>
      <c r="P183" s="891"/>
      <c r="Q183" s="892"/>
      <c r="R183" s="306"/>
      <c r="S183" s="228"/>
      <c r="T183" s="202" t="b">
        <f t="shared" si="8"/>
        <v>0</v>
      </c>
      <c r="U183" s="202" t="str">
        <f t="shared" si="9"/>
        <v>FALSE</v>
      </c>
      <c r="V183" s="202">
        <f t="shared" si="11"/>
        <v>0</v>
      </c>
      <c r="W183" s="202" t="str">
        <f t="shared" si="10"/>
        <v>0</v>
      </c>
      <c r="X183" s="174"/>
      <c r="Y183" s="174"/>
      <c r="Z183" s="174"/>
      <c r="AA183" s="176"/>
      <c r="AB183" s="176"/>
      <c r="AC183" s="176"/>
    </row>
    <row r="184" spans="1:41" s="177" customFormat="1" ht="27" customHeight="1" x14ac:dyDescent="0.25">
      <c r="A184" s="128"/>
      <c r="B184" s="220"/>
      <c r="C184" s="223"/>
      <c r="D184" s="890"/>
      <c r="E184" s="891"/>
      <c r="F184" s="891"/>
      <c r="G184" s="891"/>
      <c r="H184" s="891"/>
      <c r="I184" s="891"/>
      <c r="J184" s="891"/>
      <c r="K184" s="891"/>
      <c r="L184" s="891"/>
      <c r="M184" s="891"/>
      <c r="N184" s="891"/>
      <c r="O184" s="891"/>
      <c r="P184" s="891"/>
      <c r="Q184" s="892"/>
      <c r="R184" s="306"/>
      <c r="S184" s="228"/>
      <c r="T184" s="202" t="b">
        <f t="shared" si="8"/>
        <v>0</v>
      </c>
      <c r="U184" s="202" t="str">
        <f t="shared" si="9"/>
        <v>FALSE</v>
      </c>
      <c r="V184" s="202">
        <f t="shared" si="11"/>
        <v>0</v>
      </c>
      <c r="W184" s="202" t="str">
        <f t="shared" si="10"/>
        <v>0</v>
      </c>
      <c r="X184" s="174"/>
      <c r="Y184" s="174"/>
      <c r="Z184" s="174"/>
      <c r="AA184" s="176"/>
      <c r="AB184" s="176"/>
      <c r="AC184" s="176"/>
    </row>
    <row r="185" spans="1:41" s="177" customFormat="1" ht="36" customHeight="1" x14ac:dyDescent="0.25">
      <c r="A185" s="128"/>
      <c r="B185" s="220"/>
      <c r="C185" s="223"/>
      <c r="D185" s="893"/>
      <c r="E185" s="894"/>
      <c r="F185" s="894"/>
      <c r="G185" s="894"/>
      <c r="H185" s="894"/>
      <c r="I185" s="894"/>
      <c r="J185" s="894"/>
      <c r="K185" s="894"/>
      <c r="L185" s="894"/>
      <c r="M185" s="894"/>
      <c r="N185" s="894"/>
      <c r="O185" s="894"/>
      <c r="P185" s="894"/>
      <c r="Q185" s="895"/>
      <c r="R185" s="339"/>
      <c r="S185" s="228"/>
      <c r="T185" s="202" t="b">
        <f t="shared" si="8"/>
        <v>0</v>
      </c>
      <c r="U185" s="202" t="str">
        <f t="shared" si="9"/>
        <v>FALSE</v>
      </c>
      <c r="V185" s="202">
        <f t="shared" si="11"/>
        <v>0</v>
      </c>
      <c r="W185" s="202" t="str">
        <f t="shared" si="10"/>
        <v>0</v>
      </c>
      <c r="X185" s="174"/>
      <c r="Y185" s="174"/>
      <c r="Z185" s="174"/>
      <c r="AA185" s="176"/>
      <c r="AB185" s="176"/>
      <c r="AC185" s="176"/>
    </row>
    <row r="186" spans="1:41" s="207" customFormat="1" ht="15.75" x14ac:dyDescent="0.25">
      <c r="A186" s="128"/>
      <c r="B186" s="220"/>
      <c r="C186" s="223"/>
      <c r="D186" s="356"/>
      <c r="E186" s="354"/>
      <c r="F186" s="354"/>
      <c r="G186" s="354"/>
      <c r="H186" s="354"/>
      <c r="I186" s="354"/>
      <c r="J186" s="354"/>
      <c r="K186" s="354"/>
      <c r="L186" s="354"/>
      <c r="M186" s="354"/>
      <c r="N186" s="354"/>
      <c r="O186" s="354"/>
      <c r="P186" s="354"/>
      <c r="Q186" s="354"/>
      <c r="R186" s="306"/>
      <c r="S186" s="228"/>
      <c r="T186" s="202"/>
      <c r="U186" s="202"/>
      <c r="V186" s="202"/>
      <c r="W186" s="202"/>
      <c r="X186" s="174"/>
      <c r="Y186" s="174"/>
      <c r="Z186" s="174"/>
      <c r="AA186" s="176"/>
      <c r="AB186" s="176"/>
      <c r="AC186" s="176"/>
      <c r="AD186" s="177"/>
      <c r="AE186" s="177"/>
      <c r="AF186" s="177"/>
      <c r="AG186" s="177"/>
      <c r="AH186" s="177"/>
      <c r="AI186" s="177"/>
      <c r="AJ186" s="177"/>
      <c r="AK186" s="177"/>
    </row>
    <row r="187" spans="1:41" ht="21.6" customHeight="1" x14ac:dyDescent="0.25">
      <c r="A187" s="124"/>
      <c r="B187" s="211"/>
      <c r="C187" s="223"/>
      <c r="D187" s="898" t="s">
        <v>595</v>
      </c>
      <c r="E187" s="898"/>
      <c r="F187" s="898"/>
      <c r="G187" s="898"/>
      <c r="H187" s="898"/>
      <c r="I187" s="898"/>
      <c r="J187" s="898"/>
      <c r="K187" s="898"/>
      <c r="L187" s="898"/>
      <c r="M187" s="898"/>
      <c r="N187" s="898"/>
      <c r="O187" s="898"/>
      <c r="P187" s="896" t="s">
        <v>815</v>
      </c>
      <c r="Q187" s="897"/>
      <c r="R187" s="243"/>
      <c r="S187" s="315" t="str">
        <f>IF(AND(P172="YES",P187="&lt;select&gt;"),"Please upload the required documentation.","")</f>
        <v/>
      </c>
      <c r="T187" s="202" t="b">
        <f t="shared" si="8"/>
        <v>0</v>
      </c>
      <c r="U187" s="202" t="str">
        <f t="shared" si="9"/>
        <v>FALSE</v>
      </c>
      <c r="V187" s="202">
        <f>IF(P187="Uploaded",1,0)</f>
        <v>0</v>
      </c>
      <c r="W187" s="202" t="str">
        <f t="shared" si="10"/>
        <v>0</v>
      </c>
      <c r="AL187" s="178"/>
      <c r="AM187" s="178"/>
      <c r="AN187" s="178"/>
      <c r="AO187" s="178"/>
    </row>
    <row r="188" spans="1:41" ht="21.6" customHeight="1" x14ac:dyDescent="0.25">
      <c r="A188" s="124"/>
      <c r="B188" s="211"/>
      <c r="C188" s="223"/>
      <c r="D188" s="898"/>
      <c r="E188" s="898"/>
      <c r="F188" s="898"/>
      <c r="G188" s="898"/>
      <c r="H188" s="898"/>
      <c r="I188" s="898"/>
      <c r="J188" s="898"/>
      <c r="K188" s="898"/>
      <c r="L188" s="898"/>
      <c r="M188" s="898"/>
      <c r="N188" s="898"/>
      <c r="O188" s="898"/>
      <c r="P188" s="808"/>
      <c r="Q188" s="808"/>
      <c r="R188" s="243"/>
      <c r="S188" s="315"/>
      <c r="T188" s="202"/>
      <c r="U188" s="202"/>
      <c r="V188" s="202"/>
      <c r="W188" s="202"/>
      <c r="AL188" s="178"/>
      <c r="AM188" s="178"/>
      <c r="AN188" s="178"/>
      <c r="AO188" s="178"/>
    </row>
    <row r="189" spans="1:41" s="133" customFormat="1" ht="21.75" customHeight="1" x14ac:dyDescent="0.25">
      <c r="A189" s="128"/>
      <c r="B189" s="220"/>
      <c r="C189" s="198"/>
      <c r="D189" s="221" t="s">
        <v>658</v>
      </c>
      <c r="E189" s="811"/>
      <c r="F189" s="811"/>
      <c r="G189" s="223"/>
      <c r="H189" s="224"/>
      <c r="I189" s="223"/>
      <c r="J189" s="223"/>
      <c r="K189" s="223"/>
      <c r="L189" s="223"/>
      <c r="M189" s="223"/>
      <c r="N189" s="225"/>
      <c r="O189" s="226"/>
      <c r="P189" s="803"/>
      <c r="Q189" s="803"/>
      <c r="R189" s="804"/>
      <c r="S189" s="228"/>
      <c r="T189" s="202"/>
      <c r="U189" s="202"/>
      <c r="V189" s="202"/>
      <c r="W189" s="202"/>
      <c r="X189" s="202"/>
      <c r="Y189" s="202"/>
      <c r="Z189" s="202"/>
      <c r="AA189" s="131"/>
      <c r="AB189" s="131"/>
      <c r="AC189" s="131"/>
    </row>
    <row r="190" spans="1:41" s="133" customFormat="1" ht="15.75" x14ac:dyDescent="0.25">
      <c r="A190" s="128"/>
      <c r="B190" s="220"/>
      <c r="C190" s="124"/>
      <c r="D190" s="229"/>
      <c r="E190" s="230" t="s">
        <v>258</v>
      </c>
      <c r="F190" s="880" t="s">
        <v>251</v>
      </c>
      <c r="G190" s="881"/>
      <c r="H190" s="881"/>
      <c r="I190" s="881"/>
      <c r="J190" s="881"/>
      <c r="K190" s="882"/>
      <c r="L190" s="906"/>
      <c r="M190" s="906"/>
      <c r="N190" s="906"/>
      <c r="O190" s="906"/>
      <c r="P190" s="906"/>
      <c r="Q190" s="803"/>
      <c r="R190" s="804"/>
      <c r="S190" s="228"/>
      <c r="T190" s="202"/>
      <c r="U190" s="202"/>
      <c r="V190" s="202"/>
      <c r="W190" s="202"/>
      <c r="X190" s="202"/>
      <c r="Y190" s="202"/>
      <c r="Z190" s="202"/>
      <c r="AA190" s="131"/>
      <c r="AB190" s="131"/>
      <c r="AC190" s="131"/>
    </row>
    <row r="191" spans="1:41" s="177" customFormat="1" ht="15.6" customHeight="1" thickBot="1" x14ac:dyDescent="0.3">
      <c r="A191" s="128"/>
      <c r="B191" s="358"/>
      <c r="C191" s="359"/>
      <c r="D191" s="360"/>
      <c r="E191" s="360"/>
      <c r="F191" s="360"/>
      <c r="G191" s="360"/>
      <c r="H191" s="360"/>
      <c r="I191" s="360"/>
      <c r="J191" s="360"/>
      <c r="K191" s="360"/>
      <c r="L191" s="360"/>
      <c r="M191" s="360"/>
      <c r="N191" s="360"/>
      <c r="O191" s="360"/>
      <c r="P191" s="320"/>
      <c r="Q191" s="320"/>
      <c r="R191" s="361"/>
      <c r="S191" s="228"/>
      <c r="T191" s="202" t="b">
        <f>IF(W191="1",TRUE,FALSE)</f>
        <v>0</v>
      </c>
      <c r="U191" s="202" t="str">
        <f>""&amp;T191&amp;""</f>
        <v>FALSE</v>
      </c>
      <c r="V191" s="202">
        <f>IF(C191="Uploaded",1,0)</f>
        <v>0</v>
      </c>
      <c r="W191" s="202" t="str">
        <f>""&amp;V191&amp;""</f>
        <v>0</v>
      </c>
      <c r="X191" s="174"/>
      <c r="Y191" s="174"/>
      <c r="Z191" s="174"/>
      <c r="AA191" s="176"/>
      <c r="AB191" s="176"/>
      <c r="AC191" s="176"/>
    </row>
    <row r="192" spans="1:41" s="177" customFormat="1" ht="15.75" x14ac:dyDescent="0.25">
      <c r="A192" s="128"/>
      <c r="B192" s="291"/>
      <c r="C192" s="292"/>
      <c r="D192" s="342"/>
      <c r="E192" s="342"/>
      <c r="F192" s="342"/>
      <c r="G192" s="342"/>
      <c r="H192" s="342"/>
      <c r="I192" s="342"/>
      <c r="J192" s="342"/>
      <c r="K192" s="342"/>
      <c r="L192" s="342"/>
      <c r="M192" s="342"/>
      <c r="N192" s="343"/>
      <c r="O192" s="342"/>
      <c r="P192" s="342"/>
      <c r="Q192" s="342"/>
      <c r="R192" s="294"/>
      <c r="S192" s="228"/>
      <c r="T192" s="202" t="b">
        <f t="shared" ref="T192:T237" si="12">IF(W192="1",TRUE,FALSE)</f>
        <v>0</v>
      </c>
      <c r="U192" s="202" t="str">
        <f t="shared" ref="U192:U237" si="13">""&amp;T192&amp;""</f>
        <v>FALSE</v>
      </c>
      <c r="V192" s="202">
        <f>IF(C192="Uploaded",1,0)</f>
        <v>0</v>
      </c>
      <c r="W192" s="202" t="str">
        <f t="shared" ref="W192:W237" si="14">""&amp;V192&amp;""</f>
        <v>0</v>
      </c>
      <c r="X192" s="174"/>
      <c r="Y192" s="174"/>
      <c r="Z192" s="174"/>
      <c r="AA192" s="176"/>
      <c r="AB192" s="176"/>
      <c r="AC192" s="176"/>
    </row>
    <row r="193" spans="1:29" s="371" customFormat="1" ht="15.75" x14ac:dyDescent="0.25">
      <c r="A193" s="362"/>
      <c r="B193" s="363"/>
      <c r="C193" s="322" t="s">
        <v>162</v>
      </c>
      <c r="D193" s="322"/>
      <c r="E193" s="364"/>
      <c r="F193" s="364"/>
      <c r="G193" s="364"/>
      <c r="H193" s="364"/>
      <c r="I193" s="364"/>
      <c r="J193" s="364"/>
      <c r="K193" s="364"/>
      <c r="L193" s="364"/>
      <c r="M193" s="364"/>
      <c r="N193" s="365"/>
      <c r="O193" s="364"/>
      <c r="P193" s="364"/>
      <c r="Q193" s="364"/>
      <c r="R193" s="366"/>
      <c r="S193" s="367"/>
      <c r="T193" s="368" t="b">
        <f t="shared" si="12"/>
        <v>0</v>
      </c>
      <c r="U193" s="368" t="str">
        <f t="shared" si="13"/>
        <v>FALSE</v>
      </c>
      <c r="V193" s="368">
        <f>IF(P193="YES",1,0)</f>
        <v>0</v>
      </c>
      <c r="W193" s="368" t="str">
        <f t="shared" si="14"/>
        <v>0</v>
      </c>
      <c r="X193" s="369"/>
      <c r="Y193" s="369"/>
      <c r="Z193" s="369"/>
      <c r="AA193" s="370"/>
      <c r="AB193" s="370"/>
      <c r="AC193" s="370"/>
    </row>
    <row r="194" spans="1:29" s="346" customFormat="1" ht="15.75" x14ac:dyDescent="0.25">
      <c r="A194" s="324"/>
      <c r="B194" s="325"/>
      <c r="C194" s="326" t="s">
        <v>337</v>
      </c>
      <c r="E194" s="328"/>
      <c r="F194" s="328"/>
      <c r="G194" s="328"/>
      <c r="H194" s="328"/>
      <c r="I194" s="328"/>
      <c r="J194" s="328"/>
      <c r="K194" s="328"/>
      <c r="L194" s="328"/>
      <c r="M194" s="328"/>
      <c r="N194" s="328"/>
      <c r="O194" s="328"/>
      <c r="P194" s="328"/>
      <c r="Q194" s="328"/>
      <c r="R194" s="329"/>
      <c r="S194" s="228"/>
      <c r="T194" s="330" t="e">
        <f t="shared" si="12"/>
        <v>#REF!</v>
      </c>
      <c r="U194" s="330" t="e">
        <f t="shared" si="13"/>
        <v>#REF!</v>
      </c>
      <c r="V194" s="330" t="e">
        <f>IF(#REF!="Uploaded",1,0)</f>
        <v>#REF!</v>
      </c>
      <c r="W194" s="330" t="e">
        <f t="shared" si="14"/>
        <v>#REF!</v>
      </c>
      <c r="X194" s="349"/>
      <c r="Y194" s="349"/>
      <c r="Z194" s="349"/>
      <c r="AA194" s="350"/>
      <c r="AB194" s="350"/>
      <c r="AC194" s="350"/>
    </row>
    <row r="195" spans="1:29" s="177" customFormat="1" ht="16.5" customHeight="1" x14ac:dyDescent="0.25">
      <c r="A195" s="128"/>
      <c r="B195" s="220"/>
      <c r="C195" s="223"/>
      <c r="D195" s="229"/>
      <c r="E195" s="307"/>
      <c r="F195" s="307"/>
      <c r="G195" s="307"/>
      <c r="H195" s="307"/>
      <c r="I195" s="307"/>
      <c r="J195" s="307"/>
      <c r="K195" s="307"/>
      <c r="L195" s="307"/>
      <c r="M195" s="307"/>
      <c r="N195" s="307"/>
      <c r="O195" s="307"/>
      <c r="P195" s="307"/>
      <c r="Q195" s="307"/>
      <c r="R195" s="306"/>
      <c r="S195" s="228"/>
      <c r="T195" s="202" t="b">
        <f t="shared" si="12"/>
        <v>0</v>
      </c>
      <c r="U195" s="202" t="str">
        <f t="shared" si="13"/>
        <v>FALSE</v>
      </c>
      <c r="V195" s="202">
        <f>IF(P195="YES",1,0)</f>
        <v>0</v>
      </c>
      <c r="W195" s="202" t="str">
        <f t="shared" si="14"/>
        <v>0</v>
      </c>
      <c r="X195" s="174"/>
      <c r="Y195" s="174"/>
      <c r="Z195" s="174"/>
      <c r="AA195" s="176"/>
      <c r="AB195" s="176"/>
      <c r="AC195" s="176"/>
    </row>
    <row r="196" spans="1:29" s="177" customFormat="1" ht="16.5" customHeight="1" x14ac:dyDescent="0.25">
      <c r="A196" s="128"/>
      <c r="B196" s="220"/>
      <c r="C196" s="223"/>
      <c r="D196" s="883" t="s">
        <v>447</v>
      </c>
      <c r="E196" s="883"/>
      <c r="F196" s="883"/>
      <c r="G196" s="883"/>
      <c r="H196" s="883"/>
      <c r="I196" s="883"/>
      <c r="J196" s="883"/>
      <c r="K196" s="883"/>
      <c r="L196" s="883"/>
      <c r="M196" s="883"/>
      <c r="N196" s="883"/>
      <c r="O196" s="884"/>
      <c r="P196" s="814" t="s">
        <v>765</v>
      </c>
      <c r="Q196" s="307"/>
      <c r="R196" s="306"/>
      <c r="S196" s="228" t="str">
        <f>IF(AND(OR(P196="NO",P196="&lt;select&gt;"),OR(D200&lt;&gt;"",U218="TRUE",D211&lt;&gt;"",U220="TRUE")),"Please answer this question by making a selection in the dropdown.","")</f>
        <v/>
      </c>
      <c r="T196" s="202" t="b">
        <f t="shared" si="12"/>
        <v>1</v>
      </c>
      <c r="U196" s="202" t="str">
        <f t="shared" si="13"/>
        <v>TRUE</v>
      </c>
      <c r="V196" s="202">
        <f>IF(P196="YES",1,0)</f>
        <v>1</v>
      </c>
      <c r="W196" s="202" t="str">
        <f t="shared" si="14"/>
        <v>1</v>
      </c>
      <c r="X196" s="174"/>
      <c r="Y196" s="174"/>
      <c r="Z196" s="174"/>
      <c r="AA196" s="176"/>
      <c r="AB196" s="176"/>
      <c r="AC196" s="176"/>
    </row>
    <row r="197" spans="1:29" s="177" customFormat="1" ht="15.75" customHeight="1" x14ac:dyDescent="0.25">
      <c r="A197" s="128"/>
      <c r="B197" s="220"/>
      <c r="C197" s="223"/>
      <c r="D197" s="333"/>
      <c r="E197" s="307"/>
      <c r="F197" s="307"/>
      <c r="G197" s="307"/>
      <c r="H197" s="307"/>
      <c r="I197" s="307"/>
      <c r="J197" s="307"/>
      <c r="K197" s="307"/>
      <c r="L197" s="307"/>
      <c r="M197" s="307"/>
      <c r="N197" s="323"/>
      <c r="O197" s="151"/>
      <c r="P197" s="372"/>
      <c r="Q197" s="307"/>
      <c r="R197" s="306"/>
      <c r="S197" s="228"/>
      <c r="T197" s="202" t="b">
        <f t="shared" si="12"/>
        <v>0</v>
      </c>
      <c r="U197" s="202" t="str">
        <f t="shared" si="13"/>
        <v>FALSE</v>
      </c>
      <c r="V197" s="202">
        <f t="shared" ref="V197:V216" si="15">IF(C197="Uploaded",1,0)</f>
        <v>0</v>
      </c>
      <c r="W197" s="202" t="str">
        <f t="shared" si="14"/>
        <v>0</v>
      </c>
      <c r="X197" s="174"/>
      <c r="Y197" s="174"/>
      <c r="Z197" s="174"/>
      <c r="AA197" s="176"/>
      <c r="AB197" s="176"/>
      <c r="AC197" s="176"/>
    </row>
    <row r="198" spans="1:29" s="177" customFormat="1" ht="17.45" customHeight="1" x14ac:dyDescent="0.25">
      <c r="A198" s="128"/>
      <c r="B198" s="220"/>
      <c r="C198" s="223"/>
      <c r="D198" s="811" t="s">
        <v>450</v>
      </c>
      <c r="E198" s="811"/>
      <c r="F198" s="811"/>
      <c r="G198" s="811"/>
      <c r="H198" s="811"/>
      <c r="I198" s="811"/>
      <c r="J198" s="811"/>
      <c r="K198" s="811"/>
      <c r="L198" s="811"/>
      <c r="M198" s="811"/>
      <c r="N198" s="811"/>
      <c r="O198" s="811"/>
      <c r="P198" s="811"/>
      <c r="Q198" s="811"/>
      <c r="R198" s="306"/>
      <c r="S198" s="228"/>
      <c r="T198" s="202" t="b">
        <f t="shared" si="12"/>
        <v>0</v>
      </c>
      <c r="U198" s="202" t="str">
        <f t="shared" si="13"/>
        <v>FALSE</v>
      </c>
      <c r="V198" s="202">
        <f t="shared" si="15"/>
        <v>0</v>
      </c>
      <c r="W198" s="202" t="str">
        <f t="shared" si="14"/>
        <v>0</v>
      </c>
      <c r="X198" s="174"/>
      <c r="Y198" s="174"/>
      <c r="Z198" s="174"/>
      <c r="AA198" s="176"/>
      <c r="AB198" s="176"/>
      <c r="AC198" s="176"/>
    </row>
    <row r="199" spans="1:29" s="177" customFormat="1" ht="9.75" customHeight="1" x14ac:dyDescent="0.25">
      <c r="A199" s="128"/>
      <c r="B199" s="220"/>
      <c r="C199" s="223"/>
      <c r="D199" s="307"/>
      <c r="E199" s="307"/>
      <c r="F199" s="307"/>
      <c r="G199" s="307"/>
      <c r="H199" s="307"/>
      <c r="I199" s="307"/>
      <c r="J199" s="307"/>
      <c r="K199" s="307"/>
      <c r="L199" s="307"/>
      <c r="M199" s="307"/>
      <c r="N199" s="323"/>
      <c r="O199" s="307"/>
      <c r="P199" s="307"/>
      <c r="Q199" s="307"/>
      <c r="R199" s="306"/>
      <c r="S199" s="228"/>
      <c r="T199" s="202" t="b">
        <f t="shared" si="12"/>
        <v>0</v>
      </c>
      <c r="U199" s="202" t="str">
        <f t="shared" si="13"/>
        <v>FALSE</v>
      </c>
      <c r="V199" s="202">
        <f t="shared" si="15"/>
        <v>0</v>
      </c>
      <c r="W199" s="202" t="str">
        <f t="shared" si="14"/>
        <v>0</v>
      </c>
      <c r="X199" s="174"/>
      <c r="Y199" s="174"/>
      <c r="Z199" s="174"/>
      <c r="AA199" s="176"/>
      <c r="AB199" s="176"/>
      <c r="AC199" s="176"/>
    </row>
    <row r="200" spans="1:29" s="177" customFormat="1" x14ac:dyDescent="0.25">
      <c r="A200" s="128"/>
      <c r="B200" s="220"/>
      <c r="C200" s="223"/>
      <c r="D200" s="887" t="s">
        <v>816</v>
      </c>
      <c r="E200" s="888"/>
      <c r="F200" s="888"/>
      <c r="G200" s="888"/>
      <c r="H200" s="888"/>
      <c r="I200" s="888"/>
      <c r="J200" s="888"/>
      <c r="K200" s="888"/>
      <c r="L200" s="888"/>
      <c r="M200" s="888"/>
      <c r="N200" s="888"/>
      <c r="O200" s="888"/>
      <c r="P200" s="888"/>
      <c r="Q200" s="889"/>
      <c r="R200" s="309"/>
      <c r="S200" s="228" t="str">
        <f>IF(AND(P196="YES",D200=""),"Please add narrative text.","")</f>
        <v/>
      </c>
      <c r="T200" s="202" t="b">
        <f t="shared" si="12"/>
        <v>0</v>
      </c>
      <c r="U200" s="202" t="str">
        <f t="shared" si="13"/>
        <v>FALSE</v>
      </c>
      <c r="V200" s="202">
        <f t="shared" si="15"/>
        <v>0</v>
      </c>
      <c r="W200" s="202" t="str">
        <f t="shared" si="14"/>
        <v>0</v>
      </c>
      <c r="X200" s="174"/>
      <c r="Y200" s="174"/>
      <c r="Z200" s="174"/>
      <c r="AA200" s="176"/>
      <c r="AB200" s="176"/>
      <c r="AC200" s="176"/>
    </row>
    <row r="201" spans="1:29" s="177" customFormat="1" x14ac:dyDescent="0.25">
      <c r="A201" s="128"/>
      <c r="B201" s="220"/>
      <c r="C201" s="223"/>
      <c r="D201" s="890"/>
      <c r="E201" s="891"/>
      <c r="F201" s="891"/>
      <c r="G201" s="891"/>
      <c r="H201" s="891"/>
      <c r="I201" s="891"/>
      <c r="J201" s="891"/>
      <c r="K201" s="891"/>
      <c r="L201" s="891"/>
      <c r="M201" s="891"/>
      <c r="N201" s="891"/>
      <c r="O201" s="891"/>
      <c r="P201" s="891"/>
      <c r="Q201" s="892"/>
      <c r="R201" s="306"/>
      <c r="S201" s="228"/>
      <c r="T201" s="202" t="b">
        <f t="shared" si="12"/>
        <v>0</v>
      </c>
      <c r="U201" s="202" t="str">
        <f t="shared" si="13"/>
        <v>FALSE</v>
      </c>
      <c r="V201" s="202">
        <f t="shared" si="15"/>
        <v>0</v>
      </c>
      <c r="W201" s="202" t="str">
        <f t="shared" si="14"/>
        <v>0</v>
      </c>
      <c r="X201" s="174"/>
      <c r="Y201" s="174"/>
      <c r="Z201" s="174"/>
      <c r="AA201" s="176"/>
      <c r="AB201" s="176"/>
      <c r="AC201" s="176"/>
    </row>
    <row r="202" spans="1:29" s="177" customFormat="1" x14ac:dyDescent="0.25">
      <c r="A202" s="128"/>
      <c r="B202" s="220"/>
      <c r="C202" s="223"/>
      <c r="D202" s="890"/>
      <c r="E202" s="891"/>
      <c r="F202" s="891"/>
      <c r="G202" s="891"/>
      <c r="H202" s="891"/>
      <c r="I202" s="891"/>
      <c r="J202" s="891"/>
      <c r="K202" s="891"/>
      <c r="L202" s="891"/>
      <c r="M202" s="891"/>
      <c r="N202" s="891"/>
      <c r="O202" s="891"/>
      <c r="P202" s="891"/>
      <c r="Q202" s="892"/>
      <c r="R202" s="306"/>
      <c r="S202" s="228"/>
      <c r="T202" s="202" t="b">
        <f t="shared" si="12"/>
        <v>0</v>
      </c>
      <c r="U202" s="202" t="str">
        <f t="shared" si="13"/>
        <v>FALSE</v>
      </c>
      <c r="V202" s="202">
        <f t="shared" si="15"/>
        <v>0</v>
      </c>
      <c r="W202" s="202" t="str">
        <f t="shared" si="14"/>
        <v>0</v>
      </c>
      <c r="X202" s="174"/>
      <c r="Y202" s="174"/>
      <c r="Z202" s="174"/>
      <c r="AA202" s="176"/>
      <c r="AB202" s="176"/>
      <c r="AC202" s="176"/>
    </row>
    <row r="203" spans="1:29" s="177" customFormat="1" x14ac:dyDescent="0.25">
      <c r="A203" s="128"/>
      <c r="B203" s="220"/>
      <c r="C203" s="223"/>
      <c r="D203" s="890"/>
      <c r="E203" s="891"/>
      <c r="F203" s="891"/>
      <c r="G203" s="891"/>
      <c r="H203" s="891"/>
      <c r="I203" s="891"/>
      <c r="J203" s="891"/>
      <c r="K203" s="891"/>
      <c r="L203" s="891"/>
      <c r="M203" s="891"/>
      <c r="N203" s="891"/>
      <c r="O203" s="891"/>
      <c r="P203" s="891"/>
      <c r="Q203" s="892"/>
      <c r="R203" s="306"/>
      <c r="S203" s="228"/>
      <c r="T203" s="202" t="b">
        <f t="shared" si="12"/>
        <v>0</v>
      </c>
      <c r="U203" s="202" t="str">
        <f t="shared" si="13"/>
        <v>FALSE</v>
      </c>
      <c r="V203" s="202">
        <f t="shared" si="15"/>
        <v>0</v>
      </c>
      <c r="W203" s="202" t="str">
        <f t="shared" si="14"/>
        <v>0</v>
      </c>
      <c r="X203" s="174"/>
      <c r="Y203" s="174"/>
      <c r="Z203" s="174"/>
      <c r="AA203" s="176"/>
      <c r="AB203" s="176"/>
      <c r="AC203" s="176"/>
    </row>
    <row r="204" spans="1:29" s="177" customFormat="1" x14ac:dyDescent="0.25">
      <c r="A204" s="128"/>
      <c r="B204" s="220"/>
      <c r="C204" s="223"/>
      <c r="D204" s="890"/>
      <c r="E204" s="891"/>
      <c r="F204" s="891"/>
      <c r="G204" s="891"/>
      <c r="H204" s="891"/>
      <c r="I204" s="891"/>
      <c r="J204" s="891"/>
      <c r="K204" s="891"/>
      <c r="L204" s="891"/>
      <c r="M204" s="891"/>
      <c r="N204" s="891"/>
      <c r="O204" s="891"/>
      <c r="P204" s="891"/>
      <c r="Q204" s="892"/>
      <c r="R204" s="306"/>
      <c r="S204" s="228"/>
      <c r="T204" s="202" t="b">
        <f t="shared" si="12"/>
        <v>0</v>
      </c>
      <c r="U204" s="202" t="str">
        <f t="shared" si="13"/>
        <v>FALSE</v>
      </c>
      <c r="V204" s="202">
        <f t="shared" si="15"/>
        <v>0</v>
      </c>
      <c r="W204" s="202" t="str">
        <f t="shared" si="14"/>
        <v>0</v>
      </c>
      <c r="X204" s="174"/>
      <c r="Y204" s="174"/>
      <c r="Z204" s="174"/>
      <c r="AA204" s="176"/>
      <c r="AB204" s="176"/>
      <c r="AC204" s="176"/>
    </row>
    <row r="205" spans="1:29" s="177" customFormat="1" x14ac:dyDescent="0.25">
      <c r="A205" s="128"/>
      <c r="B205" s="220"/>
      <c r="C205" s="223"/>
      <c r="D205" s="893"/>
      <c r="E205" s="894"/>
      <c r="F205" s="894"/>
      <c r="G205" s="894"/>
      <c r="H205" s="894"/>
      <c r="I205" s="894"/>
      <c r="J205" s="894"/>
      <c r="K205" s="894"/>
      <c r="L205" s="894"/>
      <c r="M205" s="894"/>
      <c r="N205" s="894"/>
      <c r="O205" s="894"/>
      <c r="P205" s="894"/>
      <c r="Q205" s="895"/>
      <c r="R205" s="306"/>
      <c r="S205" s="228"/>
      <c r="T205" s="202" t="b">
        <f t="shared" si="12"/>
        <v>0</v>
      </c>
      <c r="U205" s="202" t="str">
        <f t="shared" si="13"/>
        <v>FALSE</v>
      </c>
      <c r="V205" s="202">
        <f t="shared" si="15"/>
        <v>0</v>
      </c>
      <c r="W205" s="202" t="str">
        <f t="shared" si="14"/>
        <v>0</v>
      </c>
      <c r="X205" s="174"/>
      <c r="Y205" s="174"/>
      <c r="Z205" s="174"/>
      <c r="AA205" s="176"/>
      <c r="AB205" s="176"/>
      <c r="AC205" s="176"/>
    </row>
    <row r="206" spans="1:29" s="177" customFormat="1" ht="16.5" customHeight="1" x14ac:dyDescent="0.25">
      <c r="A206" s="128"/>
      <c r="B206" s="220"/>
      <c r="C206" s="223"/>
      <c r="D206" s="229"/>
      <c r="E206" s="307"/>
      <c r="F206" s="307"/>
      <c r="G206" s="307"/>
      <c r="H206" s="307"/>
      <c r="I206" s="307"/>
      <c r="J206" s="307"/>
      <c r="K206" s="307"/>
      <c r="L206" s="307"/>
      <c r="M206" s="307"/>
      <c r="N206" s="307"/>
      <c r="O206" s="307"/>
      <c r="P206" s="307"/>
      <c r="Q206" s="307"/>
      <c r="R206" s="306"/>
      <c r="S206" s="228" t="str">
        <f>IF(AND(OR(P207="YES"),OR(P196="&lt;select&gt;")),"Answer the question above.","")</f>
        <v/>
      </c>
      <c r="T206" s="202" t="b">
        <f t="shared" si="12"/>
        <v>0</v>
      </c>
      <c r="U206" s="202" t="str">
        <f t="shared" si="13"/>
        <v>FALSE</v>
      </c>
      <c r="V206" s="202">
        <f>IF(P206="YES",1,0)</f>
        <v>0</v>
      </c>
      <c r="W206" s="202" t="str">
        <f t="shared" si="14"/>
        <v>0</v>
      </c>
      <c r="X206" s="174"/>
      <c r="Y206" s="174"/>
      <c r="Z206" s="174"/>
      <c r="AA206" s="176"/>
      <c r="AB206" s="176"/>
      <c r="AC206" s="176"/>
    </row>
    <row r="207" spans="1:29" s="177" customFormat="1" ht="16.5" customHeight="1" x14ac:dyDescent="0.25">
      <c r="A207" s="128"/>
      <c r="B207" s="220"/>
      <c r="C207" s="223"/>
      <c r="D207" s="883" t="s">
        <v>448</v>
      </c>
      <c r="E207" s="883"/>
      <c r="F207" s="883"/>
      <c r="G207" s="883"/>
      <c r="H207" s="883"/>
      <c r="I207" s="883"/>
      <c r="J207" s="883"/>
      <c r="K207" s="883"/>
      <c r="L207" s="883"/>
      <c r="M207" s="883"/>
      <c r="N207" s="883"/>
      <c r="O207" s="884"/>
      <c r="P207" s="814" t="s">
        <v>765</v>
      </c>
      <c r="Q207" s="307"/>
      <c r="R207" s="306"/>
      <c r="S207" s="228" t="str">
        <f>IF(AND(OR(P196="YES"),OR(P207="&lt;select&gt;")),"Please answer this question by making a selection in the dropdown.","")</f>
        <v/>
      </c>
      <c r="T207" s="202" t="b">
        <f t="shared" si="12"/>
        <v>1</v>
      </c>
      <c r="U207" s="202" t="str">
        <f t="shared" si="13"/>
        <v>TRUE</v>
      </c>
      <c r="V207" s="202">
        <f>IF(P207="YES",1,0)</f>
        <v>1</v>
      </c>
      <c r="W207" s="202" t="str">
        <f t="shared" si="14"/>
        <v>1</v>
      </c>
      <c r="X207" s="174"/>
      <c r="Y207" s="174"/>
      <c r="Z207" s="174"/>
      <c r="AA207" s="176"/>
      <c r="AB207" s="176"/>
      <c r="AC207" s="176"/>
    </row>
    <row r="208" spans="1:29" s="177" customFormat="1" ht="15.75" customHeight="1" x14ac:dyDescent="0.25">
      <c r="A208" s="128"/>
      <c r="B208" s="220"/>
      <c r="C208" s="223"/>
      <c r="D208" s="885" t="s">
        <v>449</v>
      </c>
      <c r="E208" s="907"/>
      <c r="F208" s="907"/>
      <c r="G208" s="907"/>
      <c r="H208" s="907"/>
      <c r="I208" s="907"/>
      <c r="J208" s="907"/>
      <c r="K208" s="907"/>
      <c r="L208" s="907"/>
      <c r="M208" s="907"/>
      <c r="N208" s="907"/>
      <c r="O208" s="907"/>
      <c r="P208" s="907"/>
      <c r="Q208" s="907"/>
      <c r="R208" s="306"/>
      <c r="T208" s="202" t="b">
        <f t="shared" si="12"/>
        <v>0</v>
      </c>
      <c r="U208" s="202" t="str">
        <f t="shared" si="13"/>
        <v>FALSE</v>
      </c>
      <c r="V208" s="202">
        <f t="shared" si="15"/>
        <v>0</v>
      </c>
      <c r="W208" s="202" t="str">
        <f t="shared" si="14"/>
        <v>0</v>
      </c>
      <c r="X208" s="174"/>
      <c r="Y208" s="174"/>
      <c r="Z208" s="174"/>
      <c r="AA208" s="176"/>
      <c r="AB208" s="176"/>
      <c r="AC208" s="176"/>
    </row>
    <row r="209" spans="1:41" s="177" customFormat="1" ht="17.45" customHeight="1" x14ac:dyDescent="0.25">
      <c r="A209" s="128"/>
      <c r="B209" s="220"/>
      <c r="C209" s="223"/>
      <c r="D209" s="907"/>
      <c r="E209" s="907"/>
      <c r="F209" s="907"/>
      <c r="G209" s="907"/>
      <c r="H209" s="907"/>
      <c r="I209" s="907"/>
      <c r="J209" s="907"/>
      <c r="K209" s="907"/>
      <c r="L209" s="907"/>
      <c r="M209" s="907"/>
      <c r="N209" s="907"/>
      <c r="O209" s="907"/>
      <c r="P209" s="907"/>
      <c r="Q209" s="907"/>
      <c r="R209" s="306"/>
      <c r="S209" s="228"/>
      <c r="T209" s="202" t="b">
        <f t="shared" si="12"/>
        <v>0</v>
      </c>
      <c r="U209" s="202" t="str">
        <f t="shared" si="13"/>
        <v>FALSE</v>
      </c>
      <c r="V209" s="202">
        <f t="shared" si="15"/>
        <v>0</v>
      </c>
      <c r="W209" s="202" t="str">
        <f t="shared" si="14"/>
        <v>0</v>
      </c>
      <c r="X209" s="174"/>
      <c r="Y209" s="174"/>
      <c r="Z209" s="174"/>
      <c r="AA209" s="176"/>
      <c r="AB209" s="176"/>
      <c r="AC209" s="176"/>
    </row>
    <row r="210" spans="1:41" s="177" customFormat="1" ht="9" customHeight="1" x14ac:dyDescent="0.25">
      <c r="A210" s="128"/>
      <c r="B210" s="220"/>
      <c r="C210" s="223"/>
      <c r="D210" s="307"/>
      <c r="E210" s="307"/>
      <c r="F210" s="307"/>
      <c r="G210" s="307"/>
      <c r="H210" s="307"/>
      <c r="I210" s="307"/>
      <c r="J210" s="307"/>
      <c r="K210" s="307"/>
      <c r="L210" s="307"/>
      <c r="M210" s="307"/>
      <c r="N210" s="323"/>
      <c r="O210" s="307"/>
      <c r="P210" s="307"/>
      <c r="Q210" s="307"/>
      <c r="R210" s="306"/>
      <c r="S210" s="228"/>
      <c r="T210" s="202" t="b">
        <f t="shared" si="12"/>
        <v>0</v>
      </c>
      <c r="U210" s="202" t="str">
        <f t="shared" si="13"/>
        <v>FALSE</v>
      </c>
      <c r="V210" s="202">
        <f t="shared" si="15"/>
        <v>0</v>
      </c>
      <c r="W210" s="202" t="str">
        <f t="shared" si="14"/>
        <v>0</v>
      </c>
      <c r="X210" s="174"/>
      <c r="Y210" s="174"/>
      <c r="Z210" s="174"/>
      <c r="AA210" s="176"/>
      <c r="AB210" s="176"/>
      <c r="AC210" s="176"/>
    </row>
    <row r="211" spans="1:41" s="177" customFormat="1" x14ac:dyDescent="0.25">
      <c r="A211" s="128"/>
      <c r="B211" s="220"/>
      <c r="C211" s="223"/>
      <c r="D211" s="887" t="s">
        <v>828</v>
      </c>
      <c r="E211" s="888"/>
      <c r="F211" s="888"/>
      <c r="G211" s="888"/>
      <c r="H211" s="888"/>
      <c r="I211" s="888"/>
      <c r="J211" s="888"/>
      <c r="K211" s="888"/>
      <c r="L211" s="888"/>
      <c r="M211" s="888"/>
      <c r="N211" s="888"/>
      <c r="O211" s="888"/>
      <c r="P211" s="888"/>
      <c r="Q211" s="889"/>
      <c r="R211" s="309"/>
      <c r="S211" s="228" t="str">
        <f>IF(AND(P207="YES",D211=""),"Please add narrative text.","")</f>
        <v/>
      </c>
      <c r="T211" s="202" t="b">
        <f t="shared" si="12"/>
        <v>0</v>
      </c>
      <c r="U211" s="202" t="str">
        <f t="shared" si="13"/>
        <v>FALSE</v>
      </c>
      <c r="V211" s="202">
        <f t="shared" si="15"/>
        <v>0</v>
      </c>
      <c r="W211" s="202" t="str">
        <f t="shared" si="14"/>
        <v>0</v>
      </c>
      <c r="X211" s="174"/>
      <c r="Y211" s="174"/>
      <c r="Z211" s="174"/>
      <c r="AA211" s="176"/>
      <c r="AB211" s="176"/>
      <c r="AC211" s="176"/>
    </row>
    <row r="212" spans="1:41" s="177" customFormat="1" x14ac:dyDescent="0.25">
      <c r="A212" s="128"/>
      <c r="B212" s="220"/>
      <c r="C212" s="223"/>
      <c r="D212" s="890"/>
      <c r="E212" s="891"/>
      <c r="F212" s="891"/>
      <c r="G212" s="891"/>
      <c r="H212" s="891"/>
      <c r="I212" s="891"/>
      <c r="J212" s="891"/>
      <c r="K212" s="891"/>
      <c r="L212" s="891"/>
      <c r="M212" s="891"/>
      <c r="N212" s="891"/>
      <c r="O212" s="891"/>
      <c r="P212" s="891"/>
      <c r="Q212" s="892"/>
      <c r="R212" s="306"/>
      <c r="S212" s="228"/>
      <c r="T212" s="202" t="b">
        <f t="shared" si="12"/>
        <v>0</v>
      </c>
      <c r="U212" s="202" t="str">
        <f t="shared" si="13"/>
        <v>FALSE</v>
      </c>
      <c r="V212" s="202">
        <f t="shared" si="15"/>
        <v>0</v>
      </c>
      <c r="W212" s="202" t="str">
        <f t="shared" si="14"/>
        <v>0</v>
      </c>
      <c r="X212" s="174"/>
      <c r="Y212" s="174"/>
      <c r="Z212" s="174"/>
      <c r="AA212" s="176"/>
      <c r="AB212" s="176"/>
      <c r="AC212" s="176"/>
    </row>
    <row r="213" spans="1:41" s="177" customFormat="1" ht="30.75" customHeight="1" x14ac:dyDescent="0.25">
      <c r="A213" s="128"/>
      <c r="B213" s="220"/>
      <c r="C213" s="223"/>
      <c r="D213" s="890"/>
      <c r="E213" s="891"/>
      <c r="F213" s="891"/>
      <c r="G213" s="891"/>
      <c r="H213" s="891"/>
      <c r="I213" s="891"/>
      <c r="J213" s="891"/>
      <c r="K213" s="891"/>
      <c r="L213" s="891"/>
      <c r="M213" s="891"/>
      <c r="N213" s="891"/>
      <c r="O213" s="891"/>
      <c r="P213" s="891"/>
      <c r="Q213" s="892"/>
      <c r="R213" s="306"/>
      <c r="S213" s="228"/>
      <c r="T213" s="202" t="b">
        <f t="shared" si="12"/>
        <v>0</v>
      </c>
      <c r="U213" s="202" t="str">
        <f t="shared" si="13"/>
        <v>FALSE</v>
      </c>
      <c r="V213" s="202">
        <f t="shared" si="15"/>
        <v>0</v>
      </c>
      <c r="W213" s="202" t="str">
        <f t="shared" si="14"/>
        <v>0</v>
      </c>
      <c r="X213" s="174"/>
      <c r="Y213" s="174"/>
      <c r="Z213" s="174"/>
      <c r="AA213" s="176"/>
      <c r="AB213" s="176"/>
      <c r="AC213" s="176"/>
    </row>
    <row r="214" spans="1:41" s="177" customFormat="1" ht="22.5" customHeight="1" x14ac:dyDescent="0.25">
      <c r="A214" s="128"/>
      <c r="B214" s="220"/>
      <c r="C214" s="223"/>
      <c r="D214" s="890"/>
      <c r="E214" s="891"/>
      <c r="F214" s="891"/>
      <c r="G214" s="891"/>
      <c r="H214" s="891"/>
      <c r="I214" s="891"/>
      <c r="J214" s="891"/>
      <c r="K214" s="891"/>
      <c r="L214" s="891"/>
      <c r="M214" s="891"/>
      <c r="N214" s="891"/>
      <c r="O214" s="891"/>
      <c r="P214" s="891"/>
      <c r="Q214" s="892"/>
      <c r="R214" s="306"/>
      <c r="S214" s="228"/>
      <c r="T214" s="202" t="b">
        <f t="shared" si="12"/>
        <v>0</v>
      </c>
      <c r="U214" s="202" t="str">
        <f t="shared" si="13"/>
        <v>FALSE</v>
      </c>
      <c r="V214" s="202">
        <f t="shared" si="15"/>
        <v>0</v>
      </c>
      <c r="W214" s="202" t="str">
        <f t="shared" si="14"/>
        <v>0</v>
      </c>
      <c r="X214" s="174"/>
      <c r="Y214" s="174"/>
      <c r="Z214" s="174"/>
      <c r="AA214" s="176"/>
      <c r="AB214" s="176"/>
      <c r="AC214" s="176"/>
    </row>
    <row r="215" spans="1:41" s="177" customFormat="1" ht="21.75" customHeight="1" x14ac:dyDescent="0.25">
      <c r="A215" s="128"/>
      <c r="B215" s="220"/>
      <c r="C215" s="223"/>
      <c r="D215" s="890"/>
      <c r="E215" s="891"/>
      <c r="F215" s="891"/>
      <c r="G215" s="891"/>
      <c r="H215" s="891"/>
      <c r="I215" s="891"/>
      <c r="J215" s="891"/>
      <c r="K215" s="891"/>
      <c r="L215" s="891"/>
      <c r="M215" s="891"/>
      <c r="N215" s="891"/>
      <c r="O215" s="891"/>
      <c r="P215" s="891"/>
      <c r="Q215" s="892"/>
      <c r="R215" s="306"/>
      <c r="S215" s="228"/>
      <c r="T215" s="202" t="b">
        <f t="shared" si="12"/>
        <v>0</v>
      </c>
      <c r="U215" s="202" t="str">
        <f t="shared" si="13"/>
        <v>FALSE</v>
      </c>
      <c r="V215" s="202">
        <f t="shared" si="15"/>
        <v>0</v>
      </c>
      <c r="W215" s="202" t="str">
        <f t="shared" si="14"/>
        <v>0</v>
      </c>
      <c r="X215" s="174"/>
      <c r="Y215" s="174"/>
      <c r="Z215" s="174"/>
      <c r="AA215" s="176"/>
      <c r="AB215" s="176"/>
      <c r="AC215" s="176"/>
    </row>
    <row r="216" spans="1:41" s="177" customFormat="1" ht="27.75" customHeight="1" x14ac:dyDescent="0.25">
      <c r="A216" s="128"/>
      <c r="B216" s="220"/>
      <c r="C216" s="223"/>
      <c r="D216" s="893"/>
      <c r="E216" s="894"/>
      <c r="F216" s="894"/>
      <c r="G216" s="894"/>
      <c r="H216" s="894"/>
      <c r="I216" s="894"/>
      <c r="J216" s="894"/>
      <c r="K216" s="894"/>
      <c r="L216" s="894"/>
      <c r="M216" s="894"/>
      <c r="N216" s="894"/>
      <c r="O216" s="894"/>
      <c r="P216" s="894"/>
      <c r="Q216" s="895"/>
      <c r="R216" s="306"/>
      <c r="S216" s="228"/>
      <c r="T216" s="202" t="b">
        <f t="shared" si="12"/>
        <v>0</v>
      </c>
      <c r="U216" s="202" t="str">
        <f t="shared" si="13"/>
        <v>FALSE</v>
      </c>
      <c r="V216" s="202">
        <f t="shared" si="15"/>
        <v>0</v>
      </c>
      <c r="W216" s="202" t="str">
        <f t="shared" si="14"/>
        <v>0</v>
      </c>
      <c r="X216" s="174"/>
      <c r="Y216" s="174"/>
      <c r="Z216" s="174"/>
      <c r="AA216" s="176"/>
      <c r="AB216" s="176"/>
      <c r="AC216" s="176"/>
    </row>
    <row r="217" spans="1:41" s="207" customFormat="1" ht="15.75" x14ac:dyDescent="0.25">
      <c r="A217" s="128"/>
      <c r="B217" s="220"/>
      <c r="C217" s="223"/>
      <c r="D217" s="333"/>
      <c r="E217" s="307"/>
      <c r="F217" s="307"/>
      <c r="G217" s="307"/>
      <c r="H217" s="307"/>
      <c r="I217" s="307"/>
      <c r="J217" s="307"/>
      <c r="K217" s="307"/>
      <c r="L217" s="307"/>
      <c r="M217" s="307"/>
      <c r="N217" s="323"/>
      <c r="O217" s="151"/>
      <c r="P217" s="372"/>
      <c r="Q217" s="307"/>
      <c r="R217" s="306"/>
      <c r="S217" s="315"/>
      <c r="T217" s="202" t="b">
        <f t="shared" si="12"/>
        <v>0</v>
      </c>
      <c r="U217" s="202" t="str">
        <f t="shared" si="13"/>
        <v>FALSE</v>
      </c>
      <c r="V217" s="202">
        <f>IF(P217="Uploaded",1,0)</f>
        <v>0</v>
      </c>
      <c r="W217" s="202" t="str">
        <f t="shared" si="14"/>
        <v>0</v>
      </c>
      <c r="X217" s="261"/>
      <c r="Y217" s="261"/>
      <c r="Z217" s="261"/>
      <c r="AA217" s="262"/>
      <c r="AB217" s="262"/>
      <c r="AC217" s="262"/>
    </row>
    <row r="218" spans="1:41" s="207" customFormat="1" ht="16.899999999999999" customHeight="1" x14ac:dyDescent="0.25">
      <c r="A218" s="128"/>
      <c r="B218" s="220"/>
      <c r="C218" s="223"/>
      <c r="D218" s="373" t="s">
        <v>280</v>
      </c>
      <c r="E218" s="373"/>
      <c r="F218" s="373"/>
      <c r="G218" s="373"/>
      <c r="H218" s="373"/>
      <c r="I218" s="373"/>
      <c r="J218" s="373"/>
      <c r="K218" s="373"/>
      <c r="L218" s="373"/>
      <c r="M218" s="373"/>
      <c r="N218" s="373"/>
      <c r="O218" s="373"/>
      <c r="P218" s="896" t="s">
        <v>783</v>
      </c>
      <c r="Q218" s="897"/>
      <c r="R218" s="306"/>
      <c r="S218" s="315" t="str">
        <f>IF(AND(P196="YES",P218="&lt;select&gt;"),"Please upload the required documentation.","")</f>
        <v/>
      </c>
      <c r="T218" s="202" t="b">
        <f t="shared" si="12"/>
        <v>1</v>
      </c>
      <c r="U218" s="202" t="str">
        <f t="shared" si="13"/>
        <v>TRUE</v>
      </c>
      <c r="V218" s="202">
        <f>IF(P218="Uploaded",1,0)</f>
        <v>1</v>
      </c>
      <c r="W218" s="202" t="str">
        <f t="shared" si="14"/>
        <v>1</v>
      </c>
      <c r="X218" s="261"/>
      <c r="Y218" s="261"/>
      <c r="Z218" s="261"/>
      <c r="AA218" s="262"/>
      <c r="AB218" s="262"/>
      <c r="AC218" s="262"/>
    </row>
    <row r="219" spans="1:41" ht="16.899999999999999" customHeight="1" x14ac:dyDescent="0.25">
      <c r="A219" s="124"/>
      <c r="B219" s="211"/>
      <c r="C219" s="223"/>
      <c r="D219" s="373"/>
      <c r="E219" s="373"/>
      <c r="F219" s="373"/>
      <c r="G219" s="373"/>
      <c r="H219" s="373"/>
      <c r="I219" s="373"/>
      <c r="J219" s="373"/>
      <c r="K219" s="373"/>
      <c r="L219" s="373"/>
      <c r="M219" s="373"/>
      <c r="N219" s="373"/>
      <c r="O219" s="373"/>
      <c r="P219" s="223"/>
      <c r="Q219" s="223"/>
      <c r="R219" s="243"/>
      <c r="S219" s="315"/>
      <c r="T219" s="202" t="b">
        <f t="shared" si="12"/>
        <v>0</v>
      </c>
      <c r="U219" s="202" t="str">
        <f t="shared" si="13"/>
        <v>FALSE</v>
      </c>
      <c r="V219" s="202">
        <f>IF(P219="Uploaded",1,0)</f>
        <v>0</v>
      </c>
      <c r="W219" s="202" t="str">
        <f t="shared" si="14"/>
        <v>0</v>
      </c>
      <c r="AL219" s="178"/>
      <c r="AM219" s="178"/>
      <c r="AN219" s="178"/>
      <c r="AO219" s="178"/>
    </row>
    <row r="220" spans="1:41" ht="16.899999999999999" customHeight="1" x14ac:dyDescent="0.25">
      <c r="A220" s="124"/>
      <c r="B220" s="211"/>
      <c r="C220" s="223"/>
      <c r="D220" s="902" t="s">
        <v>281</v>
      </c>
      <c r="E220" s="902"/>
      <c r="F220" s="902"/>
      <c r="G220" s="902"/>
      <c r="H220" s="902"/>
      <c r="I220" s="902"/>
      <c r="J220" s="902"/>
      <c r="K220" s="902"/>
      <c r="L220" s="902"/>
      <c r="M220" s="902"/>
      <c r="N220" s="902"/>
      <c r="O220" s="903"/>
      <c r="P220" s="896" t="s">
        <v>783</v>
      </c>
      <c r="Q220" s="897"/>
      <c r="R220" s="243"/>
      <c r="S220" s="315" t="str">
        <f>IF(AND(P196="YES",P220="&lt;select&gt;"),"Please upload the required documentation.","")</f>
        <v/>
      </c>
      <c r="T220" s="202" t="b">
        <f t="shared" si="12"/>
        <v>1</v>
      </c>
      <c r="U220" s="202" t="str">
        <f t="shared" si="13"/>
        <v>TRUE</v>
      </c>
      <c r="V220" s="202">
        <f>IF(P220="Uploaded",1,0)</f>
        <v>1</v>
      </c>
      <c r="W220" s="202" t="str">
        <f t="shared" si="14"/>
        <v>1</v>
      </c>
      <c r="AL220" s="178"/>
      <c r="AM220" s="178"/>
      <c r="AN220" s="178"/>
      <c r="AO220" s="178"/>
    </row>
    <row r="221" spans="1:41" ht="13.15" customHeight="1" x14ac:dyDescent="0.25">
      <c r="A221" s="124"/>
      <c r="B221" s="211"/>
      <c r="C221" s="223"/>
      <c r="D221" s="793"/>
      <c r="E221" s="793"/>
      <c r="F221" s="793"/>
      <c r="G221" s="793"/>
      <c r="H221" s="793"/>
      <c r="I221" s="793"/>
      <c r="J221" s="793"/>
      <c r="K221" s="793"/>
      <c r="L221" s="793"/>
      <c r="M221" s="793"/>
      <c r="N221" s="793"/>
      <c r="O221" s="793"/>
      <c r="P221" s="808"/>
      <c r="Q221" s="808"/>
      <c r="R221" s="243"/>
      <c r="S221" s="315"/>
      <c r="T221" s="202"/>
      <c r="U221" s="202"/>
      <c r="V221" s="202"/>
      <c r="W221" s="202"/>
      <c r="X221" s="261"/>
      <c r="Y221" s="261"/>
      <c r="Z221" s="261"/>
      <c r="AA221" s="262"/>
      <c r="AB221" s="262"/>
      <c r="AC221" s="262"/>
      <c r="AD221" s="207"/>
      <c r="AE221" s="207"/>
      <c r="AF221" s="207"/>
      <c r="AG221" s="207"/>
      <c r="AH221" s="207"/>
      <c r="AI221" s="207"/>
      <c r="AJ221" s="207"/>
      <c r="AK221" s="207"/>
      <c r="AL221" s="178"/>
      <c r="AM221" s="178"/>
      <c r="AN221" s="178"/>
      <c r="AO221" s="178"/>
    </row>
    <row r="222" spans="1:41" s="133" customFormat="1" ht="21.75" customHeight="1" x14ac:dyDescent="0.25">
      <c r="A222" s="128"/>
      <c r="B222" s="220"/>
      <c r="C222" s="198"/>
      <c r="D222" s="221" t="s">
        <v>658</v>
      </c>
      <c r="E222" s="811"/>
      <c r="F222" s="811"/>
      <c r="G222" s="223"/>
      <c r="H222" s="224"/>
      <c r="I222" s="223"/>
      <c r="J222" s="223"/>
      <c r="K222" s="223"/>
      <c r="L222" s="223"/>
      <c r="M222" s="223"/>
      <c r="N222" s="225"/>
      <c r="O222" s="226"/>
      <c r="P222" s="803"/>
      <c r="Q222" s="803"/>
      <c r="R222" s="804"/>
      <c r="S222" s="228"/>
      <c r="T222" s="202"/>
      <c r="U222" s="202"/>
      <c r="V222" s="202"/>
      <c r="W222" s="202"/>
      <c r="X222" s="202"/>
      <c r="Y222" s="202"/>
      <c r="Z222" s="202"/>
      <c r="AA222" s="131"/>
      <c r="AB222" s="131"/>
      <c r="AC222" s="131"/>
    </row>
    <row r="223" spans="1:41" s="133" customFormat="1" ht="15.75" x14ac:dyDescent="0.25">
      <c r="A223" s="128"/>
      <c r="B223" s="220"/>
      <c r="C223" s="124"/>
      <c r="D223" s="229"/>
      <c r="E223" s="230" t="s">
        <v>258</v>
      </c>
      <c r="F223" s="880" t="s">
        <v>251</v>
      </c>
      <c r="G223" s="881"/>
      <c r="H223" s="881"/>
      <c r="I223" s="881"/>
      <c r="J223" s="881"/>
      <c r="K223" s="882"/>
      <c r="L223" s="906"/>
      <c r="M223" s="906"/>
      <c r="N223" s="906"/>
      <c r="O223" s="906"/>
      <c r="P223" s="906"/>
      <c r="Q223" s="803"/>
      <c r="R223" s="804"/>
      <c r="S223" s="228"/>
      <c r="T223" s="202"/>
      <c r="U223" s="202"/>
      <c r="V223" s="202"/>
      <c r="W223" s="202"/>
      <c r="X223" s="202"/>
      <c r="Y223" s="202"/>
      <c r="Z223" s="202"/>
      <c r="AA223" s="131"/>
      <c r="AB223" s="131"/>
      <c r="AC223" s="131"/>
    </row>
    <row r="224" spans="1:41" s="177" customFormat="1" ht="12" customHeight="1" thickBot="1" x14ac:dyDescent="0.3">
      <c r="A224" s="128"/>
      <c r="B224" s="358"/>
      <c r="C224" s="359"/>
      <c r="D224" s="360"/>
      <c r="E224" s="360"/>
      <c r="F224" s="360"/>
      <c r="G224" s="360"/>
      <c r="H224" s="360"/>
      <c r="I224" s="360"/>
      <c r="J224" s="360"/>
      <c r="K224" s="360"/>
      <c r="L224" s="360"/>
      <c r="M224" s="360"/>
      <c r="N224" s="360"/>
      <c r="O224" s="360"/>
      <c r="P224" s="320"/>
      <c r="Q224" s="320"/>
      <c r="R224" s="361"/>
      <c r="S224" s="228"/>
      <c r="T224" s="202" t="b">
        <f t="shared" si="12"/>
        <v>0</v>
      </c>
      <c r="U224" s="202" t="str">
        <f t="shared" si="13"/>
        <v>FALSE</v>
      </c>
      <c r="V224" s="202">
        <f>IF(C224="Uploaded",1,0)</f>
        <v>0</v>
      </c>
      <c r="W224" s="202" t="str">
        <f t="shared" si="14"/>
        <v>0</v>
      </c>
      <c r="X224" s="174"/>
      <c r="Y224" s="174"/>
      <c r="Z224" s="174"/>
      <c r="AA224" s="176"/>
      <c r="AB224" s="176"/>
      <c r="AC224" s="176"/>
    </row>
    <row r="225" spans="1:41" s="177" customFormat="1" ht="15.75" x14ac:dyDescent="0.25">
      <c r="A225" s="128"/>
      <c r="B225" s="291"/>
      <c r="C225" s="292"/>
      <c r="D225" s="342"/>
      <c r="E225" s="342"/>
      <c r="F225" s="342"/>
      <c r="G225" s="342"/>
      <c r="H225" s="342"/>
      <c r="I225" s="342"/>
      <c r="J225" s="342"/>
      <c r="K225" s="342"/>
      <c r="L225" s="342"/>
      <c r="M225" s="342"/>
      <c r="N225" s="343"/>
      <c r="O225" s="342"/>
      <c r="P225" s="342"/>
      <c r="Q225" s="342"/>
      <c r="R225" s="344"/>
      <c r="S225" s="228"/>
      <c r="T225" s="202" t="b">
        <f t="shared" si="12"/>
        <v>0</v>
      </c>
      <c r="U225" s="202" t="str">
        <f t="shared" si="13"/>
        <v>FALSE</v>
      </c>
      <c r="V225" s="202">
        <f>IF(C225="Uploaded",1,0)</f>
        <v>0</v>
      </c>
      <c r="W225" s="202" t="str">
        <f t="shared" si="14"/>
        <v>0</v>
      </c>
      <c r="X225" s="174"/>
      <c r="Y225" s="174"/>
      <c r="Z225" s="174"/>
      <c r="AA225" s="176"/>
      <c r="AB225" s="176"/>
      <c r="AC225" s="176"/>
    </row>
    <row r="226" spans="1:41" s="177" customFormat="1" ht="15.75" x14ac:dyDescent="0.25">
      <c r="A226" s="128"/>
      <c r="B226" s="220"/>
      <c r="C226" s="322" t="s">
        <v>166</v>
      </c>
      <c r="D226" s="322"/>
      <c r="E226" s="307"/>
      <c r="F226" s="307"/>
      <c r="G226" s="307"/>
      <c r="H226" s="307"/>
      <c r="I226" s="307"/>
      <c r="J226" s="307"/>
      <c r="K226" s="307"/>
      <c r="L226" s="307"/>
      <c r="M226" s="307"/>
      <c r="N226" s="323"/>
      <c r="O226" s="307"/>
      <c r="P226" s="307"/>
      <c r="Q226" s="307"/>
      <c r="R226" s="306"/>
      <c r="S226" s="228"/>
      <c r="T226" s="202" t="b">
        <f t="shared" si="12"/>
        <v>0</v>
      </c>
      <c r="U226" s="202" t="str">
        <f t="shared" si="13"/>
        <v>FALSE</v>
      </c>
      <c r="V226" s="202">
        <f>IF(P226="YES",1,0)</f>
        <v>0</v>
      </c>
      <c r="W226" s="202" t="str">
        <f t="shared" si="14"/>
        <v>0</v>
      </c>
      <c r="X226" s="174"/>
      <c r="Y226" s="174"/>
      <c r="Z226" s="174"/>
      <c r="AA226" s="176"/>
      <c r="AB226" s="176"/>
      <c r="AC226" s="176"/>
    </row>
    <row r="227" spans="1:41" s="346" customFormat="1" ht="15.75" x14ac:dyDescent="0.25">
      <c r="A227" s="324"/>
      <c r="B227" s="325"/>
      <c r="C227" s="326" t="s">
        <v>343</v>
      </c>
      <c r="E227" s="328"/>
      <c r="F227" s="328"/>
      <c r="G227" s="328"/>
      <c r="H227" s="328"/>
      <c r="I227" s="328"/>
      <c r="J227" s="328"/>
      <c r="K227" s="328"/>
      <c r="L227" s="328"/>
      <c r="M227" s="328"/>
      <c r="N227" s="328"/>
      <c r="O227" s="328"/>
      <c r="P227" s="328"/>
      <c r="Q227" s="328"/>
      <c r="R227" s="329"/>
      <c r="S227" s="228"/>
      <c r="T227" s="330" t="e">
        <f t="shared" si="12"/>
        <v>#REF!</v>
      </c>
      <c r="U227" s="330" t="e">
        <f t="shared" si="13"/>
        <v>#REF!</v>
      </c>
      <c r="V227" s="330" t="e">
        <f>IF(#REF!="Uploaded",1,0)</f>
        <v>#REF!</v>
      </c>
      <c r="W227" s="330" t="e">
        <f t="shared" si="14"/>
        <v>#REF!</v>
      </c>
      <c r="X227" s="349"/>
      <c r="Y227" s="349"/>
      <c r="Z227" s="349"/>
      <c r="AA227" s="350"/>
      <c r="AB227" s="350"/>
      <c r="AC227" s="350"/>
    </row>
    <row r="228" spans="1:41" s="177" customFormat="1" ht="16.5" customHeight="1" x14ac:dyDescent="0.25">
      <c r="A228" s="128"/>
      <c r="B228" s="220"/>
      <c r="C228" s="223"/>
      <c r="D228" s="229"/>
      <c r="E228" s="307"/>
      <c r="F228" s="307"/>
      <c r="G228" s="307"/>
      <c r="H228" s="307"/>
      <c r="I228" s="307"/>
      <c r="J228" s="307"/>
      <c r="K228" s="307"/>
      <c r="L228" s="307"/>
      <c r="M228" s="307"/>
      <c r="N228" s="307"/>
      <c r="O228" s="307"/>
      <c r="P228" s="307"/>
      <c r="Q228" s="307"/>
      <c r="R228" s="306"/>
      <c r="S228" s="228"/>
      <c r="T228" s="202" t="b">
        <f t="shared" si="12"/>
        <v>0</v>
      </c>
      <c r="U228" s="202" t="str">
        <f t="shared" si="13"/>
        <v>FALSE</v>
      </c>
      <c r="V228" s="202">
        <f>IF(P228="YES",1,0)</f>
        <v>0</v>
      </c>
      <c r="W228" s="202" t="str">
        <f t="shared" si="14"/>
        <v>0</v>
      </c>
      <c r="X228" s="174"/>
      <c r="Y228" s="174"/>
      <c r="Z228" s="174"/>
      <c r="AA228" s="176"/>
      <c r="AB228" s="176"/>
      <c r="AC228" s="176"/>
    </row>
    <row r="229" spans="1:41" s="177" customFormat="1" ht="16.5" customHeight="1" x14ac:dyDescent="0.25">
      <c r="A229" s="128"/>
      <c r="B229" s="220"/>
      <c r="C229" s="223"/>
      <c r="D229" s="883" t="s">
        <v>438</v>
      </c>
      <c r="E229" s="883"/>
      <c r="F229" s="883"/>
      <c r="G229" s="883"/>
      <c r="H229" s="883"/>
      <c r="I229" s="883"/>
      <c r="J229" s="883"/>
      <c r="K229" s="883"/>
      <c r="L229" s="883"/>
      <c r="M229" s="883"/>
      <c r="N229" s="883"/>
      <c r="O229" s="884"/>
      <c r="P229" s="814" t="s">
        <v>765</v>
      </c>
      <c r="Q229" s="307"/>
      <c r="R229" s="306"/>
      <c r="S229" s="228" t="str">
        <f>IF(AND(OR(P229="NO",P229="&lt;select&gt;"),OR(D233&lt;&gt;"",U239="TRUE")),"Please answer this question by making a selection in the dropdown.","")</f>
        <v/>
      </c>
      <c r="T229" s="202" t="b">
        <f t="shared" si="12"/>
        <v>1</v>
      </c>
      <c r="U229" s="202" t="str">
        <f t="shared" si="13"/>
        <v>TRUE</v>
      </c>
      <c r="V229" s="202">
        <f>IF(P229="YES",1,0)</f>
        <v>1</v>
      </c>
      <c r="W229" s="202" t="str">
        <f t="shared" si="14"/>
        <v>1</v>
      </c>
      <c r="X229" s="174"/>
      <c r="Y229" s="174"/>
      <c r="Z229" s="174"/>
      <c r="AA229" s="176"/>
      <c r="AB229" s="176"/>
      <c r="AC229" s="176"/>
    </row>
    <row r="230" spans="1:41" s="177" customFormat="1" ht="19.149999999999999" customHeight="1" x14ac:dyDescent="0.25">
      <c r="A230" s="128"/>
      <c r="B230" s="220"/>
      <c r="C230" s="223"/>
      <c r="D230" s="885" t="s">
        <v>439</v>
      </c>
      <c r="E230" s="907"/>
      <c r="F230" s="907"/>
      <c r="G230" s="907"/>
      <c r="H230" s="907"/>
      <c r="I230" s="907"/>
      <c r="J230" s="907"/>
      <c r="K230" s="907"/>
      <c r="L230" s="907"/>
      <c r="M230" s="907"/>
      <c r="N230" s="907"/>
      <c r="O230" s="907"/>
      <c r="P230" s="907"/>
      <c r="Q230" s="907"/>
      <c r="R230" s="306"/>
      <c r="S230" s="228"/>
      <c r="T230" s="202" t="b">
        <f t="shared" si="12"/>
        <v>0</v>
      </c>
      <c r="U230" s="202" t="str">
        <f t="shared" si="13"/>
        <v>FALSE</v>
      </c>
      <c r="V230" s="202">
        <f t="shared" ref="V230:V237" si="16">IF(C230="Uploaded",1,0)</f>
        <v>0</v>
      </c>
      <c r="W230" s="202" t="str">
        <f t="shared" si="14"/>
        <v>0</v>
      </c>
      <c r="X230" s="174"/>
      <c r="Y230" s="174"/>
      <c r="Z230" s="174"/>
      <c r="AA230" s="176"/>
      <c r="AB230" s="176"/>
      <c r="AC230" s="176"/>
    </row>
    <row r="231" spans="1:41" s="177" customFormat="1" x14ac:dyDescent="0.25">
      <c r="A231" s="128"/>
      <c r="B231" s="220"/>
      <c r="C231" s="223"/>
      <c r="D231" s="907"/>
      <c r="E231" s="907"/>
      <c r="F231" s="907"/>
      <c r="G231" s="907"/>
      <c r="H231" s="907"/>
      <c r="I231" s="907"/>
      <c r="J231" s="907"/>
      <c r="K231" s="907"/>
      <c r="L231" s="907"/>
      <c r="M231" s="907"/>
      <c r="N231" s="907"/>
      <c r="O231" s="907"/>
      <c r="P231" s="907"/>
      <c r="Q231" s="907"/>
      <c r="R231" s="306"/>
      <c r="S231" s="228"/>
      <c r="T231" s="202" t="b">
        <f t="shared" si="12"/>
        <v>0</v>
      </c>
      <c r="U231" s="202" t="str">
        <f t="shared" si="13"/>
        <v>FALSE</v>
      </c>
      <c r="V231" s="202">
        <f t="shared" si="16"/>
        <v>0</v>
      </c>
      <c r="W231" s="202" t="str">
        <f t="shared" si="14"/>
        <v>0</v>
      </c>
      <c r="X231" s="174"/>
      <c r="Y231" s="174"/>
      <c r="Z231" s="174"/>
      <c r="AA231" s="176"/>
      <c r="AB231" s="176"/>
      <c r="AC231" s="176"/>
    </row>
    <row r="232" spans="1:41" s="177" customFormat="1" ht="8.25" customHeight="1" x14ac:dyDescent="0.25">
      <c r="A232" s="128"/>
      <c r="B232" s="220"/>
      <c r="C232" s="223"/>
      <c r="D232" s="307"/>
      <c r="E232" s="307"/>
      <c r="F232" s="307"/>
      <c r="G232" s="307"/>
      <c r="H232" s="307"/>
      <c r="I232" s="307"/>
      <c r="J232" s="307"/>
      <c r="K232" s="307"/>
      <c r="L232" s="307"/>
      <c r="M232" s="307"/>
      <c r="N232" s="323"/>
      <c r="O232" s="307"/>
      <c r="P232" s="307"/>
      <c r="Q232" s="307"/>
      <c r="R232" s="306"/>
      <c r="S232" s="228"/>
      <c r="T232" s="202" t="b">
        <f t="shared" si="12"/>
        <v>0</v>
      </c>
      <c r="U232" s="202" t="str">
        <f t="shared" si="13"/>
        <v>FALSE</v>
      </c>
      <c r="V232" s="202">
        <f t="shared" si="16"/>
        <v>0</v>
      </c>
      <c r="W232" s="202" t="str">
        <f t="shared" si="14"/>
        <v>0</v>
      </c>
      <c r="X232" s="174"/>
      <c r="Y232" s="174"/>
      <c r="Z232" s="174"/>
      <c r="AA232" s="176"/>
      <c r="AB232" s="176"/>
      <c r="AC232" s="176"/>
    </row>
    <row r="233" spans="1:41" s="177" customFormat="1" x14ac:dyDescent="0.25">
      <c r="A233" s="128"/>
      <c r="B233" s="220"/>
      <c r="C233" s="223"/>
      <c r="D233" s="887" t="s">
        <v>818</v>
      </c>
      <c r="E233" s="888"/>
      <c r="F233" s="888"/>
      <c r="G233" s="888"/>
      <c r="H233" s="888"/>
      <c r="I233" s="888"/>
      <c r="J233" s="888"/>
      <c r="K233" s="888"/>
      <c r="L233" s="888"/>
      <c r="M233" s="888"/>
      <c r="N233" s="888"/>
      <c r="O233" s="888"/>
      <c r="P233" s="888"/>
      <c r="Q233" s="889"/>
      <c r="R233" s="309"/>
      <c r="S233" s="228" t="str">
        <f>IF(AND(P229="YES",D233=""),"Please add narrative text.","")</f>
        <v/>
      </c>
      <c r="T233" s="202" t="b">
        <f t="shared" si="12"/>
        <v>0</v>
      </c>
      <c r="U233" s="202" t="str">
        <f t="shared" si="13"/>
        <v>FALSE</v>
      </c>
      <c r="V233" s="202">
        <f t="shared" si="16"/>
        <v>0</v>
      </c>
      <c r="W233" s="202" t="str">
        <f t="shared" si="14"/>
        <v>0</v>
      </c>
      <c r="X233" s="174"/>
      <c r="Y233" s="174"/>
      <c r="Z233" s="174"/>
      <c r="AA233" s="176"/>
      <c r="AB233" s="176"/>
      <c r="AC233" s="176"/>
    </row>
    <row r="234" spans="1:41" s="177" customFormat="1" x14ac:dyDescent="0.25">
      <c r="A234" s="128"/>
      <c r="B234" s="220"/>
      <c r="C234" s="223"/>
      <c r="D234" s="890"/>
      <c r="E234" s="891"/>
      <c r="F234" s="891"/>
      <c r="G234" s="891"/>
      <c r="H234" s="891"/>
      <c r="I234" s="891"/>
      <c r="J234" s="891"/>
      <c r="K234" s="891"/>
      <c r="L234" s="891"/>
      <c r="M234" s="891"/>
      <c r="N234" s="891"/>
      <c r="O234" s="891"/>
      <c r="P234" s="891"/>
      <c r="Q234" s="892"/>
      <c r="R234" s="306"/>
      <c r="S234" s="228"/>
      <c r="T234" s="202" t="b">
        <f t="shared" si="12"/>
        <v>0</v>
      </c>
      <c r="U234" s="202" t="str">
        <f t="shared" si="13"/>
        <v>FALSE</v>
      </c>
      <c r="V234" s="202">
        <f t="shared" si="16"/>
        <v>0</v>
      </c>
      <c r="W234" s="202" t="str">
        <f t="shared" si="14"/>
        <v>0</v>
      </c>
      <c r="X234" s="174"/>
      <c r="Y234" s="174"/>
      <c r="Z234" s="174"/>
      <c r="AA234" s="176"/>
      <c r="AB234" s="176"/>
      <c r="AC234" s="176"/>
    </row>
    <row r="235" spans="1:41" s="177" customFormat="1" ht="32.25" customHeight="1" x14ac:dyDescent="0.25">
      <c r="A235" s="128"/>
      <c r="B235" s="220"/>
      <c r="C235" s="223"/>
      <c r="D235" s="890"/>
      <c r="E235" s="891"/>
      <c r="F235" s="891"/>
      <c r="G235" s="891"/>
      <c r="H235" s="891"/>
      <c r="I235" s="891"/>
      <c r="J235" s="891"/>
      <c r="K235" s="891"/>
      <c r="L235" s="891"/>
      <c r="M235" s="891"/>
      <c r="N235" s="891"/>
      <c r="O235" s="891"/>
      <c r="P235" s="891"/>
      <c r="Q235" s="892"/>
      <c r="R235" s="306"/>
      <c r="S235" s="228"/>
      <c r="T235" s="202" t="b">
        <f t="shared" si="12"/>
        <v>0</v>
      </c>
      <c r="U235" s="202" t="str">
        <f t="shared" si="13"/>
        <v>FALSE</v>
      </c>
      <c r="V235" s="202">
        <f t="shared" si="16"/>
        <v>0</v>
      </c>
      <c r="W235" s="202" t="str">
        <f t="shared" si="14"/>
        <v>0</v>
      </c>
      <c r="X235" s="174"/>
      <c r="Y235" s="174"/>
      <c r="Z235" s="174"/>
      <c r="AA235" s="176"/>
      <c r="AB235" s="176"/>
      <c r="AC235" s="176"/>
    </row>
    <row r="236" spans="1:41" s="177" customFormat="1" ht="38.25" customHeight="1" x14ac:dyDescent="0.25">
      <c r="A236" s="128"/>
      <c r="B236" s="220"/>
      <c r="C236" s="223"/>
      <c r="D236" s="890"/>
      <c r="E236" s="891"/>
      <c r="F236" s="891"/>
      <c r="G236" s="891"/>
      <c r="H236" s="891"/>
      <c r="I236" s="891"/>
      <c r="J236" s="891"/>
      <c r="K236" s="891"/>
      <c r="L236" s="891"/>
      <c r="M236" s="891"/>
      <c r="N236" s="891"/>
      <c r="O236" s="891"/>
      <c r="P236" s="891"/>
      <c r="Q236" s="892"/>
      <c r="R236" s="306"/>
      <c r="S236" s="228"/>
      <c r="T236" s="202" t="b">
        <f t="shared" si="12"/>
        <v>0</v>
      </c>
      <c r="U236" s="202" t="str">
        <f t="shared" si="13"/>
        <v>FALSE</v>
      </c>
      <c r="V236" s="202">
        <f t="shared" si="16"/>
        <v>0</v>
      </c>
      <c r="W236" s="202" t="str">
        <f t="shared" si="14"/>
        <v>0</v>
      </c>
      <c r="X236" s="174"/>
      <c r="Y236" s="174"/>
      <c r="Z236" s="174"/>
      <c r="AA236" s="176"/>
      <c r="AB236" s="176"/>
      <c r="AC236" s="176"/>
    </row>
    <row r="237" spans="1:41" s="177" customFormat="1" ht="42.75" customHeight="1" x14ac:dyDescent="0.25">
      <c r="A237" s="128"/>
      <c r="B237" s="220"/>
      <c r="C237" s="223"/>
      <c r="D237" s="893"/>
      <c r="E237" s="894"/>
      <c r="F237" s="894"/>
      <c r="G237" s="894"/>
      <c r="H237" s="894"/>
      <c r="I237" s="894"/>
      <c r="J237" s="894"/>
      <c r="K237" s="894"/>
      <c r="L237" s="894"/>
      <c r="M237" s="894"/>
      <c r="N237" s="894"/>
      <c r="O237" s="894"/>
      <c r="P237" s="894"/>
      <c r="Q237" s="895"/>
      <c r="R237" s="306"/>
      <c r="S237" s="228"/>
      <c r="T237" s="202" t="b">
        <f t="shared" si="12"/>
        <v>0</v>
      </c>
      <c r="U237" s="202" t="str">
        <f t="shared" si="13"/>
        <v>FALSE</v>
      </c>
      <c r="V237" s="202">
        <f t="shared" si="16"/>
        <v>0</v>
      </c>
      <c r="W237" s="202" t="str">
        <f t="shared" si="14"/>
        <v>0</v>
      </c>
      <c r="X237" s="174"/>
      <c r="Y237" s="174"/>
      <c r="Z237" s="174"/>
      <c r="AA237" s="176"/>
      <c r="AB237" s="176"/>
      <c r="AC237" s="176"/>
    </row>
    <row r="238" spans="1:41" s="207" customFormat="1" x14ac:dyDescent="0.25">
      <c r="A238" s="128"/>
      <c r="B238" s="220"/>
      <c r="C238" s="223"/>
      <c r="D238" s="223"/>
      <c r="E238" s="223"/>
      <c r="F238" s="223"/>
      <c r="G238" s="223"/>
      <c r="H238" s="223"/>
      <c r="I238" s="223"/>
      <c r="J238" s="223"/>
      <c r="K238" s="223"/>
      <c r="L238" s="223"/>
      <c r="M238" s="223"/>
      <c r="N238" s="308"/>
      <c r="O238" s="223"/>
      <c r="P238" s="223"/>
      <c r="Q238" s="223"/>
      <c r="R238" s="306"/>
      <c r="S238" s="228"/>
      <c r="T238" s="202"/>
      <c r="U238" s="202"/>
      <c r="V238" s="202"/>
      <c r="W238" s="202"/>
      <c r="X238" s="174"/>
      <c r="Y238" s="174"/>
      <c r="Z238" s="174"/>
      <c r="AA238" s="176"/>
      <c r="AB238" s="176"/>
      <c r="AC238" s="176"/>
      <c r="AD238" s="177"/>
      <c r="AE238" s="177"/>
      <c r="AF238" s="177"/>
      <c r="AG238" s="177"/>
      <c r="AH238" s="177"/>
      <c r="AI238" s="177"/>
      <c r="AJ238" s="177"/>
      <c r="AK238" s="177"/>
    </row>
    <row r="239" spans="1:41" ht="21.75" customHeight="1" x14ac:dyDescent="0.25">
      <c r="A239" s="124"/>
      <c r="B239" s="211"/>
      <c r="C239" s="223"/>
      <c r="D239" s="908" t="s">
        <v>641</v>
      </c>
      <c r="E239" s="908"/>
      <c r="F239" s="908"/>
      <c r="G239" s="908"/>
      <c r="H239" s="908"/>
      <c r="I239" s="908"/>
      <c r="J239" s="908"/>
      <c r="K239" s="908"/>
      <c r="L239" s="908"/>
      <c r="M239" s="908"/>
      <c r="N239" s="908"/>
      <c r="O239" s="908"/>
      <c r="P239" s="896" t="s">
        <v>783</v>
      </c>
      <c r="Q239" s="897"/>
      <c r="R239" s="243"/>
      <c r="S239" s="315" t="str">
        <f>IF(AND(P229="YES",P239="&lt;select&gt;"),"Please upload the required documentation.","")</f>
        <v/>
      </c>
      <c r="T239" s="202" t="b">
        <f t="shared" ref="T239:T299" si="17">IF(W239="1",TRUE,FALSE)</f>
        <v>1</v>
      </c>
      <c r="U239" s="202" t="str">
        <f t="shared" ref="U239:U299" si="18">""&amp;T239&amp;""</f>
        <v>TRUE</v>
      </c>
      <c r="V239" s="202">
        <f>IF(P239="Uploaded",1,0)</f>
        <v>1</v>
      </c>
      <c r="W239" s="202" t="str">
        <f t="shared" ref="W239:W299" si="19">""&amp;V239&amp;""</f>
        <v>1</v>
      </c>
      <c r="AL239" s="178"/>
      <c r="AM239" s="178"/>
      <c r="AN239" s="178"/>
      <c r="AO239" s="178"/>
    </row>
    <row r="240" spans="1:41" ht="21.75" customHeight="1" x14ac:dyDescent="0.25">
      <c r="A240" s="124"/>
      <c r="B240" s="211"/>
      <c r="C240" s="223"/>
      <c r="D240" s="908"/>
      <c r="E240" s="908"/>
      <c r="F240" s="908"/>
      <c r="G240" s="908"/>
      <c r="H240" s="908"/>
      <c r="I240" s="908"/>
      <c r="J240" s="908"/>
      <c r="K240" s="908"/>
      <c r="L240" s="908"/>
      <c r="M240" s="908"/>
      <c r="N240" s="908"/>
      <c r="O240" s="908"/>
      <c r="P240" s="808"/>
      <c r="Q240" s="808"/>
      <c r="R240" s="243"/>
      <c r="S240" s="315"/>
      <c r="T240" s="202"/>
      <c r="U240" s="202"/>
      <c r="V240" s="202"/>
      <c r="W240" s="202"/>
      <c r="AL240" s="178"/>
      <c r="AM240" s="178"/>
      <c r="AN240" s="178"/>
      <c r="AO240" s="178"/>
    </row>
    <row r="241" spans="1:29" s="133" customFormat="1" ht="21.75" customHeight="1" x14ac:dyDescent="0.25">
      <c r="A241" s="128"/>
      <c r="B241" s="220"/>
      <c r="C241" s="198"/>
      <c r="D241" s="221" t="s">
        <v>658</v>
      </c>
      <c r="E241" s="811"/>
      <c r="F241" s="811"/>
      <c r="G241" s="223"/>
      <c r="H241" s="224"/>
      <c r="I241" s="223"/>
      <c r="J241" s="223"/>
      <c r="K241" s="223"/>
      <c r="L241" s="223"/>
      <c r="M241" s="223"/>
      <c r="N241" s="225"/>
      <c r="O241" s="226"/>
      <c r="P241" s="803"/>
      <c r="Q241" s="803"/>
      <c r="R241" s="804"/>
      <c r="S241" s="228"/>
      <c r="T241" s="202"/>
      <c r="U241" s="202"/>
      <c r="V241" s="202"/>
      <c r="W241" s="202"/>
      <c r="X241" s="202"/>
      <c r="Y241" s="202"/>
      <c r="Z241" s="202"/>
      <c r="AA241" s="131"/>
      <c r="AB241" s="131"/>
      <c r="AC241" s="131"/>
    </row>
    <row r="242" spans="1:29" s="133" customFormat="1" ht="15.75" x14ac:dyDescent="0.25">
      <c r="A242" s="128"/>
      <c r="B242" s="220"/>
      <c r="C242" s="124"/>
      <c r="D242" s="229"/>
      <c r="E242" s="230" t="s">
        <v>258</v>
      </c>
      <c r="F242" s="880" t="s">
        <v>251</v>
      </c>
      <c r="G242" s="881"/>
      <c r="H242" s="881"/>
      <c r="I242" s="881"/>
      <c r="J242" s="881"/>
      <c r="K242" s="882"/>
      <c r="Q242" s="803"/>
      <c r="R242" s="804"/>
      <c r="S242" s="228"/>
      <c r="T242" s="202"/>
      <c r="U242" s="202"/>
      <c r="V242" s="202"/>
      <c r="W242" s="202"/>
      <c r="X242" s="202"/>
      <c r="Y242" s="202"/>
      <c r="Z242" s="202"/>
      <c r="AA242" s="131"/>
      <c r="AB242" s="131"/>
      <c r="AC242" s="131"/>
    </row>
    <row r="243" spans="1:29" s="177" customFormat="1" ht="14.25" customHeight="1" thickBot="1" x14ac:dyDescent="0.3">
      <c r="A243" s="128"/>
      <c r="B243" s="358"/>
      <c r="C243" s="359"/>
      <c r="D243" s="360"/>
      <c r="E243" s="360"/>
      <c r="F243" s="360"/>
      <c r="G243" s="360"/>
      <c r="H243" s="360"/>
      <c r="I243" s="360"/>
      <c r="J243" s="360"/>
      <c r="K243" s="360"/>
      <c r="L243" s="360"/>
      <c r="M243" s="360"/>
      <c r="N243" s="360"/>
      <c r="O243" s="360"/>
      <c r="P243" s="320"/>
      <c r="Q243" s="320"/>
      <c r="R243" s="361"/>
      <c r="S243" s="228"/>
      <c r="T243" s="202" t="b">
        <f t="shared" si="17"/>
        <v>0</v>
      </c>
      <c r="U243" s="202" t="str">
        <f t="shared" si="18"/>
        <v>FALSE</v>
      </c>
      <c r="V243" s="202">
        <f>IF(C243="Uploaded",1,0)</f>
        <v>0</v>
      </c>
      <c r="W243" s="202" t="str">
        <f t="shared" si="19"/>
        <v>0</v>
      </c>
      <c r="X243" s="174"/>
      <c r="Y243" s="174"/>
      <c r="Z243" s="174"/>
      <c r="AA243" s="176"/>
      <c r="AB243" s="176"/>
      <c r="AC243" s="176"/>
    </row>
    <row r="244" spans="1:29" s="177" customFormat="1" ht="15.75" x14ac:dyDescent="0.25">
      <c r="A244" s="128"/>
      <c r="B244" s="374"/>
      <c r="C244" s="342"/>
      <c r="D244" s="342"/>
      <c r="E244" s="342"/>
      <c r="F244" s="342"/>
      <c r="G244" s="342"/>
      <c r="H244" s="342"/>
      <c r="I244" s="342"/>
      <c r="J244" s="342"/>
      <c r="K244" s="342"/>
      <c r="L244" s="342"/>
      <c r="M244" s="342"/>
      <c r="N244" s="343"/>
      <c r="O244" s="342"/>
      <c r="P244" s="342"/>
      <c r="Q244" s="342"/>
      <c r="R244" s="294"/>
      <c r="S244" s="228"/>
      <c r="T244" s="202" t="b">
        <f t="shared" si="17"/>
        <v>0</v>
      </c>
      <c r="U244" s="202" t="str">
        <f t="shared" si="18"/>
        <v>FALSE</v>
      </c>
      <c r="V244" s="202">
        <f>IF(C244="Uploaded",1,0)</f>
        <v>0</v>
      </c>
      <c r="W244" s="202" t="str">
        <f t="shared" si="19"/>
        <v>0</v>
      </c>
      <c r="X244" s="174"/>
      <c r="Y244" s="174"/>
      <c r="Z244" s="174"/>
      <c r="AA244" s="176"/>
      <c r="AB244" s="176"/>
      <c r="AC244" s="176"/>
    </row>
    <row r="245" spans="1:29" s="177" customFormat="1" ht="15.75" x14ac:dyDescent="0.25">
      <c r="A245" s="128"/>
      <c r="B245" s="375"/>
      <c r="C245" s="322" t="s">
        <v>172</v>
      </c>
      <c r="D245" s="322"/>
      <c r="E245" s="307"/>
      <c r="F245" s="307"/>
      <c r="G245" s="307"/>
      <c r="H245" s="307"/>
      <c r="I245" s="307"/>
      <c r="J245" s="307"/>
      <c r="K245" s="307"/>
      <c r="L245" s="307"/>
      <c r="M245" s="307"/>
      <c r="N245" s="323"/>
      <c r="O245" s="307"/>
      <c r="P245" s="307"/>
      <c r="Q245" s="307"/>
      <c r="R245" s="345"/>
      <c r="S245" s="228"/>
      <c r="T245" s="202" t="b">
        <f t="shared" si="17"/>
        <v>0</v>
      </c>
      <c r="U245" s="202" t="str">
        <f t="shared" si="18"/>
        <v>FALSE</v>
      </c>
      <c r="V245" s="202">
        <f>IF(P245="YES",1,0)</f>
        <v>0</v>
      </c>
      <c r="W245" s="202" t="str">
        <f t="shared" si="19"/>
        <v>0</v>
      </c>
      <c r="X245" s="174"/>
      <c r="Y245" s="174"/>
      <c r="Z245" s="174"/>
      <c r="AA245" s="176"/>
      <c r="AB245" s="176"/>
      <c r="AC245" s="176"/>
    </row>
    <row r="246" spans="1:29" s="346" customFormat="1" ht="15.75" customHeight="1" x14ac:dyDescent="0.25">
      <c r="A246" s="324"/>
      <c r="B246" s="376"/>
      <c r="C246" s="326" t="s">
        <v>349</v>
      </c>
      <c r="E246" s="377"/>
      <c r="F246" s="377"/>
      <c r="G246" s="377"/>
      <c r="H246" s="377"/>
      <c r="I246" s="377"/>
      <c r="J246" s="377"/>
      <c r="K246" s="377"/>
      <c r="L246" s="377"/>
      <c r="M246" s="377"/>
      <c r="N246" s="328"/>
      <c r="O246" s="328"/>
      <c r="P246" s="328"/>
      <c r="Q246" s="328"/>
      <c r="R246" s="348"/>
      <c r="S246" s="228"/>
      <c r="T246" s="330" t="e">
        <f t="shared" si="17"/>
        <v>#REF!</v>
      </c>
      <c r="U246" s="330" t="e">
        <f t="shared" si="18"/>
        <v>#REF!</v>
      </c>
      <c r="V246" s="330" t="e">
        <f>IF(#REF!="Uploaded",1,0)</f>
        <v>#REF!</v>
      </c>
      <c r="W246" s="330" t="e">
        <f t="shared" si="19"/>
        <v>#REF!</v>
      </c>
      <c r="X246" s="349"/>
      <c r="Y246" s="349"/>
      <c r="Z246" s="349"/>
      <c r="AA246" s="350"/>
      <c r="AB246" s="350"/>
      <c r="AC246" s="350"/>
    </row>
    <row r="247" spans="1:29" s="177" customFormat="1" ht="16.5" customHeight="1" x14ac:dyDescent="0.25">
      <c r="A247" s="128"/>
      <c r="B247" s="220"/>
      <c r="C247" s="223"/>
      <c r="D247" s="229"/>
      <c r="E247" s="307"/>
      <c r="F247" s="307"/>
      <c r="G247" s="307"/>
      <c r="H247" s="307"/>
      <c r="I247" s="307"/>
      <c r="J247" s="307"/>
      <c r="K247" s="307"/>
      <c r="L247" s="307"/>
      <c r="M247" s="307"/>
      <c r="N247" s="307"/>
      <c r="O247" s="307"/>
      <c r="P247" s="307"/>
      <c r="Q247" s="307"/>
      <c r="R247" s="306"/>
      <c r="S247" s="228"/>
      <c r="T247" s="202" t="b">
        <f t="shared" si="17"/>
        <v>0</v>
      </c>
      <c r="U247" s="202" t="str">
        <f t="shared" si="18"/>
        <v>FALSE</v>
      </c>
      <c r="V247" s="202">
        <f>IF(P247="YES",1,0)</f>
        <v>0</v>
      </c>
      <c r="W247" s="202" t="str">
        <f t="shared" si="19"/>
        <v>0</v>
      </c>
      <c r="X247" s="174"/>
      <c r="Y247" s="174"/>
      <c r="Z247" s="174"/>
      <c r="AA247" s="176"/>
      <c r="AB247" s="176"/>
      <c r="AC247" s="176"/>
    </row>
    <row r="248" spans="1:29" s="177" customFormat="1" ht="16.5" customHeight="1" x14ac:dyDescent="0.25">
      <c r="A248" s="128"/>
      <c r="B248" s="220"/>
      <c r="C248" s="307"/>
      <c r="D248" s="883" t="s">
        <v>652</v>
      </c>
      <c r="E248" s="883"/>
      <c r="F248" s="883"/>
      <c r="G248" s="883"/>
      <c r="H248" s="883"/>
      <c r="I248" s="883"/>
      <c r="J248" s="883"/>
      <c r="K248" s="883"/>
      <c r="L248" s="883"/>
      <c r="M248" s="883"/>
      <c r="N248" s="883"/>
      <c r="O248" s="884"/>
      <c r="P248" s="814" t="s">
        <v>765</v>
      </c>
      <c r="Q248" s="307"/>
      <c r="R248" s="306"/>
      <c r="S248" s="380" t="str">
        <f>IF(AND(OR(P248="NO",P248="&lt;select&gt;"),OR(D256&lt;&gt;"",U272="TRUE",D266&lt;&gt;"",I252&lt;&gt;"",)),"Please answer this question by making a selection in the dropdown.","")</f>
        <v/>
      </c>
      <c r="T248" s="202" t="b">
        <f t="shared" si="17"/>
        <v>1</v>
      </c>
      <c r="U248" s="202" t="str">
        <f t="shared" si="18"/>
        <v>TRUE</v>
      </c>
      <c r="V248" s="202">
        <f>IF(P248="YES",1,0)</f>
        <v>1</v>
      </c>
      <c r="W248" s="202" t="str">
        <f t="shared" si="19"/>
        <v>1</v>
      </c>
      <c r="X248" s="174"/>
      <c r="Y248" s="174"/>
      <c r="Z248" s="174"/>
      <c r="AA248" s="176"/>
      <c r="AB248" s="176"/>
      <c r="AC248" s="176"/>
    </row>
    <row r="249" spans="1:29" s="177" customFormat="1" ht="15.75" customHeight="1" x14ac:dyDescent="0.25">
      <c r="A249" s="128"/>
      <c r="B249" s="375"/>
      <c r="C249" s="223"/>
      <c r="D249" s="207"/>
      <c r="E249" s="378"/>
      <c r="F249" s="378"/>
      <c r="G249" s="378"/>
      <c r="H249" s="378"/>
      <c r="I249" s="378"/>
      <c r="J249" s="378"/>
      <c r="K249" s="378"/>
      <c r="L249" s="378"/>
      <c r="M249" s="378"/>
      <c r="N249" s="378"/>
      <c r="O249" s="226"/>
      <c r="P249" s="152"/>
      <c r="Q249" s="152"/>
      <c r="R249" s="345"/>
      <c r="S249" s="228"/>
      <c r="T249" s="202" t="b">
        <f t="shared" si="17"/>
        <v>0</v>
      </c>
      <c r="U249" s="202" t="str">
        <f t="shared" si="18"/>
        <v>FALSE</v>
      </c>
      <c r="V249" s="202">
        <f t="shared" ref="V249:V284" si="20">IF(C249="Uploaded",1,0)</f>
        <v>0</v>
      </c>
      <c r="W249" s="202" t="str">
        <f t="shared" si="19"/>
        <v>0</v>
      </c>
      <c r="X249" s="174"/>
      <c r="Y249" s="174"/>
      <c r="Z249" s="174"/>
      <c r="AA249" s="176"/>
      <c r="AB249" s="176"/>
      <c r="AC249" s="176"/>
    </row>
    <row r="250" spans="1:29" s="177" customFormat="1" ht="15.75" customHeight="1" x14ac:dyDescent="0.25">
      <c r="A250" s="128"/>
      <c r="B250" s="375"/>
      <c r="C250" s="223"/>
      <c r="D250" s="811" t="s">
        <v>240</v>
      </c>
      <c r="E250" s="378"/>
      <c r="F250" s="378"/>
      <c r="G250" s="378"/>
      <c r="H250" s="378"/>
      <c r="I250" s="378"/>
      <c r="J250" s="275"/>
      <c r="O250" s="226"/>
      <c r="P250" s="152"/>
      <c r="Q250" s="152"/>
      <c r="R250" s="345"/>
      <c r="S250" s="228"/>
      <c r="T250" s="202" t="b">
        <f t="shared" si="17"/>
        <v>0</v>
      </c>
      <c r="U250" s="202" t="str">
        <f t="shared" si="18"/>
        <v>FALSE</v>
      </c>
      <c r="V250" s="202">
        <f t="shared" si="20"/>
        <v>0</v>
      </c>
      <c r="W250" s="202" t="str">
        <f t="shared" si="19"/>
        <v>0</v>
      </c>
      <c r="X250" s="174"/>
      <c r="Y250" s="174"/>
      <c r="Z250" s="174"/>
      <c r="AA250" s="176"/>
      <c r="AB250" s="176"/>
      <c r="AC250" s="176"/>
    </row>
    <row r="251" spans="1:29" s="177" customFormat="1" ht="11.25" customHeight="1" x14ac:dyDescent="0.25">
      <c r="A251" s="128"/>
      <c r="B251" s="375"/>
      <c r="C251" s="307"/>
      <c r="D251" s="811"/>
      <c r="E251" s="378"/>
      <c r="F251" s="378"/>
      <c r="G251" s="378"/>
      <c r="H251" s="378"/>
      <c r="I251" s="378"/>
      <c r="J251" s="207"/>
      <c r="K251" s="379"/>
      <c r="L251" s="207"/>
      <c r="M251" s="207"/>
      <c r="N251" s="207"/>
      <c r="O251" s="226"/>
      <c r="P251" s="152"/>
      <c r="Q251" s="152"/>
      <c r="R251" s="345"/>
      <c r="S251" s="380"/>
      <c r="T251" s="202" t="b">
        <f t="shared" si="17"/>
        <v>0</v>
      </c>
      <c r="U251" s="202" t="str">
        <f t="shared" si="18"/>
        <v>FALSE</v>
      </c>
      <c r="V251" s="202">
        <f t="shared" si="20"/>
        <v>0</v>
      </c>
      <c r="W251" s="202" t="str">
        <f t="shared" si="19"/>
        <v>0</v>
      </c>
      <c r="X251" s="174"/>
      <c r="Y251" s="174"/>
      <c r="Z251" s="174"/>
      <c r="AA251" s="176"/>
      <c r="AB251" s="176"/>
      <c r="AC251" s="176"/>
    </row>
    <row r="252" spans="1:29" s="177" customFormat="1" ht="18" customHeight="1" x14ac:dyDescent="0.25">
      <c r="A252" s="128"/>
      <c r="B252" s="375"/>
      <c r="C252" s="307"/>
      <c r="D252" s="811"/>
      <c r="E252" s="381" t="s">
        <v>206</v>
      </c>
      <c r="F252" s="816" t="s">
        <v>794</v>
      </c>
      <c r="G252" s="378"/>
      <c r="H252" s="381" t="s">
        <v>205</v>
      </c>
      <c r="I252" s="904">
        <v>2019</v>
      </c>
      <c r="J252" s="905"/>
      <c r="K252" s="379"/>
      <c r="L252" s="382"/>
      <c r="M252" s="383"/>
      <c r="N252" s="216"/>
      <c r="O252" s="226"/>
      <c r="P252" s="152"/>
      <c r="Q252" s="152"/>
      <c r="R252" s="345"/>
      <c r="S252" s="380" t="str">
        <f>IF(AND(P248="YES",I252=""),"Please fill in the month and year.","")</f>
        <v/>
      </c>
      <c r="T252" s="202" t="b">
        <f t="shared" si="17"/>
        <v>0</v>
      </c>
      <c r="U252" s="202" t="str">
        <f t="shared" si="18"/>
        <v>FALSE</v>
      </c>
      <c r="V252" s="202">
        <f t="shared" si="20"/>
        <v>0</v>
      </c>
      <c r="W252" s="202" t="str">
        <f t="shared" si="19"/>
        <v>0</v>
      </c>
      <c r="X252" s="174"/>
      <c r="Y252" s="174"/>
      <c r="Z252" s="174"/>
      <c r="AA252" s="176"/>
      <c r="AB252" s="176"/>
      <c r="AC252" s="176"/>
    </row>
    <row r="253" spans="1:29" s="177" customFormat="1" ht="15.75" customHeight="1" x14ac:dyDescent="0.25">
      <c r="A253" s="128"/>
      <c r="B253" s="375"/>
      <c r="C253" s="307"/>
      <c r="D253" s="207"/>
      <c r="E253" s="378"/>
      <c r="F253" s="378"/>
      <c r="G253" s="378"/>
      <c r="H253" s="378"/>
      <c r="I253" s="378"/>
      <c r="J253" s="384"/>
      <c r="L253" s="378"/>
      <c r="M253" s="378"/>
      <c r="N253" s="378"/>
      <c r="O253" s="226"/>
      <c r="P253" s="152"/>
      <c r="Q253" s="152"/>
      <c r="R253" s="345"/>
      <c r="S253" s="228"/>
      <c r="T253" s="202" t="b">
        <f t="shared" si="17"/>
        <v>0</v>
      </c>
      <c r="U253" s="202" t="str">
        <f t="shared" si="18"/>
        <v>FALSE</v>
      </c>
      <c r="V253" s="202">
        <f t="shared" si="20"/>
        <v>0</v>
      </c>
      <c r="W253" s="202" t="str">
        <f t="shared" si="19"/>
        <v>0</v>
      </c>
      <c r="X253" s="174"/>
      <c r="Y253" s="174"/>
      <c r="Z253" s="174"/>
      <c r="AA253" s="176"/>
      <c r="AB253" s="176"/>
      <c r="AC253" s="176"/>
    </row>
    <row r="254" spans="1:29" s="177" customFormat="1" ht="15.75" x14ac:dyDescent="0.25">
      <c r="A254" s="128"/>
      <c r="B254" s="375"/>
      <c r="C254" s="307"/>
      <c r="D254" s="811" t="s">
        <v>422</v>
      </c>
      <c r="E254" s="378"/>
      <c r="F254" s="378"/>
      <c r="G254" s="378"/>
      <c r="H254" s="378"/>
      <c r="I254" s="378"/>
      <c r="J254" s="378"/>
      <c r="K254" s="378"/>
      <c r="L254" s="378"/>
      <c r="M254" s="378"/>
      <c r="N254" s="378"/>
      <c r="O254" s="378"/>
      <c r="P254" s="378"/>
      <c r="Q254" s="378"/>
      <c r="R254" s="345"/>
      <c r="S254" s="228"/>
      <c r="T254" s="202" t="b">
        <f t="shared" si="17"/>
        <v>0</v>
      </c>
      <c r="U254" s="202" t="str">
        <f t="shared" si="18"/>
        <v>FALSE</v>
      </c>
      <c r="V254" s="202">
        <f t="shared" si="20"/>
        <v>0</v>
      </c>
      <c r="W254" s="202" t="str">
        <f t="shared" si="19"/>
        <v>0</v>
      </c>
      <c r="X254" s="174"/>
      <c r="Y254" s="174"/>
      <c r="Z254" s="174"/>
      <c r="AA254" s="176"/>
      <c r="AB254" s="176"/>
      <c r="AC254" s="176"/>
    </row>
    <row r="255" spans="1:29" s="177" customFormat="1" ht="9" customHeight="1" x14ac:dyDescent="0.25">
      <c r="A255" s="128"/>
      <c r="B255" s="220"/>
      <c r="C255" s="223"/>
      <c r="D255" s="223"/>
      <c r="E255" s="223"/>
      <c r="F255" s="223"/>
      <c r="G255" s="223"/>
      <c r="H255" s="223"/>
      <c r="I255" s="223"/>
      <c r="J255" s="223"/>
      <c r="K255" s="223"/>
      <c r="L255" s="223"/>
      <c r="M255" s="223"/>
      <c r="N255" s="308"/>
      <c r="O255" s="223"/>
      <c r="P255" s="223"/>
      <c r="Q255" s="223"/>
      <c r="R255" s="345"/>
      <c r="S255" s="228"/>
      <c r="T255" s="202" t="b">
        <f t="shared" si="17"/>
        <v>0</v>
      </c>
      <c r="U255" s="202" t="str">
        <f t="shared" si="18"/>
        <v>FALSE</v>
      </c>
      <c r="V255" s="202">
        <f t="shared" si="20"/>
        <v>0</v>
      </c>
      <c r="W255" s="202" t="str">
        <f t="shared" si="19"/>
        <v>0</v>
      </c>
      <c r="X255" s="174"/>
      <c r="Y255" s="174"/>
      <c r="Z255" s="174"/>
      <c r="AA255" s="176"/>
      <c r="AB255" s="176"/>
      <c r="AC255" s="176"/>
    </row>
    <row r="256" spans="1:29" s="177" customFormat="1" x14ac:dyDescent="0.25">
      <c r="A256" s="128"/>
      <c r="B256" s="220"/>
      <c r="C256" s="223"/>
      <c r="D256" s="887" t="s">
        <v>821</v>
      </c>
      <c r="E256" s="888"/>
      <c r="F256" s="888"/>
      <c r="G256" s="888"/>
      <c r="H256" s="888"/>
      <c r="I256" s="888"/>
      <c r="J256" s="888"/>
      <c r="K256" s="888"/>
      <c r="L256" s="888"/>
      <c r="M256" s="888"/>
      <c r="N256" s="888"/>
      <c r="O256" s="888"/>
      <c r="P256" s="888"/>
      <c r="Q256" s="889"/>
      <c r="R256" s="309"/>
      <c r="S256" s="228" t="str">
        <f>IF(AND(P248="YES",D256=""),"Please add narrative text.","")</f>
        <v/>
      </c>
      <c r="T256" s="202" t="b">
        <f t="shared" si="17"/>
        <v>0</v>
      </c>
      <c r="U256" s="202" t="str">
        <f t="shared" si="18"/>
        <v>FALSE</v>
      </c>
      <c r="V256" s="202">
        <f t="shared" si="20"/>
        <v>0</v>
      </c>
      <c r="W256" s="202" t="str">
        <f t="shared" si="19"/>
        <v>0</v>
      </c>
      <c r="X256" s="174"/>
      <c r="Y256" s="174"/>
      <c r="Z256" s="174"/>
      <c r="AA256" s="176"/>
      <c r="AB256" s="176"/>
      <c r="AC256" s="176"/>
    </row>
    <row r="257" spans="1:29" s="177" customFormat="1" x14ac:dyDescent="0.25">
      <c r="A257" s="128"/>
      <c r="B257" s="220"/>
      <c r="C257" s="223"/>
      <c r="D257" s="890"/>
      <c r="E257" s="891"/>
      <c r="F257" s="891"/>
      <c r="G257" s="891"/>
      <c r="H257" s="891"/>
      <c r="I257" s="891"/>
      <c r="J257" s="891"/>
      <c r="K257" s="891"/>
      <c r="L257" s="891"/>
      <c r="M257" s="891"/>
      <c r="N257" s="891"/>
      <c r="O257" s="891"/>
      <c r="P257" s="891"/>
      <c r="Q257" s="892"/>
      <c r="R257" s="306"/>
      <c r="S257" s="228"/>
      <c r="T257" s="202" t="b">
        <f t="shared" si="17"/>
        <v>0</v>
      </c>
      <c r="U257" s="202" t="str">
        <f t="shared" si="18"/>
        <v>FALSE</v>
      </c>
      <c r="V257" s="202">
        <f t="shared" si="20"/>
        <v>0</v>
      </c>
      <c r="W257" s="202" t="str">
        <f t="shared" si="19"/>
        <v>0</v>
      </c>
      <c r="X257" s="174"/>
      <c r="Y257" s="174"/>
      <c r="Z257" s="174"/>
      <c r="AA257" s="176"/>
      <c r="AB257" s="176"/>
      <c r="AC257" s="176"/>
    </row>
    <row r="258" spans="1:29" s="177" customFormat="1" x14ac:dyDescent="0.25">
      <c r="A258" s="128"/>
      <c r="B258" s="220"/>
      <c r="C258" s="223"/>
      <c r="D258" s="890"/>
      <c r="E258" s="891"/>
      <c r="F258" s="891"/>
      <c r="G258" s="891"/>
      <c r="H258" s="891"/>
      <c r="I258" s="891"/>
      <c r="J258" s="891"/>
      <c r="K258" s="891"/>
      <c r="L258" s="891"/>
      <c r="M258" s="891"/>
      <c r="N258" s="891"/>
      <c r="O258" s="891"/>
      <c r="P258" s="891"/>
      <c r="Q258" s="892"/>
      <c r="R258" s="306"/>
      <c r="S258" s="228"/>
      <c r="T258" s="202" t="b">
        <f t="shared" si="17"/>
        <v>0</v>
      </c>
      <c r="U258" s="202" t="str">
        <f t="shared" si="18"/>
        <v>FALSE</v>
      </c>
      <c r="V258" s="202">
        <f t="shared" si="20"/>
        <v>0</v>
      </c>
      <c r="W258" s="202" t="str">
        <f t="shared" si="19"/>
        <v>0</v>
      </c>
      <c r="X258" s="174"/>
      <c r="Y258" s="174"/>
      <c r="Z258" s="174"/>
      <c r="AA258" s="176"/>
      <c r="AB258" s="176"/>
      <c r="AC258" s="176"/>
    </row>
    <row r="259" spans="1:29" s="177" customFormat="1" x14ac:dyDescent="0.25">
      <c r="A259" s="128"/>
      <c r="B259" s="220"/>
      <c r="C259" s="223"/>
      <c r="D259" s="890"/>
      <c r="E259" s="891"/>
      <c r="F259" s="891"/>
      <c r="G259" s="891"/>
      <c r="H259" s="891"/>
      <c r="I259" s="891"/>
      <c r="J259" s="891"/>
      <c r="K259" s="891"/>
      <c r="L259" s="891"/>
      <c r="M259" s="891"/>
      <c r="N259" s="891"/>
      <c r="O259" s="891"/>
      <c r="P259" s="891"/>
      <c r="Q259" s="892"/>
      <c r="R259" s="306"/>
      <c r="S259" s="228"/>
      <c r="T259" s="202" t="b">
        <f t="shared" si="17"/>
        <v>0</v>
      </c>
      <c r="U259" s="202" t="str">
        <f t="shared" si="18"/>
        <v>FALSE</v>
      </c>
      <c r="V259" s="202">
        <f t="shared" si="20"/>
        <v>0</v>
      </c>
      <c r="W259" s="202" t="str">
        <f t="shared" si="19"/>
        <v>0</v>
      </c>
      <c r="X259" s="174"/>
      <c r="Y259" s="174"/>
      <c r="Z259" s="174"/>
      <c r="AA259" s="176"/>
      <c r="AB259" s="176"/>
      <c r="AC259" s="176"/>
    </row>
    <row r="260" spans="1:29" s="177" customFormat="1" ht="21.75" customHeight="1" x14ac:dyDescent="0.25">
      <c r="A260" s="128"/>
      <c r="B260" s="220"/>
      <c r="C260" s="223"/>
      <c r="D260" s="890"/>
      <c r="E260" s="891"/>
      <c r="F260" s="891"/>
      <c r="G260" s="891"/>
      <c r="H260" s="891"/>
      <c r="I260" s="891"/>
      <c r="J260" s="891"/>
      <c r="K260" s="891"/>
      <c r="L260" s="891"/>
      <c r="M260" s="891"/>
      <c r="N260" s="891"/>
      <c r="O260" s="891"/>
      <c r="P260" s="891"/>
      <c r="Q260" s="892"/>
      <c r="R260" s="306"/>
      <c r="S260" s="228"/>
      <c r="T260" s="202" t="b">
        <f t="shared" si="17"/>
        <v>0</v>
      </c>
      <c r="U260" s="202" t="str">
        <f t="shared" si="18"/>
        <v>FALSE</v>
      </c>
      <c r="V260" s="202">
        <f t="shared" si="20"/>
        <v>0</v>
      </c>
      <c r="W260" s="202" t="str">
        <f t="shared" si="19"/>
        <v>0</v>
      </c>
      <c r="X260" s="174"/>
      <c r="Y260" s="174"/>
      <c r="Z260" s="174"/>
      <c r="AA260" s="176"/>
      <c r="AB260" s="176"/>
      <c r="AC260" s="176"/>
    </row>
    <row r="261" spans="1:29" s="177" customFormat="1" ht="23.25" customHeight="1" x14ac:dyDescent="0.25">
      <c r="A261" s="128"/>
      <c r="B261" s="220"/>
      <c r="C261" s="223"/>
      <c r="D261" s="890"/>
      <c r="E261" s="891"/>
      <c r="F261" s="891"/>
      <c r="G261" s="891"/>
      <c r="H261" s="891"/>
      <c r="I261" s="891"/>
      <c r="J261" s="891"/>
      <c r="K261" s="891"/>
      <c r="L261" s="891"/>
      <c r="M261" s="891"/>
      <c r="N261" s="891"/>
      <c r="O261" s="891"/>
      <c r="P261" s="891"/>
      <c r="Q261" s="892"/>
      <c r="R261" s="306"/>
      <c r="S261" s="228"/>
      <c r="T261" s="202" t="b">
        <f t="shared" si="17"/>
        <v>0</v>
      </c>
      <c r="U261" s="202" t="str">
        <f t="shared" si="18"/>
        <v>FALSE</v>
      </c>
      <c r="V261" s="202">
        <f t="shared" si="20"/>
        <v>0</v>
      </c>
      <c r="W261" s="202" t="str">
        <f t="shared" si="19"/>
        <v>0</v>
      </c>
      <c r="X261" s="174"/>
      <c r="Y261" s="174"/>
      <c r="Z261" s="174"/>
      <c r="AA261" s="176"/>
      <c r="AB261" s="176"/>
      <c r="AC261" s="176"/>
    </row>
    <row r="262" spans="1:29" s="177" customFormat="1" ht="23.25" customHeight="1" x14ac:dyDescent="0.25">
      <c r="A262" s="128"/>
      <c r="B262" s="220"/>
      <c r="C262" s="223"/>
      <c r="D262" s="893"/>
      <c r="E262" s="894"/>
      <c r="F262" s="894"/>
      <c r="G262" s="894"/>
      <c r="H262" s="894"/>
      <c r="I262" s="894"/>
      <c r="J262" s="894"/>
      <c r="K262" s="894"/>
      <c r="L262" s="894"/>
      <c r="M262" s="894"/>
      <c r="N262" s="894"/>
      <c r="O262" s="894"/>
      <c r="P262" s="894"/>
      <c r="Q262" s="895"/>
      <c r="R262" s="339"/>
      <c r="S262" s="228"/>
      <c r="T262" s="202" t="b">
        <f t="shared" si="17"/>
        <v>0</v>
      </c>
      <c r="U262" s="202" t="str">
        <f t="shared" si="18"/>
        <v>FALSE</v>
      </c>
      <c r="V262" s="202">
        <f t="shared" si="20"/>
        <v>0</v>
      </c>
      <c r="W262" s="202" t="str">
        <f t="shared" si="19"/>
        <v>0</v>
      </c>
      <c r="X262" s="174"/>
      <c r="Y262" s="174"/>
      <c r="Z262" s="174"/>
      <c r="AA262" s="176"/>
      <c r="AB262" s="176"/>
      <c r="AC262" s="176"/>
    </row>
    <row r="263" spans="1:29" s="177" customFormat="1" ht="20.25" customHeight="1" x14ac:dyDescent="0.25">
      <c r="A263" s="128"/>
      <c r="B263" s="220"/>
      <c r="C263" s="223"/>
      <c r="D263" s="229"/>
      <c r="E263" s="307"/>
      <c r="F263" s="307"/>
      <c r="G263" s="307"/>
      <c r="H263" s="307"/>
      <c r="I263" s="307"/>
      <c r="J263" s="307"/>
      <c r="K263" s="307"/>
      <c r="L263" s="307"/>
      <c r="M263" s="307"/>
      <c r="N263" s="307"/>
      <c r="O263" s="307"/>
      <c r="P263" s="307"/>
      <c r="Q263" s="307"/>
      <c r="R263" s="306"/>
      <c r="S263" s="228" t="str">
        <f>IF(AND(OR(P264="YES"),OR(P248="&lt;select&gt;")),"Answer the question above.","")</f>
        <v/>
      </c>
      <c r="T263" s="202" t="b">
        <f t="shared" si="17"/>
        <v>0</v>
      </c>
      <c r="U263" s="202" t="str">
        <f t="shared" si="18"/>
        <v>FALSE</v>
      </c>
      <c r="V263" s="202">
        <f>IF(P263="YES",1,0)</f>
        <v>0</v>
      </c>
      <c r="W263" s="202" t="str">
        <f t="shared" si="19"/>
        <v>0</v>
      </c>
      <c r="X263" s="174"/>
      <c r="Y263" s="174"/>
      <c r="Z263" s="174"/>
      <c r="AA263" s="176"/>
      <c r="AB263" s="176"/>
      <c r="AC263" s="176"/>
    </row>
    <row r="264" spans="1:29" s="177" customFormat="1" ht="16.5" customHeight="1" x14ac:dyDescent="0.25">
      <c r="A264" s="128"/>
      <c r="B264" s="220"/>
      <c r="C264" s="223"/>
      <c r="D264" s="883" t="s">
        <v>653</v>
      </c>
      <c r="E264" s="883"/>
      <c r="F264" s="883"/>
      <c r="G264" s="883"/>
      <c r="H264" s="883"/>
      <c r="I264" s="883"/>
      <c r="J264" s="883"/>
      <c r="K264" s="883"/>
      <c r="L264" s="883"/>
      <c r="M264" s="883"/>
      <c r="N264" s="883"/>
      <c r="O264" s="884"/>
      <c r="P264" s="814" t="s">
        <v>765</v>
      </c>
      <c r="Q264" s="307"/>
      <c r="R264" s="306"/>
      <c r="S264" s="228" t="str">
        <f>IF(AND(OR(P248="YES"),OR(P264="&lt;select&gt;")),"Please answer this question by making a selection in the dropdown.","")</f>
        <v/>
      </c>
      <c r="T264" s="202" t="b">
        <f t="shared" si="17"/>
        <v>1</v>
      </c>
      <c r="U264" s="202" t="str">
        <f t="shared" si="18"/>
        <v>TRUE</v>
      </c>
      <c r="V264" s="202">
        <f>IF(P264="YES",1,0)</f>
        <v>1</v>
      </c>
      <c r="W264" s="202" t="str">
        <f t="shared" si="19"/>
        <v>1</v>
      </c>
      <c r="X264" s="174"/>
      <c r="Y264" s="174"/>
      <c r="Z264" s="174"/>
      <c r="AA264" s="176"/>
      <c r="AB264" s="176"/>
      <c r="AC264" s="176"/>
    </row>
    <row r="265" spans="1:29" s="177" customFormat="1" ht="15.75" x14ac:dyDescent="0.25">
      <c r="A265" s="128"/>
      <c r="B265" s="375"/>
      <c r="C265" s="307"/>
      <c r="D265" s="885" t="s">
        <v>423</v>
      </c>
      <c r="E265" s="907"/>
      <c r="F265" s="907"/>
      <c r="G265" s="907"/>
      <c r="H265" s="907"/>
      <c r="I265" s="907"/>
      <c r="J265" s="907"/>
      <c r="K265" s="907"/>
      <c r="L265" s="907"/>
      <c r="M265" s="907"/>
      <c r="N265" s="907"/>
      <c r="O265" s="907"/>
      <c r="P265" s="907"/>
      <c r="Q265" s="907"/>
      <c r="R265" s="345"/>
      <c r="T265" s="202" t="b">
        <f t="shared" si="17"/>
        <v>0</v>
      </c>
      <c r="U265" s="202" t="str">
        <f t="shared" si="18"/>
        <v>FALSE</v>
      </c>
      <c r="V265" s="202">
        <f t="shared" si="20"/>
        <v>0</v>
      </c>
      <c r="W265" s="202" t="str">
        <f t="shared" si="19"/>
        <v>0</v>
      </c>
      <c r="X265" s="174"/>
      <c r="Y265" s="174"/>
      <c r="Z265" s="174"/>
      <c r="AA265" s="176"/>
      <c r="AB265" s="176"/>
      <c r="AC265" s="176"/>
    </row>
    <row r="266" spans="1:29" s="177" customFormat="1" ht="15.75" x14ac:dyDescent="0.25">
      <c r="A266" s="128"/>
      <c r="B266" s="375"/>
      <c r="C266" s="307"/>
      <c r="D266" s="907"/>
      <c r="E266" s="907"/>
      <c r="F266" s="907"/>
      <c r="G266" s="907"/>
      <c r="H266" s="907"/>
      <c r="I266" s="907"/>
      <c r="J266" s="907"/>
      <c r="K266" s="907"/>
      <c r="L266" s="907"/>
      <c r="M266" s="907"/>
      <c r="N266" s="907"/>
      <c r="O266" s="907"/>
      <c r="P266" s="907"/>
      <c r="Q266" s="907"/>
      <c r="R266" s="345"/>
      <c r="S266" s="228"/>
      <c r="T266" s="202" t="b">
        <f t="shared" si="17"/>
        <v>0</v>
      </c>
      <c r="U266" s="202" t="str">
        <f t="shared" si="18"/>
        <v>FALSE</v>
      </c>
      <c r="V266" s="202">
        <f t="shared" si="20"/>
        <v>0</v>
      </c>
      <c r="W266" s="202" t="str">
        <f t="shared" si="19"/>
        <v>0</v>
      </c>
      <c r="X266" s="174"/>
      <c r="Y266" s="174"/>
      <c r="Z266" s="174"/>
      <c r="AA266" s="176"/>
      <c r="AB266" s="176"/>
      <c r="AC266" s="176"/>
    </row>
    <row r="267" spans="1:29" s="177" customFormat="1" ht="9" customHeight="1" x14ac:dyDescent="0.25">
      <c r="A267" s="128"/>
      <c r="B267" s="375"/>
      <c r="C267" s="307"/>
      <c r="D267" s="799"/>
      <c r="E267" s="799"/>
      <c r="F267" s="799"/>
      <c r="G267" s="799"/>
      <c r="H267" s="799"/>
      <c r="I267" s="799"/>
      <c r="J267" s="799"/>
      <c r="K267" s="799"/>
      <c r="L267" s="799"/>
      <c r="M267" s="799"/>
      <c r="N267" s="799"/>
      <c r="O267" s="799"/>
      <c r="P267" s="799"/>
      <c r="Q267" s="799"/>
      <c r="R267" s="345"/>
      <c r="S267" s="228"/>
      <c r="T267" s="202" t="b">
        <f t="shared" si="17"/>
        <v>0</v>
      </c>
      <c r="U267" s="202" t="str">
        <f t="shared" si="18"/>
        <v>FALSE</v>
      </c>
      <c r="V267" s="202">
        <f t="shared" si="20"/>
        <v>0</v>
      </c>
      <c r="W267" s="202" t="str">
        <f t="shared" si="19"/>
        <v>0</v>
      </c>
      <c r="X267" s="174"/>
      <c r="Y267" s="174"/>
      <c r="Z267" s="174"/>
      <c r="AA267" s="176"/>
      <c r="AB267" s="176"/>
      <c r="AC267" s="176"/>
    </row>
    <row r="268" spans="1:29" s="177" customFormat="1" ht="19.5" customHeight="1" x14ac:dyDescent="0.25">
      <c r="A268" s="128"/>
      <c r="B268" s="220"/>
      <c r="C268" s="223"/>
      <c r="D268" s="887" t="s">
        <v>829</v>
      </c>
      <c r="E268" s="888"/>
      <c r="F268" s="888"/>
      <c r="G268" s="888"/>
      <c r="H268" s="888"/>
      <c r="I268" s="888"/>
      <c r="J268" s="888"/>
      <c r="K268" s="888"/>
      <c r="L268" s="888"/>
      <c r="M268" s="888"/>
      <c r="N268" s="888"/>
      <c r="O268" s="888"/>
      <c r="P268" s="888"/>
      <c r="Q268" s="889"/>
      <c r="R268" s="309"/>
      <c r="S268" s="228" t="str">
        <f>IF(AND(P264="YES",D268=""),"Please add narrative text.","")</f>
        <v/>
      </c>
      <c r="T268" s="202" t="b">
        <f t="shared" si="17"/>
        <v>0</v>
      </c>
      <c r="U268" s="202" t="str">
        <f t="shared" si="18"/>
        <v>FALSE</v>
      </c>
      <c r="V268" s="202">
        <f t="shared" si="20"/>
        <v>0</v>
      </c>
      <c r="W268" s="202" t="str">
        <f t="shared" si="19"/>
        <v>0</v>
      </c>
      <c r="X268" s="174"/>
      <c r="Y268" s="174"/>
      <c r="Z268" s="174"/>
      <c r="AA268" s="176"/>
      <c r="AB268" s="176"/>
      <c r="AC268" s="176"/>
    </row>
    <row r="269" spans="1:29" s="177" customFormat="1" x14ac:dyDescent="0.25">
      <c r="A269" s="128"/>
      <c r="B269" s="220"/>
      <c r="C269" s="223"/>
      <c r="D269" s="890"/>
      <c r="E269" s="891"/>
      <c r="F269" s="891"/>
      <c r="G269" s="891"/>
      <c r="H269" s="891"/>
      <c r="I269" s="891"/>
      <c r="J269" s="891"/>
      <c r="K269" s="891"/>
      <c r="L269" s="891"/>
      <c r="M269" s="891"/>
      <c r="N269" s="891"/>
      <c r="O269" s="891"/>
      <c r="P269" s="891"/>
      <c r="Q269" s="892"/>
      <c r="R269" s="309"/>
      <c r="S269" s="228"/>
      <c r="T269" s="202" t="b">
        <f t="shared" si="17"/>
        <v>0</v>
      </c>
      <c r="U269" s="202" t="str">
        <f t="shared" si="18"/>
        <v>FALSE</v>
      </c>
      <c r="V269" s="202">
        <f t="shared" si="20"/>
        <v>0</v>
      </c>
      <c r="W269" s="202" t="str">
        <f t="shared" si="19"/>
        <v>0</v>
      </c>
      <c r="X269" s="174"/>
      <c r="Y269" s="174"/>
      <c r="Z269" s="174"/>
      <c r="AA269" s="176"/>
      <c r="AB269" s="176"/>
      <c r="AC269" s="176"/>
    </row>
    <row r="270" spans="1:29" s="177" customFormat="1" ht="15.75" x14ac:dyDescent="0.25">
      <c r="A270" s="128"/>
      <c r="B270" s="220"/>
      <c r="C270" s="307"/>
      <c r="D270" s="890"/>
      <c r="E270" s="891"/>
      <c r="F270" s="891"/>
      <c r="G270" s="891"/>
      <c r="H270" s="891"/>
      <c r="I270" s="891"/>
      <c r="J270" s="891"/>
      <c r="K270" s="891"/>
      <c r="L270" s="891"/>
      <c r="M270" s="891"/>
      <c r="N270" s="891"/>
      <c r="O270" s="891"/>
      <c r="P270" s="891"/>
      <c r="Q270" s="892"/>
      <c r="R270" s="306"/>
      <c r="S270" s="228"/>
      <c r="T270" s="202" t="b">
        <f t="shared" si="17"/>
        <v>0</v>
      </c>
      <c r="U270" s="202" t="str">
        <f t="shared" si="18"/>
        <v>FALSE</v>
      </c>
      <c r="V270" s="202">
        <f t="shared" si="20"/>
        <v>0</v>
      </c>
      <c r="W270" s="202" t="str">
        <f t="shared" si="19"/>
        <v>0</v>
      </c>
      <c r="X270" s="174"/>
      <c r="Y270" s="174"/>
      <c r="Z270" s="174"/>
      <c r="AA270" s="176"/>
      <c r="AB270" s="176"/>
      <c r="AC270" s="176"/>
    </row>
    <row r="271" spans="1:29" s="177" customFormat="1" ht="15.75" x14ac:dyDescent="0.25">
      <c r="A271" s="128"/>
      <c r="B271" s="220"/>
      <c r="C271" s="307"/>
      <c r="D271" s="890"/>
      <c r="E271" s="891"/>
      <c r="F271" s="891"/>
      <c r="G271" s="891"/>
      <c r="H271" s="891"/>
      <c r="I271" s="891"/>
      <c r="J271" s="891"/>
      <c r="K271" s="891"/>
      <c r="L271" s="891"/>
      <c r="M271" s="891"/>
      <c r="N271" s="891"/>
      <c r="O271" s="891"/>
      <c r="P271" s="891"/>
      <c r="Q271" s="892"/>
      <c r="R271" s="306"/>
      <c r="S271" s="228"/>
      <c r="T271" s="202" t="b">
        <f t="shared" si="17"/>
        <v>0</v>
      </c>
      <c r="U271" s="202" t="str">
        <f t="shared" si="18"/>
        <v>FALSE</v>
      </c>
      <c r="V271" s="202">
        <f t="shared" si="20"/>
        <v>0</v>
      </c>
      <c r="W271" s="202" t="str">
        <f t="shared" si="19"/>
        <v>0</v>
      </c>
      <c r="X271" s="174"/>
      <c r="Y271" s="174"/>
      <c r="Z271" s="174"/>
      <c r="AA271" s="176"/>
      <c r="AB271" s="176"/>
      <c r="AC271" s="176"/>
    </row>
    <row r="272" spans="1:29" s="177" customFormat="1" x14ac:dyDescent="0.25">
      <c r="A272" s="128"/>
      <c r="B272" s="220"/>
      <c r="C272" s="223"/>
      <c r="D272" s="893"/>
      <c r="E272" s="894"/>
      <c r="F272" s="894"/>
      <c r="G272" s="894"/>
      <c r="H272" s="894"/>
      <c r="I272" s="894"/>
      <c r="J272" s="894"/>
      <c r="K272" s="894"/>
      <c r="L272" s="894"/>
      <c r="M272" s="894"/>
      <c r="N272" s="894"/>
      <c r="O272" s="894"/>
      <c r="P272" s="894"/>
      <c r="Q272" s="895"/>
      <c r="R272" s="339"/>
      <c r="S272" s="228"/>
      <c r="T272" s="202" t="b">
        <f t="shared" si="17"/>
        <v>0</v>
      </c>
      <c r="U272" s="202" t="str">
        <f t="shared" si="18"/>
        <v>FALSE</v>
      </c>
      <c r="V272" s="202">
        <f t="shared" si="20"/>
        <v>0</v>
      </c>
      <c r="W272" s="202" t="str">
        <f t="shared" si="19"/>
        <v>0</v>
      </c>
      <c r="X272" s="174"/>
      <c r="Y272" s="174"/>
      <c r="Z272" s="174"/>
      <c r="AA272" s="176"/>
      <c r="AB272" s="176"/>
      <c r="AC272" s="176"/>
    </row>
    <row r="273" spans="1:41" ht="11.45" customHeight="1" x14ac:dyDescent="0.25">
      <c r="A273" s="124"/>
      <c r="B273" s="211"/>
      <c r="C273" s="223"/>
      <c r="D273" s="333"/>
      <c r="E273" s="307"/>
      <c r="F273" s="307"/>
      <c r="G273" s="307"/>
      <c r="H273" s="307"/>
      <c r="I273" s="307"/>
      <c r="J273" s="307"/>
      <c r="K273" s="307"/>
      <c r="L273" s="307"/>
      <c r="M273" s="307"/>
      <c r="N273" s="323"/>
      <c r="O273" s="151"/>
      <c r="P273" s="372"/>
      <c r="Q273" s="307"/>
      <c r="R273" s="243"/>
      <c r="S273" s="315"/>
      <c r="T273" s="202" t="b">
        <f t="shared" si="17"/>
        <v>0</v>
      </c>
      <c r="U273" s="202" t="str">
        <f t="shared" si="18"/>
        <v>FALSE</v>
      </c>
      <c r="V273" s="202">
        <f>IF(C273="Uploaded",1,0)</f>
        <v>0</v>
      </c>
      <c r="W273" s="202" t="str">
        <f t="shared" si="19"/>
        <v>0</v>
      </c>
      <c r="AL273" s="178"/>
      <c r="AM273" s="178"/>
      <c r="AN273" s="178"/>
      <c r="AO273" s="178"/>
    </row>
    <row r="274" spans="1:41" ht="17.25" customHeight="1" x14ac:dyDescent="0.25">
      <c r="A274" s="124"/>
      <c r="B274" s="211"/>
      <c r="C274" s="223"/>
      <c r="D274" s="386" t="s">
        <v>643</v>
      </c>
      <c r="E274" s="307"/>
      <c r="F274" s="307"/>
      <c r="G274" s="307"/>
      <c r="H274" s="307"/>
      <c r="I274" s="307"/>
      <c r="J274" s="307"/>
      <c r="K274" s="307"/>
      <c r="L274" s="307"/>
      <c r="M274" s="307"/>
      <c r="N274" s="323"/>
      <c r="O274" s="151"/>
      <c r="P274" s="372"/>
      <c r="Q274" s="307"/>
      <c r="R274" s="243"/>
      <c r="S274" s="315"/>
      <c r="T274" s="202"/>
      <c r="U274" s="202"/>
      <c r="V274" s="202"/>
      <c r="W274" s="202"/>
      <c r="AL274" s="178"/>
      <c r="AM274" s="178"/>
      <c r="AN274" s="178"/>
      <c r="AO274" s="178"/>
    </row>
    <row r="275" spans="1:41" ht="11.45" customHeight="1" x14ac:dyDescent="0.25">
      <c r="A275" s="124"/>
      <c r="B275" s="211"/>
      <c r="C275" s="223"/>
      <c r="D275" s="333"/>
      <c r="E275" s="307"/>
      <c r="F275" s="307"/>
      <c r="G275" s="307"/>
      <c r="H275" s="307"/>
      <c r="I275" s="307"/>
      <c r="J275" s="307"/>
      <c r="K275" s="307"/>
      <c r="L275" s="307"/>
      <c r="M275" s="307"/>
      <c r="N275" s="323"/>
      <c r="O275" s="151"/>
      <c r="P275" s="372"/>
      <c r="Q275" s="307"/>
      <c r="R275" s="243"/>
      <c r="S275" s="315"/>
      <c r="T275" s="202"/>
      <c r="U275" s="202"/>
      <c r="V275" s="202"/>
      <c r="W275" s="202"/>
      <c r="AL275" s="178"/>
      <c r="AM275" s="178"/>
      <c r="AN275" s="178"/>
      <c r="AO275" s="178"/>
    </row>
    <row r="276" spans="1:41" ht="21.75" customHeight="1" x14ac:dyDescent="0.25">
      <c r="A276" s="124"/>
      <c r="B276" s="211"/>
      <c r="C276" s="223"/>
      <c r="D276" s="902" t="s">
        <v>290</v>
      </c>
      <c r="E276" s="902"/>
      <c r="F276" s="902"/>
      <c r="G276" s="902"/>
      <c r="H276" s="902"/>
      <c r="I276" s="902"/>
      <c r="J276" s="902"/>
      <c r="K276" s="902"/>
      <c r="L276" s="902"/>
      <c r="M276" s="902"/>
      <c r="N276" s="902"/>
      <c r="O276" s="903"/>
      <c r="P276" s="896" t="s">
        <v>783</v>
      </c>
      <c r="Q276" s="897"/>
      <c r="R276" s="243"/>
      <c r="S276" s="315" t="str">
        <f>IF(AND(P248="YES",P276="&lt;select&gt;"),"Please upload the required documentation.","")</f>
        <v/>
      </c>
      <c r="T276" s="202" t="b">
        <f t="shared" si="17"/>
        <v>1</v>
      </c>
      <c r="U276" s="202" t="str">
        <f t="shared" si="18"/>
        <v>TRUE</v>
      </c>
      <c r="V276" s="202">
        <f>IF(P276="Uploaded",1,0)</f>
        <v>1</v>
      </c>
      <c r="W276" s="202" t="str">
        <f t="shared" si="19"/>
        <v>1</v>
      </c>
      <c r="AL276" s="178"/>
      <c r="AM276" s="178"/>
      <c r="AN276" s="178"/>
      <c r="AO276" s="178"/>
    </row>
    <row r="277" spans="1:41" ht="15" customHeight="1" x14ac:dyDescent="0.25">
      <c r="A277" s="124"/>
      <c r="B277" s="211"/>
      <c r="C277" s="223"/>
      <c r="E277" s="800"/>
      <c r="F277" s="800"/>
      <c r="G277" s="800"/>
      <c r="H277" s="800"/>
      <c r="I277" s="800"/>
      <c r="J277" s="800"/>
      <c r="K277" s="800"/>
      <c r="L277" s="800"/>
      <c r="M277" s="800"/>
      <c r="N277" s="800"/>
      <c r="O277" s="800"/>
      <c r="P277" s="808"/>
      <c r="Q277" s="808"/>
      <c r="R277" s="243"/>
      <c r="S277" s="315"/>
      <c r="T277" s="202"/>
      <c r="U277" s="202"/>
      <c r="V277" s="202"/>
      <c r="W277" s="202"/>
      <c r="X277" s="261"/>
      <c r="Y277" s="261"/>
      <c r="Z277" s="261"/>
      <c r="AA277" s="262"/>
      <c r="AB277" s="262"/>
      <c r="AC277" s="262"/>
      <c r="AD277" s="207"/>
      <c r="AE277" s="207"/>
      <c r="AF277" s="207"/>
      <c r="AG277" s="207"/>
      <c r="AH277" s="207"/>
      <c r="AI277" s="207"/>
      <c r="AJ277" s="207"/>
      <c r="AK277" s="207"/>
      <c r="AL277" s="178"/>
      <c r="AM277" s="178"/>
      <c r="AN277" s="178"/>
      <c r="AO277" s="178"/>
    </row>
    <row r="278" spans="1:41" ht="26.25" customHeight="1" x14ac:dyDescent="0.25">
      <c r="A278" s="124"/>
      <c r="B278" s="211"/>
      <c r="C278" s="223"/>
      <c r="D278" s="900" t="s">
        <v>622</v>
      </c>
      <c r="E278" s="900"/>
      <c r="F278" s="900"/>
      <c r="G278" s="900"/>
      <c r="H278" s="900"/>
      <c r="I278" s="900"/>
      <c r="J278" s="900"/>
      <c r="K278" s="900"/>
      <c r="L278" s="900"/>
      <c r="M278" s="900"/>
      <c r="N278" s="900"/>
      <c r="O278" s="900"/>
      <c r="P278" s="900"/>
      <c r="Q278" s="808"/>
      <c r="R278" s="243"/>
      <c r="S278" s="315"/>
      <c r="T278" s="202"/>
      <c r="U278" s="202"/>
      <c r="V278" s="202"/>
      <c r="W278" s="202"/>
      <c r="X278" s="261"/>
      <c r="Y278" s="261"/>
      <c r="Z278" s="261"/>
      <c r="AA278" s="262"/>
      <c r="AB278" s="262"/>
      <c r="AC278" s="262"/>
      <c r="AD278" s="207"/>
      <c r="AE278" s="207"/>
      <c r="AF278" s="207"/>
      <c r="AG278" s="207"/>
      <c r="AH278" s="207"/>
      <c r="AI278" s="207"/>
      <c r="AJ278" s="207"/>
      <c r="AK278" s="207"/>
      <c r="AL278" s="178"/>
      <c r="AM278" s="178"/>
      <c r="AN278" s="178"/>
      <c r="AO278" s="178"/>
    </row>
    <row r="279" spans="1:41" ht="22.5" customHeight="1" x14ac:dyDescent="0.25">
      <c r="A279" s="124"/>
      <c r="B279" s="211"/>
      <c r="C279" s="223"/>
      <c r="D279" s="900"/>
      <c r="E279" s="900"/>
      <c r="F279" s="900"/>
      <c r="G279" s="900"/>
      <c r="H279" s="900"/>
      <c r="I279" s="900"/>
      <c r="J279" s="900"/>
      <c r="K279" s="900"/>
      <c r="L279" s="900"/>
      <c r="M279" s="900"/>
      <c r="N279" s="900"/>
      <c r="O279" s="900"/>
      <c r="P279" s="900"/>
      <c r="Q279" s="808"/>
      <c r="R279" s="243"/>
      <c r="S279" s="315"/>
      <c r="T279" s="202"/>
      <c r="U279" s="202"/>
      <c r="V279" s="202"/>
      <c r="W279" s="202"/>
      <c r="X279" s="261"/>
      <c r="Y279" s="261"/>
      <c r="Z279" s="261"/>
      <c r="AA279" s="262"/>
      <c r="AB279" s="262"/>
      <c r="AC279" s="262"/>
      <c r="AD279" s="207"/>
      <c r="AE279" s="207"/>
      <c r="AF279" s="207"/>
      <c r="AG279" s="207"/>
      <c r="AH279" s="207"/>
      <c r="AI279" s="207"/>
      <c r="AJ279" s="207"/>
      <c r="AK279" s="207"/>
      <c r="AL279" s="178"/>
      <c r="AM279" s="178"/>
      <c r="AN279" s="178"/>
      <c r="AO279" s="178"/>
    </row>
    <row r="280" spans="1:41" ht="15" customHeight="1" x14ac:dyDescent="0.25">
      <c r="A280" s="124"/>
      <c r="B280" s="211"/>
      <c r="C280" s="223"/>
      <c r="D280" s="795"/>
      <c r="E280" s="795"/>
      <c r="F280" s="795"/>
      <c r="G280" s="795"/>
      <c r="H280" s="795"/>
      <c r="I280" s="795"/>
      <c r="J280" s="795"/>
      <c r="K280" s="795"/>
      <c r="L280" s="795"/>
      <c r="M280" s="795"/>
      <c r="N280" s="795"/>
      <c r="O280" s="795"/>
      <c r="P280" s="795"/>
      <c r="Q280" s="808"/>
      <c r="R280" s="243"/>
      <c r="S280" s="315"/>
      <c r="T280" s="202"/>
      <c r="U280" s="202"/>
      <c r="V280" s="202"/>
      <c r="W280" s="202"/>
      <c r="X280" s="261"/>
      <c r="Y280" s="261"/>
      <c r="Z280" s="261"/>
      <c r="AA280" s="262"/>
      <c r="AB280" s="262"/>
      <c r="AC280" s="262"/>
      <c r="AD280" s="207"/>
      <c r="AE280" s="207"/>
      <c r="AF280" s="207"/>
      <c r="AG280" s="207"/>
      <c r="AH280" s="207"/>
      <c r="AI280" s="207"/>
      <c r="AJ280" s="207"/>
      <c r="AK280" s="207"/>
      <c r="AL280" s="178"/>
      <c r="AM280" s="178"/>
      <c r="AN280" s="178"/>
      <c r="AO280" s="178"/>
    </row>
    <row r="281" spans="1:41" s="133" customFormat="1" ht="21.75" customHeight="1" x14ac:dyDescent="0.25">
      <c r="A281" s="128"/>
      <c r="B281" s="220"/>
      <c r="C281" s="198"/>
      <c r="D281" s="221" t="s">
        <v>658</v>
      </c>
      <c r="E281" s="811"/>
      <c r="F281" s="811"/>
      <c r="G281" s="223"/>
      <c r="H281" s="224"/>
      <c r="I281" s="223"/>
      <c r="J281" s="223"/>
      <c r="K281" s="223"/>
      <c r="L281" s="223"/>
      <c r="M281" s="223"/>
      <c r="N281" s="225"/>
      <c r="O281" s="226"/>
      <c r="P281" s="803"/>
      <c r="Q281" s="803"/>
      <c r="R281" s="804"/>
      <c r="S281" s="228"/>
      <c r="T281" s="202"/>
      <c r="U281" s="202"/>
      <c r="V281" s="202"/>
      <c r="W281" s="202"/>
      <c r="X281" s="202"/>
      <c r="Y281" s="202"/>
      <c r="Z281" s="202"/>
      <c r="AA281" s="131"/>
      <c r="AB281" s="131"/>
      <c r="AC281" s="131"/>
    </row>
    <row r="282" spans="1:41" s="133" customFormat="1" ht="15.75" x14ac:dyDescent="0.25">
      <c r="A282" s="128"/>
      <c r="B282" s="220"/>
      <c r="C282" s="124"/>
      <c r="D282" s="229"/>
      <c r="E282" s="230" t="s">
        <v>258</v>
      </c>
      <c r="F282" s="880" t="s">
        <v>251</v>
      </c>
      <c r="G282" s="881"/>
      <c r="H282" s="881"/>
      <c r="I282" s="881"/>
      <c r="J282" s="881"/>
      <c r="K282" s="882"/>
      <c r="Q282" s="803"/>
      <c r="R282" s="804"/>
      <c r="S282" s="228"/>
      <c r="T282" s="202"/>
      <c r="U282" s="202"/>
      <c r="V282" s="202"/>
      <c r="W282" s="202"/>
      <c r="X282" s="202"/>
      <c r="Y282" s="202"/>
      <c r="Z282" s="202"/>
      <c r="AA282" s="131"/>
      <c r="AB282" s="131"/>
      <c r="AC282" s="131"/>
    </row>
    <row r="283" spans="1:41" s="177" customFormat="1" ht="15.6" customHeight="1" thickBot="1" x14ac:dyDescent="0.3">
      <c r="A283" s="128"/>
      <c r="B283" s="358"/>
      <c r="C283" s="223"/>
      <c r="D283" s="360"/>
      <c r="E283" s="360"/>
      <c r="F283" s="360"/>
      <c r="G283" s="360"/>
      <c r="H283" s="360"/>
      <c r="I283" s="360"/>
      <c r="J283" s="360"/>
      <c r="K283" s="360"/>
      <c r="L283" s="360"/>
      <c r="M283" s="360"/>
      <c r="N283" s="360"/>
      <c r="O283" s="360"/>
      <c r="P283" s="320"/>
      <c r="Q283" s="320"/>
      <c r="R283" s="361"/>
      <c r="S283" s="228"/>
      <c r="T283" s="202" t="b">
        <f t="shared" si="17"/>
        <v>0</v>
      </c>
      <c r="U283" s="202" t="str">
        <f t="shared" si="18"/>
        <v>FALSE</v>
      </c>
      <c r="V283" s="202">
        <f>IF(C283="Uploaded",1,0)</f>
        <v>0</v>
      </c>
      <c r="W283" s="202" t="str">
        <f t="shared" si="19"/>
        <v>0</v>
      </c>
      <c r="X283" s="174"/>
      <c r="Y283" s="174"/>
      <c r="Z283" s="174"/>
      <c r="AA283" s="176"/>
      <c r="AB283" s="176"/>
      <c r="AC283" s="176"/>
    </row>
    <row r="284" spans="1:41" s="177" customFormat="1" ht="15.75" x14ac:dyDescent="0.25">
      <c r="A284" s="128"/>
      <c r="B284" s="374"/>
      <c r="C284" s="342"/>
      <c r="D284" s="342"/>
      <c r="E284" s="342"/>
      <c r="F284" s="342"/>
      <c r="G284" s="342"/>
      <c r="H284" s="342"/>
      <c r="I284" s="342"/>
      <c r="J284" s="342"/>
      <c r="K284" s="342"/>
      <c r="L284" s="342"/>
      <c r="M284" s="342"/>
      <c r="N284" s="343"/>
      <c r="O284" s="342"/>
      <c r="P284" s="342"/>
      <c r="Q284" s="342"/>
      <c r="R284" s="294"/>
      <c r="S284" s="228"/>
      <c r="T284" s="202" t="b">
        <f t="shared" si="17"/>
        <v>0</v>
      </c>
      <c r="U284" s="202" t="str">
        <f t="shared" si="18"/>
        <v>FALSE</v>
      </c>
      <c r="V284" s="202">
        <f t="shared" si="20"/>
        <v>0</v>
      </c>
      <c r="W284" s="202" t="str">
        <f t="shared" si="19"/>
        <v>0</v>
      </c>
      <c r="X284" s="174"/>
      <c r="Y284" s="174"/>
      <c r="Z284" s="174"/>
      <c r="AA284" s="176"/>
      <c r="AB284" s="176"/>
      <c r="AC284" s="176"/>
    </row>
    <row r="285" spans="1:41" s="177" customFormat="1" ht="15.75" x14ac:dyDescent="0.25">
      <c r="A285" s="128"/>
      <c r="B285" s="375"/>
      <c r="C285" s="322" t="s">
        <v>350</v>
      </c>
      <c r="D285" s="333"/>
      <c r="E285" s="307"/>
      <c r="F285" s="307"/>
      <c r="G285" s="307"/>
      <c r="H285" s="307"/>
      <c r="I285" s="307"/>
      <c r="J285" s="307"/>
      <c r="K285" s="307"/>
      <c r="L285" s="307"/>
      <c r="M285" s="307"/>
      <c r="N285" s="323"/>
      <c r="O285" s="307"/>
      <c r="P285" s="307"/>
      <c r="Q285" s="307"/>
      <c r="R285" s="345"/>
      <c r="S285" s="228"/>
      <c r="T285" s="202" t="b">
        <f t="shared" si="17"/>
        <v>0</v>
      </c>
      <c r="U285" s="202" t="str">
        <f t="shared" si="18"/>
        <v>FALSE</v>
      </c>
      <c r="V285" s="202">
        <f>IF(P285="YES",1,0)</f>
        <v>0</v>
      </c>
      <c r="W285" s="202" t="str">
        <f t="shared" si="19"/>
        <v>0</v>
      </c>
      <c r="X285" s="174"/>
      <c r="Y285" s="174"/>
      <c r="Z285" s="174"/>
      <c r="AA285" s="176"/>
      <c r="AB285" s="176"/>
      <c r="AC285" s="176"/>
    </row>
    <row r="286" spans="1:41" s="346" customFormat="1" ht="15.75" x14ac:dyDescent="0.25">
      <c r="A286" s="324"/>
      <c r="B286" s="376"/>
      <c r="C286" s="326" t="s">
        <v>349</v>
      </c>
      <c r="E286" s="328"/>
      <c r="F286" s="328"/>
      <c r="G286" s="328"/>
      <c r="H286" s="328"/>
      <c r="I286" s="328"/>
      <c r="J286" s="328"/>
      <c r="K286" s="328"/>
      <c r="L286" s="328"/>
      <c r="M286" s="328"/>
      <c r="N286" s="388"/>
      <c r="O286" s="389"/>
      <c r="P286" s="390"/>
      <c r="Q286" s="390"/>
      <c r="R286" s="348"/>
      <c r="S286" s="228"/>
      <c r="T286" s="330" t="e">
        <f t="shared" si="17"/>
        <v>#REF!</v>
      </c>
      <c r="U286" s="330" t="e">
        <f t="shared" si="18"/>
        <v>#REF!</v>
      </c>
      <c r="V286" s="330" t="e">
        <f>IF(#REF!="Uploaded",1,0)</f>
        <v>#REF!</v>
      </c>
      <c r="W286" s="330" t="e">
        <f t="shared" si="19"/>
        <v>#REF!</v>
      </c>
      <c r="X286" s="349"/>
      <c r="Y286" s="349"/>
      <c r="Z286" s="349"/>
      <c r="AA286" s="350"/>
      <c r="AB286" s="350"/>
      <c r="AC286" s="350"/>
    </row>
    <row r="287" spans="1:41" s="346" customFormat="1" ht="15.75" x14ac:dyDescent="0.25">
      <c r="A287" s="324"/>
      <c r="B287" s="376"/>
      <c r="C287" s="326"/>
      <c r="D287" s="327"/>
      <c r="E287" s="328"/>
      <c r="F287" s="328"/>
      <c r="G287" s="328"/>
      <c r="H287" s="328"/>
      <c r="I287" s="328"/>
      <c r="J287" s="328"/>
      <c r="K287" s="328"/>
      <c r="L287" s="328"/>
      <c r="M287" s="328"/>
      <c r="N287" s="388"/>
      <c r="O287" s="389"/>
      <c r="P287" s="390"/>
      <c r="Q287" s="390"/>
      <c r="R287" s="348"/>
      <c r="S287" s="228"/>
      <c r="T287" s="330"/>
      <c r="U287" s="330"/>
      <c r="V287" s="330"/>
      <c r="W287" s="330"/>
      <c r="X287" s="349"/>
      <c r="Y287" s="349"/>
      <c r="Z287" s="349"/>
      <c r="AA287" s="350"/>
      <c r="AB287" s="350"/>
      <c r="AC287" s="350"/>
    </row>
    <row r="288" spans="1:41" s="346" customFormat="1" ht="15.75" x14ac:dyDescent="0.25">
      <c r="A288" s="324"/>
      <c r="B288" s="376"/>
      <c r="C288" s="326"/>
      <c r="D288" s="899" t="s">
        <v>596</v>
      </c>
      <c r="E288" s="899"/>
      <c r="F288" s="899"/>
      <c r="G288" s="899"/>
      <c r="H288" s="899"/>
      <c r="I288" s="899"/>
      <c r="J288" s="899"/>
      <c r="K288" s="899"/>
      <c r="L288" s="899"/>
      <c r="M288" s="899"/>
      <c r="N288" s="899"/>
      <c r="O288" s="899"/>
      <c r="P288" s="899"/>
      <c r="Q288" s="390"/>
      <c r="R288" s="348"/>
      <c r="S288" s="228"/>
      <c r="T288" s="330"/>
      <c r="U288" s="330"/>
      <c r="V288" s="330"/>
      <c r="W288" s="330"/>
      <c r="X288" s="349"/>
      <c r="Y288" s="349"/>
      <c r="Z288" s="349"/>
      <c r="AA288" s="350"/>
      <c r="AB288" s="350"/>
      <c r="AC288" s="350"/>
    </row>
    <row r="289" spans="1:41" s="346" customFormat="1" ht="15.75" x14ac:dyDescent="0.25">
      <c r="A289" s="324"/>
      <c r="B289" s="376"/>
      <c r="C289" s="326"/>
      <c r="D289" s="899"/>
      <c r="E289" s="899"/>
      <c r="F289" s="899"/>
      <c r="G289" s="899"/>
      <c r="H289" s="899"/>
      <c r="I289" s="899"/>
      <c r="J289" s="899"/>
      <c r="K289" s="899"/>
      <c r="L289" s="899"/>
      <c r="M289" s="899"/>
      <c r="N289" s="899"/>
      <c r="O289" s="899"/>
      <c r="P289" s="899"/>
      <c r="Q289" s="390"/>
      <c r="R289" s="348"/>
      <c r="S289" s="228"/>
      <c r="T289" s="330"/>
      <c r="U289" s="330"/>
      <c r="V289" s="330"/>
      <c r="W289" s="330"/>
      <c r="X289" s="349"/>
      <c r="Y289" s="349"/>
      <c r="Z289" s="349"/>
      <c r="AA289" s="350"/>
      <c r="AB289" s="350"/>
      <c r="AC289" s="350"/>
    </row>
    <row r="290" spans="1:41" s="346" customFormat="1" ht="16.5" customHeight="1" x14ac:dyDescent="0.25">
      <c r="A290" s="324"/>
      <c r="B290" s="325"/>
      <c r="C290" s="328"/>
      <c r="D290" s="326"/>
      <c r="E290" s="328"/>
      <c r="F290" s="328"/>
      <c r="G290" s="328"/>
      <c r="H290" s="328"/>
      <c r="I290" s="328"/>
      <c r="J290" s="328"/>
      <c r="K290" s="328"/>
      <c r="L290" s="328"/>
      <c r="M290" s="328"/>
      <c r="N290" s="328"/>
      <c r="O290" s="328"/>
      <c r="P290" s="328"/>
      <c r="Q290" s="328"/>
      <c r="R290" s="329"/>
      <c r="S290" s="228"/>
      <c r="T290" s="330" t="b">
        <f t="shared" si="17"/>
        <v>0</v>
      </c>
      <c r="U290" s="330" t="str">
        <f t="shared" si="18"/>
        <v>FALSE</v>
      </c>
      <c r="V290" s="330">
        <f>IF(P290="YES",1,0)</f>
        <v>0</v>
      </c>
      <c r="W290" s="330" t="str">
        <f t="shared" si="19"/>
        <v>0</v>
      </c>
      <c r="X290" s="349"/>
      <c r="Y290" s="349"/>
      <c r="Z290" s="349"/>
      <c r="AA290" s="350"/>
      <c r="AB290" s="350"/>
      <c r="AC290" s="350"/>
    </row>
    <row r="291" spans="1:41" s="177" customFormat="1" ht="16.5" customHeight="1" x14ac:dyDescent="0.25">
      <c r="A291" s="128"/>
      <c r="B291" s="220"/>
      <c r="C291" s="223"/>
      <c r="D291" s="883" t="s">
        <v>654</v>
      </c>
      <c r="E291" s="883"/>
      <c r="F291" s="883"/>
      <c r="G291" s="883"/>
      <c r="H291" s="883"/>
      <c r="I291" s="883"/>
      <c r="J291" s="883"/>
      <c r="K291" s="883"/>
      <c r="L291" s="883"/>
      <c r="M291" s="883"/>
      <c r="N291" s="883"/>
      <c r="O291" s="884"/>
      <c r="P291" s="814" t="s">
        <v>765</v>
      </c>
      <c r="Q291" s="307"/>
      <c r="R291" s="306"/>
      <c r="S291" s="228" t="str">
        <f>IF(AND(OR(P291="NO",P291="&lt;select&gt;"),OR(D295&lt;&gt;"",U301="TRUE")),"Please answer this question by making a selection in the dropdown.","")</f>
        <v/>
      </c>
      <c r="T291" s="202" t="b">
        <f t="shared" si="17"/>
        <v>1</v>
      </c>
      <c r="U291" s="202" t="str">
        <f t="shared" si="18"/>
        <v>TRUE</v>
      </c>
      <c r="V291" s="202">
        <f>IF(P291="YES",1,0)</f>
        <v>1</v>
      </c>
      <c r="W291" s="202" t="str">
        <f t="shared" si="19"/>
        <v>1</v>
      </c>
      <c r="X291" s="174"/>
      <c r="Y291" s="174"/>
      <c r="Z291" s="174"/>
      <c r="AA291" s="176"/>
      <c r="AB291" s="176"/>
      <c r="AC291" s="176"/>
    </row>
    <row r="292" spans="1:41" s="177" customFormat="1" ht="15.75" customHeight="1" x14ac:dyDescent="0.25">
      <c r="A292" s="128"/>
      <c r="B292" s="375"/>
      <c r="C292" s="223"/>
      <c r="E292" s="378"/>
      <c r="F292" s="378"/>
      <c r="G292" s="378"/>
      <c r="H292" s="378"/>
      <c r="I292" s="378"/>
      <c r="J292" s="378"/>
      <c r="K292" s="378"/>
      <c r="L292" s="378"/>
      <c r="M292" s="378"/>
      <c r="N292" s="378"/>
      <c r="O292" s="378"/>
      <c r="P292" s="378"/>
      <c r="Q292" s="378"/>
      <c r="R292" s="345"/>
      <c r="S292" s="228"/>
      <c r="T292" s="202" t="b">
        <f t="shared" si="17"/>
        <v>0</v>
      </c>
      <c r="U292" s="202" t="str">
        <f t="shared" si="18"/>
        <v>FALSE</v>
      </c>
      <c r="V292" s="202">
        <f t="shared" ref="V292:V306" si="21">IF(C292="Uploaded",1,0)</f>
        <v>0</v>
      </c>
      <c r="W292" s="202" t="str">
        <f t="shared" si="19"/>
        <v>0</v>
      </c>
      <c r="X292" s="174"/>
      <c r="Y292" s="174"/>
      <c r="Z292" s="174"/>
      <c r="AA292" s="176"/>
      <c r="AB292" s="176"/>
      <c r="AC292" s="176"/>
    </row>
    <row r="293" spans="1:41" s="177" customFormat="1" ht="15.75" x14ac:dyDescent="0.25">
      <c r="A293" s="128"/>
      <c r="B293" s="375"/>
      <c r="C293" s="223"/>
      <c r="D293" s="811" t="s">
        <v>420</v>
      </c>
      <c r="E293" s="378"/>
      <c r="F293" s="378"/>
      <c r="G293" s="378"/>
      <c r="H293" s="378"/>
      <c r="I293" s="378"/>
      <c r="J293" s="378"/>
      <c r="K293" s="378"/>
      <c r="L293" s="378"/>
      <c r="M293" s="378"/>
      <c r="N293" s="378"/>
      <c r="O293" s="378"/>
      <c r="P293" s="378"/>
      <c r="Q293" s="378"/>
      <c r="R293" s="345"/>
      <c r="S293" s="228"/>
      <c r="T293" s="202" t="b">
        <f t="shared" si="17"/>
        <v>0</v>
      </c>
      <c r="U293" s="202" t="str">
        <f t="shared" si="18"/>
        <v>FALSE</v>
      </c>
      <c r="V293" s="202">
        <f t="shared" si="21"/>
        <v>0</v>
      </c>
      <c r="W293" s="202" t="str">
        <f t="shared" si="19"/>
        <v>0</v>
      </c>
      <c r="X293" s="174"/>
      <c r="Y293" s="174"/>
      <c r="Z293" s="174"/>
      <c r="AA293" s="176"/>
      <c r="AB293" s="176"/>
      <c r="AC293" s="176"/>
    </row>
    <row r="294" spans="1:41" s="177" customFormat="1" ht="10.5" customHeight="1" x14ac:dyDescent="0.25">
      <c r="A294" s="128"/>
      <c r="B294" s="220"/>
      <c r="C294" s="223"/>
      <c r="D294" s="223"/>
      <c r="E294" s="223"/>
      <c r="F294" s="223"/>
      <c r="G294" s="223"/>
      <c r="H294" s="223"/>
      <c r="I294" s="223"/>
      <c r="J294" s="223"/>
      <c r="K294" s="223"/>
      <c r="L294" s="223"/>
      <c r="M294" s="223"/>
      <c r="N294" s="308"/>
      <c r="O294" s="223"/>
      <c r="P294" s="223"/>
      <c r="Q294" s="223"/>
      <c r="R294" s="306"/>
      <c r="S294" s="228"/>
      <c r="T294" s="202" t="b">
        <f t="shared" si="17"/>
        <v>0</v>
      </c>
      <c r="U294" s="202" t="str">
        <f t="shared" si="18"/>
        <v>FALSE</v>
      </c>
      <c r="V294" s="202">
        <f t="shared" si="21"/>
        <v>0</v>
      </c>
      <c r="W294" s="202" t="str">
        <f t="shared" si="19"/>
        <v>0</v>
      </c>
      <c r="X294" s="174"/>
      <c r="Y294" s="174"/>
      <c r="Z294" s="174"/>
      <c r="AA294" s="176"/>
      <c r="AB294" s="176"/>
      <c r="AC294" s="176"/>
    </row>
    <row r="295" spans="1:41" s="177" customFormat="1" x14ac:dyDescent="0.25">
      <c r="A295" s="128"/>
      <c r="B295" s="220"/>
      <c r="C295" s="223"/>
      <c r="D295" s="887" t="s">
        <v>830</v>
      </c>
      <c r="E295" s="888"/>
      <c r="F295" s="888"/>
      <c r="G295" s="888"/>
      <c r="H295" s="888"/>
      <c r="I295" s="888"/>
      <c r="J295" s="888"/>
      <c r="K295" s="888"/>
      <c r="L295" s="888"/>
      <c r="M295" s="888"/>
      <c r="N295" s="888"/>
      <c r="O295" s="888"/>
      <c r="P295" s="888"/>
      <c r="Q295" s="889"/>
      <c r="R295" s="309"/>
      <c r="S295" s="228" t="str">
        <f>IF(AND(P291="YES",D295=""),"Please add narrative text.","")</f>
        <v/>
      </c>
      <c r="T295" s="202" t="b">
        <f t="shared" si="17"/>
        <v>0</v>
      </c>
      <c r="U295" s="202" t="str">
        <f t="shared" si="18"/>
        <v>FALSE</v>
      </c>
      <c r="V295" s="202">
        <f t="shared" si="21"/>
        <v>0</v>
      </c>
      <c r="W295" s="202" t="str">
        <f t="shared" si="19"/>
        <v>0</v>
      </c>
      <c r="X295" s="174"/>
      <c r="Y295" s="174"/>
      <c r="Z295" s="174"/>
      <c r="AA295" s="176"/>
      <c r="AB295" s="176"/>
      <c r="AC295" s="176"/>
    </row>
    <row r="296" spans="1:41" s="177" customFormat="1" x14ac:dyDescent="0.25">
      <c r="A296" s="128"/>
      <c r="B296" s="220"/>
      <c r="C296" s="223"/>
      <c r="D296" s="890"/>
      <c r="E296" s="891"/>
      <c r="F296" s="891"/>
      <c r="G296" s="891"/>
      <c r="H296" s="891"/>
      <c r="I296" s="891"/>
      <c r="J296" s="891"/>
      <c r="K296" s="891"/>
      <c r="L296" s="891"/>
      <c r="M296" s="891"/>
      <c r="N296" s="891"/>
      <c r="O296" s="891"/>
      <c r="P296" s="891"/>
      <c r="Q296" s="892"/>
      <c r="R296" s="306"/>
      <c r="S296" s="228"/>
      <c r="T296" s="202" t="b">
        <f t="shared" si="17"/>
        <v>0</v>
      </c>
      <c r="U296" s="202" t="str">
        <f t="shared" si="18"/>
        <v>FALSE</v>
      </c>
      <c r="V296" s="202">
        <f t="shared" si="21"/>
        <v>0</v>
      </c>
      <c r="W296" s="202" t="str">
        <f t="shared" si="19"/>
        <v>0</v>
      </c>
      <c r="X296" s="174"/>
      <c r="Y296" s="174"/>
      <c r="Z296" s="174"/>
      <c r="AA296" s="176"/>
      <c r="AB296" s="176"/>
      <c r="AC296" s="176"/>
    </row>
    <row r="297" spans="1:41" s="177" customFormat="1" ht="22.5" customHeight="1" x14ac:dyDescent="0.25">
      <c r="A297" s="128"/>
      <c r="B297" s="220"/>
      <c r="C297" s="223"/>
      <c r="D297" s="890"/>
      <c r="E297" s="891"/>
      <c r="F297" s="891"/>
      <c r="G297" s="891"/>
      <c r="H297" s="891"/>
      <c r="I297" s="891"/>
      <c r="J297" s="891"/>
      <c r="K297" s="891"/>
      <c r="L297" s="891"/>
      <c r="M297" s="891"/>
      <c r="N297" s="891"/>
      <c r="O297" s="891"/>
      <c r="P297" s="891"/>
      <c r="Q297" s="892"/>
      <c r="R297" s="306"/>
      <c r="S297" s="228"/>
      <c r="T297" s="202" t="b">
        <f t="shared" si="17"/>
        <v>0</v>
      </c>
      <c r="U297" s="202" t="str">
        <f t="shared" si="18"/>
        <v>FALSE</v>
      </c>
      <c r="V297" s="202">
        <f t="shared" si="21"/>
        <v>0</v>
      </c>
      <c r="W297" s="202" t="str">
        <f t="shared" si="19"/>
        <v>0</v>
      </c>
      <c r="X297" s="174"/>
      <c r="Y297" s="174"/>
      <c r="Z297" s="174"/>
      <c r="AA297" s="176"/>
      <c r="AB297" s="176"/>
      <c r="AC297" s="176"/>
    </row>
    <row r="298" spans="1:41" s="177" customFormat="1" ht="24.75" customHeight="1" x14ac:dyDescent="0.25">
      <c r="A298" s="128"/>
      <c r="B298" s="220"/>
      <c r="C298" s="223"/>
      <c r="D298" s="890"/>
      <c r="E298" s="891"/>
      <c r="F298" s="891"/>
      <c r="G298" s="891"/>
      <c r="H298" s="891"/>
      <c r="I298" s="891"/>
      <c r="J298" s="891"/>
      <c r="K298" s="891"/>
      <c r="L298" s="891"/>
      <c r="M298" s="891"/>
      <c r="N298" s="891"/>
      <c r="O298" s="891"/>
      <c r="P298" s="891"/>
      <c r="Q298" s="892"/>
      <c r="R298" s="306"/>
      <c r="S298" s="228"/>
      <c r="T298" s="202" t="b">
        <f t="shared" si="17"/>
        <v>0</v>
      </c>
      <c r="U298" s="202" t="str">
        <f t="shared" si="18"/>
        <v>FALSE</v>
      </c>
      <c r="V298" s="202">
        <f t="shared" si="21"/>
        <v>0</v>
      </c>
      <c r="W298" s="202" t="str">
        <f t="shared" si="19"/>
        <v>0</v>
      </c>
      <c r="X298" s="174"/>
      <c r="Y298" s="174"/>
      <c r="Z298" s="174"/>
      <c r="AA298" s="176"/>
      <c r="AB298" s="176"/>
      <c r="AC298" s="176"/>
    </row>
    <row r="299" spans="1:41" s="177" customFormat="1" ht="33.75" customHeight="1" x14ac:dyDescent="0.25">
      <c r="A299" s="128"/>
      <c r="B299" s="220"/>
      <c r="C299" s="223"/>
      <c r="D299" s="893"/>
      <c r="E299" s="894"/>
      <c r="F299" s="894"/>
      <c r="G299" s="894"/>
      <c r="H299" s="894"/>
      <c r="I299" s="894"/>
      <c r="J299" s="894"/>
      <c r="K299" s="894"/>
      <c r="L299" s="894"/>
      <c r="M299" s="894"/>
      <c r="N299" s="894"/>
      <c r="O299" s="894"/>
      <c r="P299" s="894"/>
      <c r="Q299" s="895"/>
      <c r="R299" s="339"/>
      <c r="S299" s="228"/>
      <c r="T299" s="202" t="b">
        <f t="shared" si="17"/>
        <v>0</v>
      </c>
      <c r="U299" s="202" t="str">
        <f t="shared" si="18"/>
        <v>FALSE</v>
      </c>
      <c r="V299" s="202">
        <f t="shared" si="21"/>
        <v>0</v>
      </c>
      <c r="W299" s="202" t="str">
        <f t="shared" si="19"/>
        <v>0</v>
      </c>
      <c r="X299" s="174"/>
      <c r="Y299" s="174"/>
      <c r="Z299" s="174"/>
      <c r="AA299" s="176"/>
      <c r="AB299" s="176"/>
      <c r="AC299" s="176"/>
    </row>
    <row r="300" spans="1:41" ht="11.45" customHeight="1" x14ac:dyDescent="0.25">
      <c r="A300" s="124"/>
      <c r="B300" s="211"/>
      <c r="C300" s="223"/>
      <c r="D300" s="333"/>
      <c r="E300" s="307"/>
      <c r="F300" s="307"/>
      <c r="G300" s="307"/>
      <c r="H300" s="307"/>
      <c r="I300" s="307"/>
      <c r="J300" s="307"/>
      <c r="K300" s="307"/>
      <c r="L300" s="307"/>
      <c r="M300" s="307"/>
      <c r="N300" s="323"/>
      <c r="O300" s="151"/>
      <c r="P300" s="372"/>
      <c r="Q300" s="307"/>
      <c r="R300" s="243"/>
      <c r="S300" s="315"/>
      <c r="T300" s="202" t="b">
        <f t="shared" ref="T300:T364" si="22">IF(W300="1",TRUE,FALSE)</f>
        <v>0</v>
      </c>
      <c r="U300" s="202" t="str">
        <f t="shared" ref="U300:U364" si="23">""&amp;T300&amp;""</f>
        <v>FALSE</v>
      </c>
      <c r="V300" s="202">
        <f>IF(C300="Uploaded",1,0)</f>
        <v>0</v>
      </c>
      <c r="W300" s="202" t="str">
        <f t="shared" ref="W300:W364" si="24">""&amp;V300&amp;""</f>
        <v>0</v>
      </c>
      <c r="AL300" s="178"/>
      <c r="AM300" s="178"/>
      <c r="AN300" s="178"/>
      <c r="AO300" s="178"/>
    </row>
    <row r="301" spans="1:41" ht="21.75" customHeight="1" x14ac:dyDescent="0.25">
      <c r="A301" s="124"/>
      <c r="B301" s="211"/>
      <c r="C301" s="223"/>
      <c r="D301" s="902" t="s">
        <v>291</v>
      </c>
      <c r="E301" s="902"/>
      <c r="F301" s="902"/>
      <c r="G301" s="902"/>
      <c r="H301" s="902"/>
      <c r="I301" s="902"/>
      <c r="J301" s="902"/>
      <c r="K301" s="902"/>
      <c r="L301" s="902"/>
      <c r="M301" s="902"/>
      <c r="N301" s="902"/>
      <c r="O301" s="903"/>
      <c r="P301" s="896" t="s">
        <v>783</v>
      </c>
      <c r="Q301" s="897"/>
      <c r="R301" s="243"/>
      <c r="S301" s="315" t="str">
        <f>IF(AND(P291="YES",P301="&lt;select&gt;"),"Please upload the required documentation.","")</f>
        <v/>
      </c>
      <c r="T301" s="202" t="b">
        <f t="shared" si="22"/>
        <v>1</v>
      </c>
      <c r="U301" s="202" t="str">
        <f t="shared" si="23"/>
        <v>TRUE</v>
      </c>
      <c r="V301" s="202">
        <f>IF(P301="Uploaded",1,0)</f>
        <v>1</v>
      </c>
      <c r="W301" s="202" t="str">
        <f t="shared" si="24"/>
        <v>1</v>
      </c>
      <c r="AL301" s="178"/>
      <c r="AM301" s="178"/>
      <c r="AN301" s="178"/>
      <c r="AO301" s="178"/>
    </row>
    <row r="302" spans="1:41" ht="15.75" customHeight="1" x14ac:dyDescent="0.25">
      <c r="A302" s="124"/>
      <c r="B302" s="211"/>
      <c r="C302" s="223"/>
      <c r="D302" s="793"/>
      <c r="E302" s="793"/>
      <c r="F302" s="793"/>
      <c r="G302" s="793"/>
      <c r="H302" s="793"/>
      <c r="I302" s="793"/>
      <c r="J302" s="793"/>
      <c r="K302" s="793"/>
      <c r="L302" s="793"/>
      <c r="M302" s="793"/>
      <c r="N302" s="793"/>
      <c r="O302" s="793"/>
      <c r="P302" s="808"/>
      <c r="Q302" s="808"/>
      <c r="R302" s="243"/>
      <c r="S302" s="315"/>
      <c r="T302" s="202"/>
      <c r="U302" s="202"/>
      <c r="V302" s="202"/>
      <c r="W302" s="202"/>
      <c r="X302" s="261"/>
      <c r="Y302" s="261"/>
      <c r="Z302" s="261"/>
      <c r="AA302" s="262"/>
      <c r="AB302" s="262"/>
      <c r="AC302" s="262"/>
      <c r="AD302" s="207"/>
      <c r="AE302" s="207"/>
      <c r="AF302" s="207"/>
      <c r="AG302" s="207"/>
      <c r="AH302" s="207"/>
      <c r="AI302" s="207"/>
      <c r="AJ302" s="207"/>
      <c r="AK302" s="207"/>
      <c r="AL302" s="178"/>
      <c r="AM302" s="178"/>
      <c r="AN302" s="178"/>
      <c r="AO302" s="178"/>
    </row>
    <row r="303" spans="1:41" s="133" customFormat="1" ht="21.75" customHeight="1" x14ac:dyDescent="0.25">
      <c r="A303" s="128"/>
      <c r="B303" s="220"/>
      <c r="C303" s="198"/>
      <c r="D303" s="221" t="s">
        <v>658</v>
      </c>
      <c r="E303" s="811"/>
      <c r="F303" s="811"/>
      <c r="G303" s="223"/>
      <c r="H303" s="224"/>
      <c r="I303" s="223"/>
      <c r="J303" s="223"/>
      <c r="K303" s="223"/>
      <c r="L303" s="223"/>
      <c r="M303" s="223"/>
      <c r="N303" s="225"/>
      <c r="O303" s="226"/>
      <c r="P303" s="803"/>
      <c r="Q303" s="803"/>
      <c r="R303" s="804"/>
      <c r="S303" s="228"/>
      <c r="T303" s="202"/>
      <c r="U303" s="202"/>
      <c r="V303" s="202"/>
      <c r="W303" s="202"/>
      <c r="X303" s="202"/>
      <c r="Y303" s="202"/>
      <c r="Z303" s="202"/>
      <c r="AA303" s="131"/>
      <c r="AB303" s="131"/>
      <c r="AC303" s="131"/>
    </row>
    <row r="304" spans="1:41" s="133" customFormat="1" ht="15.75" x14ac:dyDescent="0.25">
      <c r="A304" s="128"/>
      <c r="B304" s="220"/>
      <c r="C304" s="124"/>
      <c r="D304" s="229"/>
      <c r="E304" s="230" t="s">
        <v>258</v>
      </c>
      <c r="F304" s="880" t="s">
        <v>251</v>
      </c>
      <c r="G304" s="881"/>
      <c r="H304" s="881"/>
      <c r="I304" s="881"/>
      <c r="J304" s="881"/>
      <c r="K304" s="882"/>
      <c r="Q304" s="803"/>
      <c r="R304" s="804"/>
      <c r="S304" s="228"/>
      <c r="T304" s="202"/>
      <c r="U304" s="202"/>
      <c r="V304" s="202"/>
      <c r="W304" s="202"/>
      <c r="X304" s="202"/>
      <c r="Y304" s="202"/>
      <c r="Z304" s="202"/>
      <c r="AA304" s="131"/>
      <c r="AB304" s="131"/>
      <c r="AC304" s="131"/>
    </row>
    <row r="305" spans="1:29" s="177" customFormat="1" ht="15.6" customHeight="1" thickBot="1" x14ac:dyDescent="0.3">
      <c r="A305" s="128"/>
      <c r="B305" s="358"/>
      <c r="C305" s="359"/>
      <c r="D305" s="360"/>
      <c r="E305" s="360"/>
      <c r="F305" s="360"/>
      <c r="G305" s="360"/>
      <c r="H305" s="360"/>
      <c r="I305" s="360"/>
      <c r="J305" s="360"/>
      <c r="K305" s="360"/>
      <c r="L305" s="360"/>
      <c r="M305" s="360"/>
      <c r="N305" s="360"/>
      <c r="O305" s="360"/>
      <c r="P305" s="320"/>
      <c r="Q305" s="320"/>
      <c r="R305" s="361"/>
      <c r="S305" s="228"/>
      <c r="T305" s="202" t="b">
        <f t="shared" si="22"/>
        <v>0</v>
      </c>
      <c r="U305" s="202" t="str">
        <f t="shared" si="23"/>
        <v>FALSE</v>
      </c>
      <c r="V305" s="202">
        <f>IF(C305="Uploaded",1,0)</f>
        <v>0</v>
      </c>
      <c r="W305" s="202" t="str">
        <f t="shared" si="24"/>
        <v>0</v>
      </c>
      <c r="X305" s="174"/>
      <c r="Y305" s="174"/>
      <c r="Z305" s="174"/>
      <c r="AA305" s="176"/>
      <c r="AB305" s="176"/>
      <c r="AC305" s="176"/>
    </row>
    <row r="306" spans="1:29" s="177" customFormat="1" ht="15.75" x14ac:dyDescent="0.25">
      <c r="A306" s="128"/>
      <c r="B306" s="291"/>
      <c r="C306" s="292"/>
      <c r="D306" s="342"/>
      <c r="E306" s="342"/>
      <c r="F306" s="342"/>
      <c r="G306" s="342"/>
      <c r="H306" s="342"/>
      <c r="I306" s="342"/>
      <c r="J306" s="342"/>
      <c r="K306" s="342"/>
      <c r="L306" s="342"/>
      <c r="M306" s="342"/>
      <c r="N306" s="343"/>
      <c r="O306" s="342"/>
      <c r="P306" s="342"/>
      <c r="Q306" s="342"/>
      <c r="R306" s="344"/>
      <c r="S306" s="228"/>
      <c r="T306" s="202" t="b">
        <f t="shared" si="22"/>
        <v>0</v>
      </c>
      <c r="U306" s="202" t="str">
        <f t="shared" si="23"/>
        <v>FALSE</v>
      </c>
      <c r="V306" s="202">
        <f t="shared" si="21"/>
        <v>0</v>
      </c>
      <c r="W306" s="202" t="str">
        <f t="shared" si="24"/>
        <v>0</v>
      </c>
      <c r="X306" s="174"/>
      <c r="Y306" s="174"/>
      <c r="Z306" s="174"/>
      <c r="AA306" s="176"/>
      <c r="AB306" s="176"/>
      <c r="AC306" s="176"/>
    </row>
    <row r="307" spans="1:29" s="177" customFormat="1" ht="15.75" x14ac:dyDescent="0.25">
      <c r="A307" s="128"/>
      <c r="B307" s="220"/>
      <c r="C307" s="322" t="s">
        <v>173</v>
      </c>
      <c r="D307" s="322"/>
      <c r="E307" s="307"/>
      <c r="F307" s="307"/>
      <c r="G307" s="307"/>
      <c r="H307" s="307"/>
      <c r="I307" s="307"/>
      <c r="J307" s="307"/>
      <c r="K307" s="307"/>
      <c r="L307" s="307"/>
      <c r="M307" s="307"/>
      <c r="N307" s="323"/>
      <c r="O307" s="307"/>
      <c r="P307" s="307"/>
      <c r="Q307" s="307"/>
      <c r="R307" s="345"/>
      <c r="S307" s="228"/>
      <c r="T307" s="202" t="b">
        <f t="shared" si="22"/>
        <v>0</v>
      </c>
      <c r="U307" s="202" t="str">
        <f t="shared" si="23"/>
        <v>FALSE</v>
      </c>
      <c r="V307" s="202">
        <f>IF(P307="YES",1,0)</f>
        <v>0</v>
      </c>
      <c r="W307" s="202" t="str">
        <f t="shared" si="24"/>
        <v>0</v>
      </c>
      <c r="X307" s="174"/>
      <c r="Y307" s="174"/>
      <c r="Z307" s="174"/>
      <c r="AA307" s="176"/>
      <c r="AB307" s="176"/>
      <c r="AC307" s="176"/>
    </row>
    <row r="308" spans="1:29" s="346" customFormat="1" ht="15.75" customHeight="1" x14ac:dyDescent="0.25">
      <c r="A308" s="324"/>
      <c r="B308" s="325"/>
      <c r="C308" s="326" t="s">
        <v>351</v>
      </c>
      <c r="E308" s="377"/>
      <c r="F308" s="377"/>
      <c r="G308" s="377"/>
      <c r="H308" s="377"/>
      <c r="I308" s="377"/>
      <c r="J308" s="377"/>
      <c r="K308" s="377"/>
      <c r="L308" s="377"/>
      <c r="M308" s="377"/>
      <c r="N308" s="328"/>
      <c r="O308" s="328"/>
      <c r="P308" s="328"/>
      <c r="Q308" s="328"/>
      <c r="R308" s="348"/>
      <c r="S308" s="228"/>
      <c r="T308" s="330" t="e">
        <f t="shared" si="22"/>
        <v>#REF!</v>
      </c>
      <c r="U308" s="330" t="e">
        <f t="shared" si="23"/>
        <v>#REF!</v>
      </c>
      <c r="V308" s="330" t="e">
        <f>IF(#REF!="Uploaded",1,0)</f>
        <v>#REF!</v>
      </c>
      <c r="W308" s="330" t="e">
        <f t="shared" si="24"/>
        <v>#REF!</v>
      </c>
      <c r="X308" s="349"/>
      <c r="Y308" s="349"/>
      <c r="Z308" s="349"/>
      <c r="AA308" s="350"/>
      <c r="AB308" s="350"/>
      <c r="AC308" s="350"/>
    </row>
    <row r="309" spans="1:29" s="177" customFormat="1" ht="16.5" customHeight="1" x14ac:dyDescent="0.25">
      <c r="A309" s="128"/>
      <c r="B309" s="220"/>
      <c r="C309" s="307"/>
      <c r="D309" s="229"/>
      <c r="E309" s="307"/>
      <c r="F309" s="307"/>
      <c r="G309" s="307"/>
      <c r="H309" s="307"/>
      <c r="I309" s="307"/>
      <c r="J309" s="307"/>
      <c r="K309" s="307"/>
      <c r="L309" s="307"/>
      <c r="M309" s="307"/>
      <c r="N309" s="307"/>
      <c r="O309" s="307"/>
      <c r="P309" s="307"/>
      <c r="Q309" s="307"/>
      <c r="R309" s="306"/>
      <c r="S309" s="228"/>
      <c r="T309" s="202" t="b">
        <f t="shared" si="22"/>
        <v>0</v>
      </c>
      <c r="U309" s="202" t="str">
        <f t="shared" si="23"/>
        <v>FALSE</v>
      </c>
      <c r="V309" s="202">
        <f>IF(P309="YES",1,0)</f>
        <v>0</v>
      </c>
      <c r="W309" s="202" t="str">
        <f t="shared" si="24"/>
        <v>0</v>
      </c>
      <c r="X309" s="174"/>
      <c r="Y309" s="174"/>
      <c r="Z309" s="174"/>
      <c r="AA309" s="176"/>
      <c r="AB309" s="176"/>
      <c r="AC309" s="176"/>
    </row>
    <row r="310" spans="1:29" s="177" customFormat="1" ht="16.5" customHeight="1" x14ac:dyDescent="0.25">
      <c r="A310" s="128"/>
      <c r="B310" s="220"/>
      <c r="C310" s="223"/>
      <c r="D310" s="883" t="s">
        <v>655</v>
      </c>
      <c r="E310" s="883"/>
      <c r="F310" s="883"/>
      <c r="G310" s="883"/>
      <c r="H310" s="883"/>
      <c r="I310" s="883"/>
      <c r="J310" s="883"/>
      <c r="K310" s="883"/>
      <c r="L310" s="883"/>
      <c r="M310" s="883"/>
      <c r="N310" s="883"/>
      <c r="O310" s="884"/>
      <c r="P310" s="814" t="s">
        <v>765</v>
      </c>
      <c r="Q310" s="307"/>
      <c r="R310" s="306"/>
      <c r="S310" s="380" t="str">
        <f>IF(AND(OR(P310="NO",P310="&lt;select&gt;"),OR(D318&lt;&gt;"",U334="TRUE",D328&lt;&gt;"",I314&lt;&gt;"",)),"Please answer this question by making a selection in the dropdown.","")</f>
        <v/>
      </c>
      <c r="T310" s="202" t="b">
        <f t="shared" si="22"/>
        <v>1</v>
      </c>
      <c r="U310" s="202" t="str">
        <f t="shared" si="23"/>
        <v>TRUE</v>
      </c>
      <c r="V310" s="202">
        <f>IF(P310="YES",1,0)</f>
        <v>1</v>
      </c>
      <c r="W310" s="202" t="str">
        <f t="shared" si="24"/>
        <v>1</v>
      </c>
      <c r="X310" s="174"/>
      <c r="Y310" s="174"/>
      <c r="Z310" s="174"/>
      <c r="AA310" s="176"/>
      <c r="AB310" s="176"/>
      <c r="AC310" s="176"/>
    </row>
    <row r="311" spans="1:29" s="177" customFormat="1" ht="15.75" customHeight="1" x14ac:dyDescent="0.25">
      <c r="A311" s="128"/>
      <c r="B311" s="220"/>
      <c r="C311" s="223"/>
      <c r="D311" s="207"/>
      <c r="E311" s="378"/>
      <c r="F311" s="378"/>
      <c r="G311" s="378"/>
      <c r="H311" s="378"/>
      <c r="I311" s="378"/>
      <c r="J311" s="378"/>
      <c r="K311" s="378"/>
      <c r="L311" s="378"/>
      <c r="M311" s="378"/>
      <c r="N311" s="378"/>
      <c r="O311" s="226"/>
      <c r="P311" s="152"/>
      <c r="Q311" s="152"/>
      <c r="R311" s="345"/>
      <c r="S311" s="228"/>
      <c r="T311" s="202" t="b">
        <f t="shared" si="22"/>
        <v>0</v>
      </c>
      <c r="U311" s="202" t="str">
        <f t="shared" si="23"/>
        <v>FALSE</v>
      </c>
      <c r="V311" s="202">
        <f t="shared" ref="V311:V332" si="25">IF(C311="Uploaded",1,0)</f>
        <v>0</v>
      </c>
      <c r="W311" s="202" t="str">
        <f t="shared" si="24"/>
        <v>0</v>
      </c>
      <c r="X311" s="174"/>
      <c r="Y311" s="174"/>
      <c r="Z311" s="174"/>
      <c r="AA311" s="176"/>
      <c r="AB311" s="176"/>
      <c r="AC311" s="176"/>
    </row>
    <row r="312" spans="1:29" s="177" customFormat="1" ht="15.75" customHeight="1" x14ac:dyDescent="0.25">
      <c r="A312" s="128"/>
      <c r="B312" s="375"/>
      <c r="C312" s="223"/>
      <c r="D312" s="811" t="s">
        <v>241</v>
      </c>
      <c r="E312" s="378"/>
      <c r="F312" s="378"/>
      <c r="G312" s="378"/>
      <c r="H312" s="378"/>
      <c r="I312" s="378"/>
      <c r="J312" s="275"/>
      <c r="O312" s="226"/>
      <c r="P312" s="152"/>
      <c r="Q312" s="152"/>
      <c r="R312" s="345"/>
      <c r="S312" s="228"/>
      <c r="T312" s="202" t="b">
        <f t="shared" si="22"/>
        <v>0</v>
      </c>
      <c r="U312" s="202" t="str">
        <f t="shared" si="23"/>
        <v>FALSE</v>
      </c>
      <c r="V312" s="202">
        <f t="shared" si="25"/>
        <v>0</v>
      </c>
      <c r="W312" s="202" t="str">
        <f t="shared" si="24"/>
        <v>0</v>
      </c>
      <c r="X312" s="174"/>
      <c r="Y312" s="174"/>
      <c r="Z312" s="174"/>
      <c r="AA312" s="176"/>
      <c r="AB312" s="176"/>
      <c r="AC312" s="176"/>
    </row>
    <row r="313" spans="1:29" s="177" customFormat="1" ht="14.45" customHeight="1" x14ac:dyDescent="0.25">
      <c r="A313" s="128"/>
      <c r="B313" s="375"/>
      <c r="C313" s="223"/>
      <c r="D313" s="811"/>
      <c r="E313" s="378"/>
      <c r="F313" s="378"/>
      <c r="G313" s="378"/>
      <c r="H313" s="378"/>
      <c r="I313" s="378"/>
      <c r="J313" s="207"/>
      <c r="K313" s="379"/>
      <c r="L313" s="207"/>
      <c r="M313" s="207"/>
      <c r="N313" s="207"/>
      <c r="O313" s="226"/>
      <c r="P313" s="152"/>
      <c r="Q313" s="152"/>
      <c r="R313" s="345"/>
      <c r="S313" s="380"/>
      <c r="T313" s="202" t="b">
        <f t="shared" si="22"/>
        <v>0</v>
      </c>
      <c r="U313" s="202" t="str">
        <f t="shared" si="23"/>
        <v>FALSE</v>
      </c>
      <c r="V313" s="202">
        <f t="shared" si="25"/>
        <v>0</v>
      </c>
      <c r="W313" s="202" t="str">
        <f t="shared" si="24"/>
        <v>0</v>
      </c>
      <c r="X313" s="174"/>
      <c r="Y313" s="174"/>
      <c r="Z313" s="174"/>
      <c r="AA313" s="176"/>
      <c r="AB313" s="176"/>
      <c r="AC313" s="176"/>
    </row>
    <row r="314" spans="1:29" s="177" customFormat="1" ht="18" customHeight="1" x14ac:dyDescent="0.25">
      <c r="A314" s="128"/>
      <c r="B314" s="375"/>
      <c r="C314" s="223"/>
      <c r="D314" s="811"/>
      <c r="E314" s="381" t="s">
        <v>206</v>
      </c>
      <c r="F314" s="816" t="s">
        <v>794</v>
      </c>
      <c r="G314" s="378"/>
      <c r="H314" s="381" t="s">
        <v>205</v>
      </c>
      <c r="I314" s="904">
        <v>2019</v>
      </c>
      <c r="J314" s="905"/>
      <c r="K314" s="379"/>
      <c r="L314" s="382"/>
      <c r="M314" s="383"/>
      <c r="N314" s="216"/>
      <c r="O314" s="226"/>
      <c r="P314" s="152"/>
      <c r="Q314" s="152"/>
      <c r="R314" s="345"/>
      <c r="S314" s="380" t="str">
        <f>IF(AND(P310="YES",I314=""),"Please fill in the month and year.","")</f>
        <v/>
      </c>
      <c r="T314" s="202" t="b">
        <f t="shared" si="22"/>
        <v>0</v>
      </c>
      <c r="U314" s="202" t="str">
        <f t="shared" si="23"/>
        <v>FALSE</v>
      </c>
      <c r="V314" s="202">
        <f t="shared" si="25"/>
        <v>0</v>
      </c>
      <c r="W314" s="202" t="str">
        <f t="shared" si="24"/>
        <v>0</v>
      </c>
      <c r="X314" s="174"/>
      <c r="Y314" s="174"/>
      <c r="Z314" s="174"/>
      <c r="AA314" s="176"/>
      <c r="AB314" s="176"/>
      <c r="AC314" s="176"/>
    </row>
    <row r="315" spans="1:29" s="177" customFormat="1" ht="18" customHeight="1" x14ac:dyDescent="0.25">
      <c r="A315" s="128"/>
      <c r="B315" s="220"/>
      <c r="C315" s="223"/>
      <c r="D315" s="333"/>
      <c r="E315" s="307"/>
      <c r="F315" s="307"/>
      <c r="G315" s="307"/>
      <c r="H315" s="307"/>
      <c r="I315" s="307"/>
      <c r="J315" s="307"/>
      <c r="K315" s="307"/>
      <c r="L315" s="307"/>
      <c r="M315" s="307"/>
      <c r="N315" s="323"/>
      <c r="O315" s="226"/>
      <c r="P315" s="152"/>
      <c r="Q315" s="152"/>
      <c r="R315" s="306"/>
      <c r="S315" s="228"/>
      <c r="T315" s="202" t="b">
        <f t="shared" si="22"/>
        <v>0</v>
      </c>
      <c r="U315" s="202" t="str">
        <f t="shared" si="23"/>
        <v>FALSE</v>
      </c>
      <c r="V315" s="202">
        <f t="shared" si="25"/>
        <v>0</v>
      </c>
      <c r="W315" s="202" t="str">
        <f t="shared" si="24"/>
        <v>0</v>
      </c>
      <c r="X315" s="174"/>
      <c r="Y315" s="174"/>
      <c r="Z315" s="174"/>
      <c r="AA315" s="176"/>
      <c r="AB315" s="176"/>
      <c r="AC315" s="176"/>
    </row>
    <row r="316" spans="1:29" s="177" customFormat="1" ht="15.75" x14ac:dyDescent="0.25">
      <c r="A316" s="128"/>
      <c r="B316" s="220"/>
      <c r="C316" s="223"/>
      <c r="D316" s="811" t="s">
        <v>418</v>
      </c>
      <c r="E316" s="378"/>
      <c r="F316" s="378"/>
      <c r="G316" s="378"/>
      <c r="H316" s="378"/>
      <c r="I316" s="378"/>
      <c r="J316" s="378"/>
      <c r="K316" s="378"/>
      <c r="L316" s="378"/>
      <c r="M316" s="378"/>
      <c r="N316" s="378"/>
      <c r="O316" s="378"/>
      <c r="P316" s="378"/>
      <c r="Q316" s="378"/>
      <c r="R316" s="345"/>
      <c r="S316" s="228"/>
      <c r="T316" s="202" t="b">
        <f t="shared" si="22"/>
        <v>0</v>
      </c>
      <c r="U316" s="202" t="str">
        <f t="shared" si="23"/>
        <v>FALSE</v>
      </c>
      <c r="V316" s="202">
        <f t="shared" si="25"/>
        <v>0</v>
      </c>
      <c r="W316" s="202" t="str">
        <f t="shared" si="24"/>
        <v>0</v>
      </c>
      <c r="X316" s="174"/>
      <c r="Y316" s="174"/>
      <c r="Z316" s="174"/>
      <c r="AA316" s="176"/>
      <c r="AB316" s="176"/>
      <c r="AC316" s="176"/>
    </row>
    <row r="317" spans="1:29" s="177" customFormat="1" ht="9.75" customHeight="1" x14ac:dyDescent="0.25">
      <c r="A317" s="128"/>
      <c r="B317" s="220"/>
      <c r="C317" s="223"/>
      <c r="D317" s="307"/>
      <c r="E317" s="307"/>
      <c r="F317" s="307"/>
      <c r="G317" s="307"/>
      <c r="H317" s="307"/>
      <c r="I317" s="307"/>
      <c r="J317" s="307"/>
      <c r="K317" s="307"/>
      <c r="L317" s="307"/>
      <c r="M317" s="307"/>
      <c r="N317" s="323"/>
      <c r="O317" s="307"/>
      <c r="P317" s="307"/>
      <c r="Q317" s="307"/>
      <c r="R317" s="345"/>
      <c r="S317" s="228"/>
      <c r="T317" s="202" t="b">
        <f t="shared" si="22"/>
        <v>0</v>
      </c>
      <c r="U317" s="202" t="str">
        <f t="shared" si="23"/>
        <v>FALSE</v>
      </c>
      <c r="V317" s="202">
        <f t="shared" si="25"/>
        <v>0</v>
      </c>
      <c r="W317" s="202" t="str">
        <f t="shared" si="24"/>
        <v>0</v>
      </c>
      <c r="X317" s="174"/>
      <c r="Y317" s="174"/>
      <c r="Z317" s="174"/>
      <c r="AA317" s="176"/>
      <c r="AB317" s="176"/>
      <c r="AC317" s="176"/>
    </row>
    <row r="318" spans="1:29" s="177" customFormat="1" x14ac:dyDescent="0.25">
      <c r="A318" s="128"/>
      <c r="B318" s="220"/>
      <c r="C318" s="223"/>
      <c r="D318" s="887" t="s">
        <v>822</v>
      </c>
      <c r="E318" s="888"/>
      <c r="F318" s="888"/>
      <c r="G318" s="888"/>
      <c r="H318" s="888"/>
      <c r="I318" s="888"/>
      <c r="J318" s="888"/>
      <c r="K318" s="888"/>
      <c r="L318" s="888"/>
      <c r="M318" s="888"/>
      <c r="N318" s="888"/>
      <c r="O318" s="888"/>
      <c r="P318" s="888"/>
      <c r="Q318" s="889"/>
      <c r="R318" s="309"/>
      <c r="S318" s="228" t="str">
        <f>IF(AND(P310="YES",D318=""),"Please add narrative text.","")</f>
        <v/>
      </c>
      <c r="T318" s="202" t="b">
        <f t="shared" si="22"/>
        <v>0</v>
      </c>
      <c r="U318" s="202" t="str">
        <f t="shared" si="23"/>
        <v>FALSE</v>
      </c>
      <c r="V318" s="202">
        <f t="shared" si="25"/>
        <v>0</v>
      </c>
      <c r="W318" s="202" t="str">
        <f t="shared" si="24"/>
        <v>0</v>
      </c>
      <c r="X318" s="174"/>
      <c r="Y318" s="174"/>
      <c r="Z318" s="174"/>
      <c r="AA318" s="176"/>
      <c r="AB318" s="176"/>
      <c r="AC318" s="176"/>
    </row>
    <row r="319" spans="1:29" s="177" customFormat="1" x14ac:dyDescent="0.25">
      <c r="A319" s="128"/>
      <c r="B319" s="220"/>
      <c r="C319" s="223"/>
      <c r="D319" s="890"/>
      <c r="E319" s="891"/>
      <c r="F319" s="891"/>
      <c r="G319" s="891"/>
      <c r="H319" s="891"/>
      <c r="I319" s="891"/>
      <c r="J319" s="891"/>
      <c r="K319" s="891"/>
      <c r="L319" s="891"/>
      <c r="M319" s="891"/>
      <c r="N319" s="891"/>
      <c r="O319" s="891"/>
      <c r="P319" s="891"/>
      <c r="Q319" s="892"/>
      <c r="R319" s="306"/>
      <c r="S319" s="228"/>
      <c r="T319" s="202" t="b">
        <f t="shared" si="22"/>
        <v>0</v>
      </c>
      <c r="U319" s="202" t="str">
        <f t="shared" si="23"/>
        <v>FALSE</v>
      </c>
      <c r="V319" s="202">
        <f t="shared" si="25"/>
        <v>0</v>
      </c>
      <c r="W319" s="202" t="str">
        <f t="shared" si="24"/>
        <v>0</v>
      </c>
      <c r="X319" s="174"/>
      <c r="Y319" s="174"/>
      <c r="Z319" s="174"/>
      <c r="AA319" s="176"/>
      <c r="AB319" s="176"/>
      <c r="AC319" s="176"/>
    </row>
    <row r="320" spans="1:29" s="177" customFormat="1" x14ac:dyDescent="0.25">
      <c r="A320" s="128"/>
      <c r="B320" s="220"/>
      <c r="C320" s="223"/>
      <c r="D320" s="890"/>
      <c r="E320" s="891"/>
      <c r="F320" s="891"/>
      <c r="G320" s="891"/>
      <c r="H320" s="891"/>
      <c r="I320" s="891"/>
      <c r="J320" s="891"/>
      <c r="K320" s="891"/>
      <c r="L320" s="891"/>
      <c r="M320" s="891"/>
      <c r="N320" s="891"/>
      <c r="O320" s="891"/>
      <c r="P320" s="891"/>
      <c r="Q320" s="892"/>
      <c r="R320" s="306"/>
      <c r="S320" s="228"/>
      <c r="T320" s="202" t="b">
        <f t="shared" si="22"/>
        <v>0</v>
      </c>
      <c r="U320" s="202" t="str">
        <f t="shared" si="23"/>
        <v>FALSE</v>
      </c>
      <c r="V320" s="202">
        <f t="shared" si="25"/>
        <v>0</v>
      </c>
      <c r="W320" s="202" t="str">
        <f t="shared" si="24"/>
        <v>0</v>
      </c>
      <c r="X320" s="174"/>
      <c r="Y320" s="174"/>
      <c r="Z320" s="174"/>
      <c r="AA320" s="176"/>
      <c r="AB320" s="176"/>
      <c r="AC320" s="176"/>
    </row>
    <row r="321" spans="1:41" s="177" customFormat="1" x14ac:dyDescent="0.25">
      <c r="A321" s="128"/>
      <c r="B321" s="220"/>
      <c r="C321" s="223"/>
      <c r="D321" s="890"/>
      <c r="E321" s="891"/>
      <c r="F321" s="891"/>
      <c r="G321" s="891"/>
      <c r="H321" s="891"/>
      <c r="I321" s="891"/>
      <c r="J321" s="891"/>
      <c r="K321" s="891"/>
      <c r="L321" s="891"/>
      <c r="M321" s="891"/>
      <c r="N321" s="891"/>
      <c r="O321" s="891"/>
      <c r="P321" s="891"/>
      <c r="Q321" s="892"/>
      <c r="R321" s="306"/>
      <c r="S321" s="228"/>
      <c r="T321" s="202" t="b">
        <f t="shared" si="22"/>
        <v>0</v>
      </c>
      <c r="U321" s="202" t="str">
        <f t="shared" si="23"/>
        <v>FALSE</v>
      </c>
      <c r="V321" s="202">
        <f t="shared" si="25"/>
        <v>0</v>
      </c>
      <c r="W321" s="202" t="str">
        <f t="shared" si="24"/>
        <v>0</v>
      </c>
      <c r="X321" s="174"/>
      <c r="Y321" s="174"/>
      <c r="Z321" s="174"/>
      <c r="AA321" s="176"/>
      <c r="AB321" s="176"/>
      <c r="AC321" s="176"/>
    </row>
    <row r="322" spans="1:41" s="177" customFormat="1" x14ac:dyDescent="0.25">
      <c r="A322" s="128"/>
      <c r="B322" s="220"/>
      <c r="C322" s="223"/>
      <c r="D322" s="893"/>
      <c r="E322" s="894"/>
      <c r="F322" s="894"/>
      <c r="G322" s="894"/>
      <c r="H322" s="894"/>
      <c r="I322" s="894"/>
      <c r="J322" s="894"/>
      <c r="K322" s="894"/>
      <c r="L322" s="894"/>
      <c r="M322" s="894"/>
      <c r="N322" s="894"/>
      <c r="O322" s="894"/>
      <c r="P322" s="894"/>
      <c r="Q322" s="895"/>
      <c r="R322" s="339"/>
      <c r="T322" s="202" t="b">
        <f t="shared" si="22"/>
        <v>0</v>
      </c>
      <c r="U322" s="202" t="str">
        <f t="shared" si="23"/>
        <v>FALSE</v>
      </c>
      <c r="V322" s="202">
        <f t="shared" si="25"/>
        <v>0</v>
      </c>
      <c r="W322" s="202" t="str">
        <f t="shared" si="24"/>
        <v>0</v>
      </c>
      <c r="X322" s="174"/>
      <c r="Y322" s="174"/>
      <c r="Z322" s="174"/>
      <c r="AA322" s="176"/>
      <c r="AB322" s="176"/>
      <c r="AC322" s="176"/>
    </row>
    <row r="323" spans="1:41" s="177" customFormat="1" ht="20.25" customHeight="1" x14ac:dyDescent="0.25">
      <c r="A323" s="128"/>
      <c r="B323" s="220"/>
      <c r="C323" s="223"/>
      <c r="D323" s="229"/>
      <c r="E323" s="307"/>
      <c r="F323" s="307"/>
      <c r="G323" s="307"/>
      <c r="H323" s="307"/>
      <c r="I323" s="307"/>
      <c r="J323" s="307"/>
      <c r="K323" s="307"/>
      <c r="L323" s="307"/>
      <c r="M323" s="307"/>
      <c r="N323" s="307"/>
      <c r="O323" s="307"/>
      <c r="P323" s="307"/>
      <c r="Q323" s="307"/>
      <c r="R323" s="306"/>
      <c r="S323" s="228" t="str">
        <f>IF(AND(OR(P324="YES"),OR(P310="&lt;select&gt;")),"Answer the question above.","")</f>
        <v/>
      </c>
      <c r="T323" s="202" t="b">
        <f t="shared" si="22"/>
        <v>0</v>
      </c>
      <c r="U323" s="202" t="str">
        <f t="shared" si="23"/>
        <v>FALSE</v>
      </c>
      <c r="V323" s="202">
        <f>IF(P323="YES",1,0)</f>
        <v>0</v>
      </c>
      <c r="W323" s="202" t="str">
        <f t="shared" si="24"/>
        <v>0</v>
      </c>
      <c r="X323" s="174"/>
      <c r="Y323" s="174"/>
      <c r="Z323" s="174"/>
      <c r="AA323" s="176"/>
      <c r="AB323" s="176"/>
      <c r="AC323" s="176"/>
    </row>
    <row r="324" spans="1:41" s="177" customFormat="1" ht="16.5" customHeight="1" x14ac:dyDescent="0.25">
      <c r="A324" s="128"/>
      <c r="B324" s="220"/>
      <c r="C324" s="223"/>
      <c r="D324" s="883" t="s">
        <v>656</v>
      </c>
      <c r="E324" s="883"/>
      <c r="F324" s="883"/>
      <c r="G324" s="883"/>
      <c r="H324" s="883"/>
      <c r="I324" s="883"/>
      <c r="J324" s="883"/>
      <c r="K324" s="883"/>
      <c r="L324" s="883"/>
      <c r="M324" s="883"/>
      <c r="N324" s="883"/>
      <c r="O324" s="884"/>
      <c r="P324" s="814" t="s">
        <v>765</v>
      </c>
      <c r="Q324" s="307"/>
      <c r="R324" s="306"/>
      <c r="S324" s="228" t="str">
        <f>IF(AND(OR(P310="YES"),OR(P324="&lt;select&gt;")),"Please answer this question by making a selection in the dropdown.","")</f>
        <v/>
      </c>
      <c r="T324" s="202" t="b">
        <f t="shared" si="22"/>
        <v>1</v>
      </c>
      <c r="U324" s="202" t="str">
        <f t="shared" si="23"/>
        <v>TRUE</v>
      </c>
      <c r="V324" s="202">
        <f>IF(P324="YES",1,0)</f>
        <v>1</v>
      </c>
      <c r="W324" s="202" t="str">
        <f t="shared" si="24"/>
        <v>1</v>
      </c>
      <c r="X324" s="174"/>
      <c r="Y324" s="174"/>
      <c r="Z324" s="174"/>
      <c r="AA324" s="176"/>
      <c r="AB324" s="176"/>
      <c r="AC324" s="176"/>
    </row>
    <row r="325" spans="1:41" s="177" customFormat="1" ht="16.5" customHeight="1" x14ac:dyDescent="0.25">
      <c r="A325" s="128"/>
      <c r="B325" s="220"/>
      <c r="C325" s="223"/>
      <c r="D325" s="333"/>
      <c r="E325" s="307"/>
      <c r="F325" s="307"/>
      <c r="G325" s="307"/>
      <c r="H325" s="307"/>
      <c r="I325" s="307"/>
      <c r="J325" s="307"/>
      <c r="K325" s="307"/>
      <c r="L325" s="307"/>
      <c r="M325" s="307"/>
      <c r="N325" s="323"/>
      <c r="O325" s="226"/>
      <c r="P325" s="152"/>
      <c r="Q325" s="152"/>
      <c r="R325" s="306"/>
      <c r="S325" s="228"/>
      <c r="T325" s="202" t="b">
        <f t="shared" si="22"/>
        <v>0</v>
      </c>
      <c r="U325" s="202" t="str">
        <f t="shared" si="23"/>
        <v>FALSE</v>
      </c>
      <c r="V325" s="202">
        <f>IF(C325="Uploaded",1,0)</f>
        <v>0</v>
      </c>
      <c r="W325" s="202" t="str">
        <f t="shared" si="24"/>
        <v>0</v>
      </c>
      <c r="X325" s="174"/>
      <c r="Y325" s="174"/>
      <c r="Z325" s="174"/>
      <c r="AA325" s="176"/>
      <c r="AB325" s="176"/>
      <c r="AC325" s="176"/>
    </row>
    <row r="326" spans="1:41" s="207" customFormat="1" ht="15" customHeight="1" x14ac:dyDescent="0.25">
      <c r="A326" s="128"/>
      <c r="B326" s="220"/>
      <c r="C326" s="223"/>
      <c r="D326" s="811" t="s">
        <v>424</v>
      </c>
      <c r="E326" s="799"/>
      <c r="F326" s="799"/>
      <c r="G326" s="799"/>
      <c r="H326" s="799"/>
      <c r="I326" s="799"/>
      <c r="J326" s="799"/>
      <c r="K326" s="799"/>
      <c r="L326" s="799"/>
      <c r="M326" s="799"/>
      <c r="N326" s="799"/>
      <c r="O326" s="799"/>
      <c r="P326" s="799"/>
      <c r="Q326" s="799"/>
      <c r="R326" s="306"/>
      <c r="S326" s="228"/>
      <c r="T326" s="202" t="b">
        <f t="shared" si="22"/>
        <v>0</v>
      </c>
      <c r="U326" s="202" t="str">
        <f t="shared" si="23"/>
        <v>FALSE</v>
      </c>
      <c r="V326" s="202">
        <f t="shared" si="25"/>
        <v>0</v>
      </c>
      <c r="W326" s="202" t="str">
        <f t="shared" si="24"/>
        <v>0</v>
      </c>
      <c r="X326" s="261"/>
      <c r="Y326" s="261"/>
      <c r="Z326" s="261"/>
      <c r="AA326" s="262"/>
      <c r="AB326" s="262"/>
      <c r="AC326" s="262"/>
    </row>
    <row r="327" spans="1:41" s="207" customFormat="1" ht="9" customHeight="1" x14ac:dyDescent="0.25">
      <c r="A327" s="128"/>
      <c r="B327" s="220"/>
      <c r="C327" s="223"/>
      <c r="D327" s="799"/>
      <c r="E327" s="799"/>
      <c r="F327" s="799"/>
      <c r="G327" s="799"/>
      <c r="H327" s="799"/>
      <c r="I327" s="799"/>
      <c r="J327" s="799"/>
      <c r="K327" s="799"/>
      <c r="L327" s="799"/>
      <c r="M327" s="799"/>
      <c r="N327" s="799"/>
      <c r="O327" s="799"/>
      <c r="P327" s="799"/>
      <c r="Q327" s="799"/>
      <c r="R327" s="306"/>
      <c r="S327" s="228"/>
      <c r="T327" s="202" t="b">
        <f t="shared" si="22"/>
        <v>0</v>
      </c>
      <c r="U327" s="202" t="str">
        <f t="shared" si="23"/>
        <v>FALSE</v>
      </c>
      <c r="V327" s="202">
        <f t="shared" si="25"/>
        <v>0</v>
      </c>
      <c r="W327" s="202" t="str">
        <f t="shared" si="24"/>
        <v>0</v>
      </c>
      <c r="X327" s="261"/>
      <c r="Y327" s="261"/>
      <c r="Z327" s="261"/>
      <c r="AA327" s="262"/>
      <c r="AB327" s="262"/>
      <c r="AC327" s="262"/>
    </row>
    <row r="328" spans="1:41" s="177" customFormat="1" ht="19.5" customHeight="1" x14ac:dyDescent="0.25">
      <c r="A328" s="128"/>
      <c r="B328" s="220"/>
      <c r="C328" s="307"/>
      <c r="D328" s="887" t="s">
        <v>831</v>
      </c>
      <c r="E328" s="888"/>
      <c r="F328" s="888"/>
      <c r="G328" s="888"/>
      <c r="H328" s="888"/>
      <c r="I328" s="888"/>
      <c r="J328" s="888"/>
      <c r="K328" s="888"/>
      <c r="L328" s="888"/>
      <c r="M328" s="888"/>
      <c r="N328" s="888"/>
      <c r="O328" s="888"/>
      <c r="P328" s="888"/>
      <c r="Q328" s="889"/>
      <c r="R328" s="309"/>
      <c r="S328" s="228" t="str">
        <f>IF(AND(P324="YES",D328=""),"Please add narrative text.","")</f>
        <v/>
      </c>
      <c r="T328" s="202" t="b">
        <f t="shared" si="22"/>
        <v>0</v>
      </c>
      <c r="U328" s="202" t="str">
        <f t="shared" si="23"/>
        <v>FALSE</v>
      </c>
      <c r="V328" s="202">
        <f t="shared" si="25"/>
        <v>0</v>
      </c>
      <c r="W328" s="202" t="str">
        <f t="shared" si="24"/>
        <v>0</v>
      </c>
      <c r="X328" s="174"/>
      <c r="Y328" s="174"/>
      <c r="Z328" s="174"/>
      <c r="AA328" s="176"/>
      <c r="AB328" s="176"/>
      <c r="AC328" s="176"/>
    </row>
    <row r="329" spans="1:41" s="177" customFormat="1" ht="22.5" customHeight="1" x14ac:dyDescent="0.25">
      <c r="A329" s="128"/>
      <c r="B329" s="220"/>
      <c r="C329" s="307"/>
      <c r="D329" s="890"/>
      <c r="E329" s="891"/>
      <c r="F329" s="891"/>
      <c r="G329" s="891"/>
      <c r="H329" s="891"/>
      <c r="I329" s="891"/>
      <c r="J329" s="891"/>
      <c r="K329" s="891"/>
      <c r="L329" s="891"/>
      <c r="M329" s="891"/>
      <c r="N329" s="891"/>
      <c r="O329" s="891"/>
      <c r="P329" s="891"/>
      <c r="Q329" s="892"/>
      <c r="R329" s="306"/>
      <c r="S329" s="228"/>
      <c r="T329" s="202" t="b">
        <f t="shared" si="22"/>
        <v>0</v>
      </c>
      <c r="U329" s="202" t="str">
        <f t="shared" si="23"/>
        <v>FALSE</v>
      </c>
      <c r="V329" s="202">
        <f t="shared" si="25"/>
        <v>0</v>
      </c>
      <c r="W329" s="202" t="str">
        <f t="shared" si="24"/>
        <v>0</v>
      </c>
      <c r="X329" s="174"/>
      <c r="Y329" s="174"/>
      <c r="Z329" s="174"/>
      <c r="AA329" s="176"/>
      <c r="AB329" s="176"/>
      <c r="AC329" s="176"/>
    </row>
    <row r="330" spans="1:41" s="177" customFormat="1" ht="18.75" customHeight="1" x14ac:dyDescent="0.25">
      <c r="A330" s="128"/>
      <c r="B330" s="220"/>
      <c r="C330" s="223"/>
      <c r="D330" s="890"/>
      <c r="E330" s="891"/>
      <c r="F330" s="891"/>
      <c r="G330" s="891"/>
      <c r="H330" s="891"/>
      <c r="I330" s="891"/>
      <c r="J330" s="891"/>
      <c r="K330" s="891"/>
      <c r="L330" s="891"/>
      <c r="M330" s="891"/>
      <c r="N330" s="891"/>
      <c r="O330" s="891"/>
      <c r="P330" s="891"/>
      <c r="Q330" s="892"/>
      <c r="R330" s="306"/>
      <c r="S330" s="228"/>
      <c r="T330" s="202" t="b">
        <f t="shared" si="22"/>
        <v>0</v>
      </c>
      <c r="U330" s="202" t="str">
        <f t="shared" si="23"/>
        <v>FALSE</v>
      </c>
      <c r="V330" s="202">
        <f t="shared" si="25"/>
        <v>0</v>
      </c>
      <c r="W330" s="202" t="str">
        <f t="shared" si="24"/>
        <v>0</v>
      </c>
      <c r="X330" s="174"/>
      <c r="Y330" s="174"/>
      <c r="Z330" s="174"/>
      <c r="AA330" s="176"/>
      <c r="AB330" s="176"/>
      <c r="AC330" s="176"/>
    </row>
    <row r="331" spans="1:41" s="177" customFormat="1" ht="21" customHeight="1" x14ac:dyDescent="0.25">
      <c r="A331" s="128"/>
      <c r="B331" s="220"/>
      <c r="C331" s="223"/>
      <c r="D331" s="890"/>
      <c r="E331" s="891"/>
      <c r="F331" s="891"/>
      <c r="G331" s="891"/>
      <c r="H331" s="891"/>
      <c r="I331" s="891"/>
      <c r="J331" s="891"/>
      <c r="K331" s="891"/>
      <c r="L331" s="891"/>
      <c r="M331" s="891"/>
      <c r="N331" s="891"/>
      <c r="O331" s="891"/>
      <c r="P331" s="891"/>
      <c r="Q331" s="892"/>
      <c r="R331" s="306"/>
      <c r="S331" s="228"/>
      <c r="T331" s="202" t="b">
        <f t="shared" si="22"/>
        <v>0</v>
      </c>
      <c r="U331" s="202" t="str">
        <f t="shared" si="23"/>
        <v>FALSE</v>
      </c>
      <c r="V331" s="202">
        <f t="shared" si="25"/>
        <v>0</v>
      </c>
      <c r="W331" s="202" t="str">
        <f t="shared" si="24"/>
        <v>0</v>
      </c>
      <c r="X331" s="174"/>
      <c r="Y331" s="174"/>
      <c r="Z331" s="174"/>
      <c r="AA331" s="176"/>
      <c r="AB331" s="176"/>
      <c r="AC331" s="176"/>
    </row>
    <row r="332" spans="1:41" s="177" customFormat="1" x14ac:dyDescent="0.25">
      <c r="A332" s="128"/>
      <c r="B332" s="220"/>
      <c r="C332" s="223"/>
      <c r="D332" s="893"/>
      <c r="E332" s="894"/>
      <c r="F332" s="894"/>
      <c r="G332" s="894"/>
      <c r="H332" s="894"/>
      <c r="I332" s="894"/>
      <c r="J332" s="894"/>
      <c r="K332" s="894"/>
      <c r="L332" s="894"/>
      <c r="M332" s="894"/>
      <c r="N332" s="894"/>
      <c r="O332" s="894"/>
      <c r="P332" s="894"/>
      <c r="Q332" s="895"/>
      <c r="R332" s="339"/>
      <c r="S332" s="228"/>
      <c r="T332" s="202" t="b">
        <f t="shared" si="22"/>
        <v>0</v>
      </c>
      <c r="U332" s="202" t="str">
        <f t="shared" si="23"/>
        <v>FALSE</v>
      </c>
      <c r="V332" s="202">
        <f t="shared" si="25"/>
        <v>0</v>
      </c>
      <c r="W332" s="202" t="str">
        <f t="shared" si="24"/>
        <v>0</v>
      </c>
      <c r="X332" s="174"/>
      <c r="Y332" s="174"/>
      <c r="Z332" s="174"/>
      <c r="AA332" s="176"/>
      <c r="AB332" s="176"/>
      <c r="AC332" s="176"/>
    </row>
    <row r="333" spans="1:41" ht="15.75" customHeight="1" x14ac:dyDescent="0.25">
      <c r="A333" s="124"/>
      <c r="B333" s="211"/>
      <c r="C333" s="223"/>
      <c r="D333" s="333"/>
      <c r="E333" s="307"/>
      <c r="F333" s="307"/>
      <c r="G333" s="307"/>
      <c r="H333" s="307"/>
      <c r="I333" s="307"/>
      <c r="J333" s="307"/>
      <c r="K333" s="307"/>
      <c r="L333" s="307"/>
      <c r="M333" s="307"/>
      <c r="N333" s="323"/>
      <c r="O333" s="151"/>
      <c r="P333" s="372"/>
      <c r="Q333" s="307"/>
      <c r="R333" s="243"/>
      <c r="S333" s="315"/>
      <c r="T333" s="202" t="b">
        <f t="shared" si="22"/>
        <v>0</v>
      </c>
      <c r="U333" s="202" t="str">
        <f t="shared" si="23"/>
        <v>FALSE</v>
      </c>
      <c r="V333" s="202">
        <f>IF(C333="Uploaded",1,0)</f>
        <v>0</v>
      </c>
      <c r="W333" s="202" t="str">
        <f t="shared" si="24"/>
        <v>0</v>
      </c>
      <c r="AL333" s="178"/>
      <c r="AM333" s="178"/>
      <c r="AN333" s="178"/>
      <c r="AO333" s="178"/>
    </row>
    <row r="334" spans="1:41" ht="21.75" customHeight="1" x14ac:dyDescent="0.25">
      <c r="A334" s="124"/>
      <c r="B334" s="211"/>
      <c r="C334" s="223"/>
      <c r="D334" s="902" t="s">
        <v>419</v>
      </c>
      <c r="E334" s="902"/>
      <c r="F334" s="902"/>
      <c r="G334" s="902"/>
      <c r="H334" s="902"/>
      <c r="I334" s="902"/>
      <c r="J334" s="902"/>
      <c r="K334" s="902"/>
      <c r="L334" s="902"/>
      <c r="M334" s="902"/>
      <c r="N334" s="902"/>
      <c r="O334" s="903"/>
      <c r="P334" s="896" t="s">
        <v>783</v>
      </c>
      <c r="Q334" s="897"/>
      <c r="R334" s="243"/>
      <c r="S334" s="315" t="str">
        <f>IF(AND(P310="YES",P334="&lt;select&gt;"),"Please upload the required documentation.","")</f>
        <v/>
      </c>
      <c r="T334" s="202" t="b">
        <f t="shared" si="22"/>
        <v>1</v>
      </c>
      <c r="U334" s="202" t="str">
        <f t="shared" si="23"/>
        <v>TRUE</v>
      </c>
      <c r="V334" s="202">
        <f>IF(P334="Uploaded",1,0)</f>
        <v>1</v>
      </c>
      <c r="W334" s="202" t="str">
        <f t="shared" si="24"/>
        <v>1</v>
      </c>
      <c r="AL334" s="178"/>
      <c r="AM334" s="178"/>
      <c r="AN334" s="178"/>
      <c r="AO334" s="178"/>
    </row>
    <row r="335" spans="1:41" ht="15" customHeight="1" x14ac:dyDescent="0.25">
      <c r="A335" s="124"/>
      <c r="B335" s="211"/>
      <c r="C335" s="223"/>
      <c r="D335" s="797"/>
      <c r="E335" s="797"/>
      <c r="F335" s="797"/>
      <c r="G335" s="797"/>
      <c r="H335" s="797"/>
      <c r="I335" s="797"/>
      <c r="J335" s="797"/>
      <c r="K335" s="797"/>
      <c r="L335" s="797"/>
      <c r="M335" s="797"/>
      <c r="N335" s="797"/>
      <c r="O335" s="797"/>
      <c r="P335" s="808"/>
      <c r="Q335" s="808"/>
      <c r="R335" s="243"/>
      <c r="S335" s="315"/>
      <c r="T335" s="202"/>
      <c r="U335" s="202"/>
      <c r="V335" s="202"/>
      <c r="W335" s="202"/>
      <c r="X335" s="261"/>
      <c r="Y335" s="261"/>
      <c r="Z335" s="261"/>
      <c r="AA335" s="262"/>
      <c r="AB335" s="262"/>
      <c r="AC335" s="262"/>
      <c r="AD335" s="207"/>
      <c r="AE335" s="207"/>
      <c r="AF335" s="207"/>
      <c r="AG335" s="207"/>
      <c r="AH335" s="207"/>
      <c r="AI335" s="207"/>
      <c r="AJ335" s="207"/>
      <c r="AK335" s="207"/>
      <c r="AL335" s="178"/>
      <c r="AM335" s="178"/>
      <c r="AN335" s="178"/>
      <c r="AO335" s="178"/>
    </row>
    <row r="336" spans="1:41" ht="21.75" customHeight="1" x14ac:dyDescent="0.25">
      <c r="A336" s="124"/>
      <c r="B336" s="211"/>
      <c r="C336" s="223"/>
      <c r="D336" s="900" t="s">
        <v>622</v>
      </c>
      <c r="E336" s="900"/>
      <c r="F336" s="900"/>
      <c r="G336" s="900"/>
      <c r="H336" s="900"/>
      <c r="I336" s="900"/>
      <c r="J336" s="900"/>
      <c r="K336" s="900"/>
      <c r="L336" s="900"/>
      <c r="M336" s="900"/>
      <c r="N336" s="900"/>
      <c r="O336" s="900"/>
      <c r="P336" s="900"/>
      <c r="Q336" s="808"/>
      <c r="R336" s="243"/>
      <c r="S336" s="315"/>
      <c r="T336" s="202"/>
      <c r="U336" s="202"/>
      <c r="V336" s="202"/>
      <c r="W336" s="202"/>
      <c r="X336" s="261"/>
      <c r="Y336" s="261"/>
      <c r="Z336" s="261"/>
      <c r="AA336" s="262"/>
      <c r="AB336" s="262"/>
      <c r="AC336" s="262"/>
      <c r="AD336" s="207"/>
      <c r="AE336" s="207"/>
      <c r="AF336" s="207"/>
      <c r="AG336" s="207"/>
      <c r="AH336" s="207"/>
      <c r="AI336" s="207"/>
      <c r="AJ336" s="207"/>
      <c r="AK336" s="207"/>
      <c r="AL336" s="178"/>
      <c r="AM336" s="178"/>
      <c r="AN336" s="178"/>
      <c r="AO336" s="178"/>
    </row>
    <row r="337" spans="1:41" ht="27.75" customHeight="1" x14ac:dyDescent="0.25">
      <c r="A337" s="124"/>
      <c r="B337" s="211"/>
      <c r="C337" s="223"/>
      <c r="D337" s="900"/>
      <c r="E337" s="900"/>
      <c r="F337" s="900"/>
      <c r="G337" s="900"/>
      <c r="H337" s="900"/>
      <c r="I337" s="900"/>
      <c r="J337" s="900"/>
      <c r="K337" s="900"/>
      <c r="L337" s="900"/>
      <c r="M337" s="900"/>
      <c r="N337" s="900"/>
      <c r="O337" s="900"/>
      <c r="P337" s="900"/>
      <c r="Q337" s="808"/>
      <c r="R337" s="243"/>
      <c r="S337" s="315"/>
      <c r="T337" s="202"/>
      <c r="U337" s="202"/>
      <c r="V337" s="202"/>
      <c r="W337" s="202"/>
      <c r="X337" s="261"/>
      <c r="Y337" s="261"/>
      <c r="Z337" s="261"/>
      <c r="AA337" s="262"/>
      <c r="AB337" s="262"/>
      <c r="AC337" s="262"/>
      <c r="AD337" s="207"/>
      <c r="AE337" s="207"/>
      <c r="AF337" s="207"/>
      <c r="AG337" s="207"/>
      <c r="AH337" s="207"/>
      <c r="AI337" s="207"/>
      <c r="AJ337" s="207"/>
      <c r="AK337" s="207"/>
      <c r="AL337" s="178"/>
      <c r="AM337" s="178"/>
      <c r="AN337" s="178"/>
      <c r="AO337" s="178"/>
    </row>
    <row r="338" spans="1:41" ht="15.75" customHeight="1" x14ac:dyDescent="0.25">
      <c r="A338" s="124"/>
      <c r="B338" s="211"/>
      <c r="C338" s="223"/>
      <c r="D338" s="795"/>
      <c r="E338" s="795"/>
      <c r="F338" s="795"/>
      <c r="G338" s="795"/>
      <c r="H338" s="795"/>
      <c r="I338" s="795"/>
      <c r="J338" s="795"/>
      <c r="K338" s="795"/>
      <c r="L338" s="795"/>
      <c r="M338" s="795"/>
      <c r="N338" s="795"/>
      <c r="O338" s="795"/>
      <c r="P338" s="795"/>
      <c r="Q338" s="808"/>
      <c r="R338" s="243"/>
      <c r="S338" s="315"/>
      <c r="T338" s="202"/>
      <c r="U338" s="202"/>
      <c r="V338" s="202"/>
      <c r="W338" s="202"/>
      <c r="X338" s="261"/>
      <c r="Y338" s="261"/>
      <c r="Z338" s="261"/>
      <c r="AA338" s="262"/>
      <c r="AB338" s="262"/>
      <c r="AC338" s="262"/>
      <c r="AD338" s="207"/>
      <c r="AE338" s="207"/>
      <c r="AF338" s="207"/>
      <c r="AG338" s="207"/>
      <c r="AH338" s="207"/>
      <c r="AI338" s="207"/>
      <c r="AJ338" s="207"/>
      <c r="AK338" s="207"/>
      <c r="AL338" s="178"/>
      <c r="AM338" s="178"/>
      <c r="AN338" s="178"/>
      <c r="AO338" s="178"/>
    </row>
    <row r="339" spans="1:41" s="133" customFormat="1" ht="21.75" customHeight="1" x14ac:dyDescent="0.25">
      <c r="A339" s="128"/>
      <c r="B339" s="220"/>
      <c r="C339" s="198"/>
      <c r="D339" s="221" t="s">
        <v>658</v>
      </c>
      <c r="E339" s="811"/>
      <c r="F339" s="811"/>
      <c r="G339" s="223"/>
      <c r="H339" s="224"/>
      <c r="I339" s="223"/>
      <c r="J339" s="223"/>
      <c r="K339" s="223"/>
      <c r="L339" s="223"/>
      <c r="M339" s="223"/>
      <c r="N339" s="225"/>
      <c r="O339" s="226"/>
      <c r="P339" s="803"/>
      <c r="Q339" s="803"/>
      <c r="R339" s="804"/>
      <c r="S339" s="228"/>
      <c r="T339" s="202"/>
      <c r="U339" s="202"/>
      <c r="V339" s="202"/>
      <c r="W339" s="202"/>
      <c r="X339" s="202"/>
      <c r="Y339" s="202"/>
      <c r="Z339" s="202"/>
      <c r="AA339" s="131"/>
      <c r="AB339" s="131"/>
      <c r="AC339" s="131"/>
    </row>
    <row r="340" spans="1:41" s="133" customFormat="1" ht="15.75" x14ac:dyDescent="0.25">
      <c r="A340" s="128"/>
      <c r="B340" s="220"/>
      <c r="C340" s="124"/>
      <c r="D340" s="229"/>
      <c r="E340" s="230" t="s">
        <v>258</v>
      </c>
      <c r="F340" s="880" t="s">
        <v>251</v>
      </c>
      <c r="G340" s="881"/>
      <c r="H340" s="881"/>
      <c r="I340" s="881"/>
      <c r="J340" s="881"/>
      <c r="K340" s="882"/>
      <c r="Q340" s="803"/>
      <c r="R340" s="804"/>
      <c r="S340" s="228"/>
      <c r="T340" s="202"/>
      <c r="U340" s="202"/>
      <c r="V340" s="202"/>
      <c r="W340" s="202"/>
      <c r="X340" s="202"/>
      <c r="Y340" s="202"/>
      <c r="Z340" s="202"/>
      <c r="AA340" s="131"/>
      <c r="AB340" s="131"/>
      <c r="AC340" s="131"/>
    </row>
    <row r="341" spans="1:41" s="177" customFormat="1" ht="15.6" customHeight="1" thickBot="1" x14ac:dyDescent="0.3">
      <c r="A341" s="128"/>
      <c r="B341" s="358"/>
      <c r="C341" s="359"/>
      <c r="D341" s="360"/>
      <c r="E341" s="360"/>
      <c r="F341" s="360"/>
      <c r="G341" s="360"/>
      <c r="H341" s="360"/>
      <c r="I341" s="360"/>
      <c r="J341" s="360"/>
      <c r="K341" s="360"/>
      <c r="L341" s="360"/>
      <c r="M341" s="360"/>
      <c r="N341" s="360"/>
      <c r="O341" s="360"/>
      <c r="P341" s="320"/>
      <c r="Q341" s="320"/>
      <c r="R341" s="361"/>
      <c r="S341" s="228"/>
      <c r="T341" s="202" t="b">
        <f t="shared" si="22"/>
        <v>0</v>
      </c>
      <c r="U341" s="202" t="str">
        <f t="shared" si="23"/>
        <v>FALSE</v>
      </c>
      <c r="V341" s="202">
        <f>IF(C341="Uploaded",1,0)</f>
        <v>0</v>
      </c>
      <c r="W341" s="202" t="str">
        <f t="shared" si="24"/>
        <v>0</v>
      </c>
      <c r="X341" s="174"/>
      <c r="Y341" s="174"/>
      <c r="Z341" s="174"/>
      <c r="AA341" s="176"/>
      <c r="AB341" s="176"/>
      <c r="AC341" s="176"/>
    </row>
    <row r="342" spans="1:41" s="177" customFormat="1" ht="15.75" x14ac:dyDescent="0.25">
      <c r="A342" s="128"/>
      <c r="B342" s="291"/>
      <c r="C342" s="292"/>
      <c r="D342" s="342"/>
      <c r="E342" s="342"/>
      <c r="F342" s="342"/>
      <c r="G342" s="342"/>
      <c r="H342" s="342"/>
      <c r="I342" s="342"/>
      <c r="J342" s="342"/>
      <c r="K342" s="342"/>
      <c r="L342" s="342"/>
      <c r="M342" s="342"/>
      <c r="N342" s="343"/>
      <c r="O342" s="342"/>
      <c r="P342" s="342"/>
      <c r="Q342" s="342"/>
      <c r="R342" s="344"/>
      <c r="S342" s="228"/>
      <c r="T342" s="202" t="b">
        <f t="shared" si="22"/>
        <v>0</v>
      </c>
      <c r="U342" s="202" t="str">
        <f t="shared" si="23"/>
        <v>FALSE</v>
      </c>
      <c r="V342" s="202">
        <f>IF(C342="Uploaded",1,0)</f>
        <v>0</v>
      </c>
      <c r="W342" s="202" t="str">
        <f t="shared" si="24"/>
        <v>0</v>
      </c>
      <c r="X342" s="174"/>
      <c r="Y342" s="174"/>
      <c r="Z342" s="174"/>
      <c r="AA342" s="176"/>
      <c r="AB342" s="176"/>
      <c r="AC342" s="176"/>
    </row>
    <row r="343" spans="1:41" s="177" customFormat="1" ht="15.75" x14ac:dyDescent="0.25">
      <c r="A343" s="128"/>
      <c r="B343" s="220"/>
      <c r="C343" s="322" t="s">
        <v>176</v>
      </c>
      <c r="D343" s="322"/>
      <c r="E343" s="307"/>
      <c r="F343" s="307"/>
      <c r="G343" s="307"/>
      <c r="H343" s="307"/>
      <c r="I343" s="307"/>
      <c r="J343" s="307"/>
      <c r="K343" s="307"/>
      <c r="L343" s="307"/>
      <c r="M343" s="307"/>
      <c r="N343" s="323"/>
      <c r="O343" s="307"/>
      <c r="P343" s="307"/>
      <c r="Q343" s="307"/>
      <c r="R343" s="345"/>
      <c r="S343" s="228"/>
      <c r="T343" s="202" t="b">
        <f t="shared" si="22"/>
        <v>0</v>
      </c>
      <c r="U343" s="202" t="str">
        <f t="shared" si="23"/>
        <v>FALSE</v>
      </c>
      <c r="V343" s="202">
        <f>IF(P343="YES",1,0)</f>
        <v>0</v>
      </c>
      <c r="W343" s="202" t="str">
        <f t="shared" si="24"/>
        <v>0</v>
      </c>
      <c r="X343" s="174"/>
      <c r="Y343" s="174"/>
      <c r="Z343" s="174"/>
      <c r="AA343" s="176"/>
      <c r="AB343" s="176"/>
      <c r="AC343" s="176"/>
    </row>
    <row r="344" spans="1:41" s="346" customFormat="1" ht="15.75" x14ac:dyDescent="0.25">
      <c r="A344" s="324"/>
      <c r="B344" s="325"/>
      <c r="C344" s="326" t="s">
        <v>359</v>
      </c>
      <c r="E344" s="328"/>
      <c r="F344" s="328"/>
      <c r="G344" s="328"/>
      <c r="H344" s="328"/>
      <c r="I344" s="328"/>
      <c r="J344" s="328"/>
      <c r="K344" s="328"/>
      <c r="L344" s="328"/>
      <c r="M344" s="328"/>
      <c r="N344" s="328"/>
      <c r="O344" s="328"/>
      <c r="P344" s="328"/>
      <c r="Q344" s="328"/>
      <c r="R344" s="348"/>
      <c r="S344" s="228"/>
      <c r="T344" s="330" t="e">
        <f t="shared" si="22"/>
        <v>#REF!</v>
      </c>
      <c r="U344" s="330" t="e">
        <f t="shared" si="23"/>
        <v>#REF!</v>
      </c>
      <c r="V344" s="330" t="e">
        <f>IF(#REF!="Uploaded",1,0)</f>
        <v>#REF!</v>
      </c>
      <c r="W344" s="330" t="e">
        <f t="shared" si="24"/>
        <v>#REF!</v>
      </c>
      <c r="X344" s="349"/>
      <c r="Y344" s="349"/>
      <c r="Z344" s="349"/>
      <c r="AA344" s="350"/>
      <c r="AB344" s="350"/>
      <c r="AC344" s="350"/>
    </row>
    <row r="345" spans="1:41" s="177" customFormat="1" ht="16.5" customHeight="1" x14ac:dyDescent="0.25">
      <c r="A345" s="128"/>
      <c r="B345" s="220"/>
      <c r="C345" s="223"/>
      <c r="D345" s="229"/>
      <c r="E345" s="307"/>
      <c r="F345" s="307"/>
      <c r="G345" s="307"/>
      <c r="H345" s="307"/>
      <c r="I345" s="307"/>
      <c r="J345" s="307"/>
      <c r="K345" s="307"/>
      <c r="L345" s="307"/>
      <c r="M345" s="307"/>
      <c r="N345" s="307"/>
      <c r="O345" s="307"/>
      <c r="P345" s="307"/>
      <c r="Q345" s="307"/>
      <c r="R345" s="306"/>
      <c r="S345" s="228"/>
      <c r="T345" s="202" t="b">
        <f t="shared" si="22"/>
        <v>0</v>
      </c>
      <c r="U345" s="202" t="str">
        <f t="shared" si="23"/>
        <v>FALSE</v>
      </c>
      <c r="V345" s="202">
        <f>IF(P345="YES",1,0)</f>
        <v>0</v>
      </c>
      <c r="W345" s="202" t="str">
        <f t="shared" si="24"/>
        <v>0</v>
      </c>
      <c r="X345" s="174"/>
      <c r="Y345" s="174"/>
      <c r="Z345" s="174"/>
      <c r="AA345" s="176"/>
      <c r="AB345" s="176"/>
      <c r="AC345" s="176"/>
    </row>
    <row r="346" spans="1:41" s="177" customFormat="1" ht="16.5" customHeight="1" x14ac:dyDescent="0.25">
      <c r="A346" s="128"/>
      <c r="B346" s="220"/>
      <c r="C346" s="223"/>
      <c r="D346" s="883" t="s">
        <v>657</v>
      </c>
      <c r="E346" s="883"/>
      <c r="F346" s="883"/>
      <c r="G346" s="883"/>
      <c r="H346" s="883"/>
      <c r="I346" s="883"/>
      <c r="J346" s="883"/>
      <c r="K346" s="883"/>
      <c r="L346" s="883"/>
      <c r="M346" s="883"/>
      <c r="N346" s="883"/>
      <c r="O346" s="884"/>
      <c r="P346" s="814" t="s">
        <v>765</v>
      </c>
      <c r="Q346" s="307"/>
      <c r="R346" s="306"/>
      <c r="S346" s="228" t="str">
        <f>IF(AND(OR(P346="NO",P346="&lt;select&gt;"),OR(D352&lt;&gt;"",U370="TRUE",D364&lt;&gt;"",U372="TRUE")),"Please answer this question by making a selection in the dropdown.","")</f>
        <v/>
      </c>
      <c r="T346" s="202" t="b">
        <f t="shared" si="22"/>
        <v>1</v>
      </c>
      <c r="U346" s="202" t="str">
        <f t="shared" si="23"/>
        <v>TRUE</v>
      </c>
      <c r="V346" s="202">
        <f>IF(P346="YES",1,0)</f>
        <v>1</v>
      </c>
      <c r="W346" s="202" t="str">
        <f t="shared" si="24"/>
        <v>1</v>
      </c>
      <c r="X346" s="174"/>
      <c r="Y346" s="174"/>
      <c r="Z346" s="174"/>
      <c r="AA346" s="176"/>
      <c r="AB346" s="176"/>
      <c r="AC346" s="176"/>
    </row>
    <row r="347" spans="1:41" s="177" customFormat="1" ht="16.5" customHeight="1" x14ac:dyDescent="0.25">
      <c r="A347" s="128"/>
      <c r="B347" s="220"/>
      <c r="C347" s="223"/>
      <c r="D347" s="333" t="s">
        <v>373</v>
      </c>
      <c r="E347" s="307"/>
      <c r="F347" s="307"/>
      <c r="G347" s="307"/>
      <c r="H347" s="307"/>
      <c r="I347" s="307"/>
      <c r="J347" s="307"/>
      <c r="K347" s="307"/>
      <c r="L347" s="307"/>
      <c r="M347" s="307"/>
      <c r="N347" s="323"/>
      <c r="O347" s="226"/>
      <c r="P347" s="152"/>
      <c r="Q347" s="152"/>
      <c r="R347" s="306"/>
      <c r="S347" s="228"/>
      <c r="T347" s="202" t="b">
        <f t="shared" si="22"/>
        <v>0</v>
      </c>
      <c r="U347" s="202" t="str">
        <f t="shared" si="23"/>
        <v>FALSE</v>
      </c>
      <c r="V347" s="202">
        <f t="shared" ref="V347:V368" si="26">IF(C347="Uploaded",1,0)</f>
        <v>0</v>
      </c>
      <c r="W347" s="202" t="str">
        <f t="shared" si="24"/>
        <v>0</v>
      </c>
      <c r="X347" s="174"/>
      <c r="Y347" s="174"/>
      <c r="Z347" s="174"/>
      <c r="AA347" s="176"/>
      <c r="AB347" s="176"/>
      <c r="AC347" s="176"/>
    </row>
    <row r="348" spans="1:41" s="177" customFormat="1" ht="15.75" x14ac:dyDescent="0.25">
      <c r="A348" s="128"/>
      <c r="B348" s="220"/>
      <c r="C348" s="223"/>
      <c r="D348" s="333"/>
      <c r="E348" s="307"/>
      <c r="F348" s="307"/>
      <c r="G348" s="307"/>
      <c r="H348" s="307"/>
      <c r="I348" s="307"/>
      <c r="J348" s="307"/>
      <c r="K348" s="307"/>
      <c r="L348" s="307"/>
      <c r="M348" s="307"/>
      <c r="N348" s="323"/>
      <c r="O348" s="226"/>
      <c r="P348" s="151"/>
      <c r="Q348" s="151"/>
      <c r="R348" s="345"/>
      <c r="S348" s="228"/>
      <c r="T348" s="202" t="b">
        <f t="shared" si="22"/>
        <v>0</v>
      </c>
      <c r="U348" s="202" t="str">
        <f t="shared" si="23"/>
        <v>FALSE</v>
      </c>
      <c r="V348" s="202">
        <f t="shared" si="26"/>
        <v>0</v>
      </c>
      <c r="W348" s="202" t="str">
        <f t="shared" si="24"/>
        <v>0</v>
      </c>
      <c r="X348" s="174"/>
      <c r="Y348" s="174"/>
      <c r="Z348" s="174"/>
      <c r="AA348" s="176"/>
      <c r="AB348" s="176"/>
      <c r="AC348" s="176"/>
    </row>
    <row r="349" spans="1:41" s="177" customFormat="1" ht="15.6" customHeight="1" x14ac:dyDescent="0.25">
      <c r="A349" s="128"/>
      <c r="B349" s="220"/>
      <c r="C349" s="223"/>
      <c r="D349" s="901" t="s">
        <v>398</v>
      </c>
      <c r="E349" s="901"/>
      <c r="F349" s="901"/>
      <c r="G349" s="901"/>
      <c r="H349" s="901"/>
      <c r="I349" s="901"/>
      <c r="J349" s="901"/>
      <c r="K349" s="901"/>
      <c r="L349" s="901"/>
      <c r="M349" s="901"/>
      <c r="N349" s="901"/>
      <c r="O349" s="901"/>
      <c r="P349" s="901"/>
      <c r="Q349" s="901"/>
      <c r="R349" s="345"/>
      <c r="S349" s="228"/>
      <c r="T349" s="202" t="b">
        <f t="shared" si="22"/>
        <v>0</v>
      </c>
      <c r="U349" s="202" t="str">
        <f t="shared" si="23"/>
        <v>FALSE</v>
      </c>
      <c r="V349" s="202">
        <f t="shared" si="26"/>
        <v>0</v>
      </c>
      <c r="W349" s="202" t="str">
        <f t="shared" si="24"/>
        <v>0</v>
      </c>
      <c r="X349" s="174"/>
      <c r="Y349" s="174"/>
      <c r="Z349" s="174"/>
      <c r="AA349" s="176"/>
      <c r="AB349" s="176"/>
      <c r="AC349" s="176"/>
    </row>
    <row r="350" spans="1:41" s="177" customFormat="1" ht="15.6" customHeight="1" x14ac:dyDescent="0.25">
      <c r="A350" s="128"/>
      <c r="B350" s="220"/>
      <c r="C350" s="223"/>
      <c r="D350" s="392" t="s">
        <v>597</v>
      </c>
      <c r="E350" s="796"/>
      <c r="F350" s="796"/>
      <c r="G350" s="796"/>
      <c r="H350" s="796"/>
      <c r="I350" s="796"/>
      <c r="J350" s="796"/>
      <c r="K350" s="796"/>
      <c r="L350" s="796"/>
      <c r="M350" s="796"/>
      <c r="N350" s="796"/>
      <c r="O350" s="796"/>
      <c r="P350" s="796"/>
      <c r="Q350" s="796"/>
      <c r="R350" s="345"/>
      <c r="S350" s="228"/>
      <c r="T350" s="202"/>
      <c r="U350" s="202"/>
      <c r="V350" s="202"/>
      <c r="W350" s="202"/>
      <c r="X350" s="174"/>
      <c r="Y350" s="174"/>
      <c r="Z350" s="174"/>
      <c r="AA350" s="176"/>
      <c r="AB350" s="176"/>
      <c r="AC350" s="176"/>
    </row>
    <row r="351" spans="1:41" s="177" customFormat="1" ht="9.75" customHeight="1" x14ac:dyDescent="0.25">
      <c r="A351" s="128"/>
      <c r="B351" s="220"/>
      <c r="C351" s="223"/>
      <c r="D351" s="223"/>
      <c r="E351" s="223"/>
      <c r="F351" s="223"/>
      <c r="G351" s="223"/>
      <c r="H351" s="223"/>
      <c r="I351" s="223"/>
      <c r="J351" s="223"/>
      <c r="K351" s="223"/>
      <c r="L351" s="223"/>
      <c r="M351" s="223"/>
      <c r="N351" s="308"/>
      <c r="O351" s="223"/>
      <c r="P351" s="223"/>
      <c r="Q351" s="223"/>
      <c r="R351" s="306"/>
      <c r="S351" s="228"/>
      <c r="T351" s="202" t="b">
        <f t="shared" si="22"/>
        <v>0</v>
      </c>
      <c r="U351" s="202" t="str">
        <f t="shared" si="23"/>
        <v>FALSE</v>
      </c>
      <c r="V351" s="202">
        <f t="shared" si="26"/>
        <v>0</v>
      </c>
      <c r="W351" s="202" t="str">
        <f t="shared" si="24"/>
        <v>0</v>
      </c>
      <c r="X351" s="174"/>
      <c r="Y351" s="174"/>
      <c r="Z351" s="174"/>
      <c r="AA351" s="176"/>
      <c r="AB351" s="176"/>
      <c r="AC351" s="176"/>
    </row>
    <row r="352" spans="1:41" s="177" customFormat="1" ht="15.75" x14ac:dyDescent="0.25">
      <c r="A352" s="128"/>
      <c r="B352" s="220"/>
      <c r="C352" s="307"/>
      <c r="D352" s="887" t="s">
        <v>824</v>
      </c>
      <c r="E352" s="888"/>
      <c r="F352" s="888"/>
      <c r="G352" s="888"/>
      <c r="H352" s="888"/>
      <c r="I352" s="888"/>
      <c r="J352" s="888"/>
      <c r="K352" s="888"/>
      <c r="L352" s="888"/>
      <c r="M352" s="888"/>
      <c r="N352" s="888"/>
      <c r="O352" s="888"/>
      <c r="P352" s="888"/>
      <c r="Q352" s="889"/>
      <c r="R352" s="309"/>
      <c r="S352" s="228" t="str">
        <f>IF(AND(P346="YES",D352=""),"Please add narrative text.","")</f>
        <v/>
      </c>
      <c r="T352" s="202" t="b">
        <f t="shared" si="22"/>
        <v>0</v>
      </c>
      <c r="U352" s="202" t="str">
        <f t="shared" si="23"/>
        <v>FALSE</v>
      </c>
      <c r="V352" s="202">
        <f t="shared" si="26"/>
        <v>0</v>
      </c>
      <c r="W352" s="202" t="str">
        <f t="shared" si="24"/>
        <v>0</v>
      </c>
      <c r="X352" s="174"/>
      <c r="Y352" s="174"/>
      <c r="Z352" s="174"/>
      <c r="AA352" s="176"/>
      <c r="AB352" s="176"/>
      <c r="AC352" s="176"/>
    </row>
    <row r="353" spans="1:29" s="177" customFormat="1" x14ac:dyDescent="0.25">
      <c r="A353" s="128"/>
      <c r="B353" s="220"/>
      <c r="C353" s="223"/>
      <c r="D353" s="890"/>
      <c r="E353" s="891"/>
      <c r="F353" s="891"/>
      <c r="G353" s="891"/>
      <c r="H353" s="891"/>
      <c r="I353" s="891"/>
      <c r="J353" s="891"/>
      <c r="K353" s="891"/>
      <c r="L353" s="891"/>
      <c r="M353" s="891"/>
      <c r="N353" s="891"/>
      <c r="O353" s="891"/>
      <c r="P353" s="891"/>
      <c r="Q353" s="892"/>
      <c r="R353" s="306"/>
      <c r="S353" s="228"/>
      <c r="T353" s="202" t="b">
        <f t="shared" si="22"/>
        <v>0</v>
      </c>
      <c r="U353" s="202" t="str">
        <f t="shared" si="23"/>
        <v>FALSE</v>
      </c>
      <c r="V353" s="202">
        <f t="shared" si="26"/>
        <v>0</v>
      </c>
      <c r="W353" s="202" t="str">
        <f t="shared" si="24"/>
        <v>0</v>
      </c>
      <c r="X353" s="174"/>
      <c r="Y353" s="174"/>
      <c r="Z353" s="174"/>
      <c r="AA353" s="176"/>
      <c r="AB353" s="176"/>
      <c r="AC353" s="176"/>
    </row>
    <row r="354" spans="1:29" s="177" customFormat="1" x14ac:dyDescent="0.25">
      <c r="A354" s="128"/>
      <c r="B354" s="220"/>
      <c r="C354" s="223"/>
      <c r="D354" s="890"/>
      <c r="E354" s="891"/>
      <c r="F354" s="891"/>
      <c r="G354" s="891"/>
      <c r="H354" s="891"/>
      <c r="I354" s="891"/>
      <c r="J354" s="891"/>
      <c r="K354" s="891"/>
      <c r="L354" s="891"/>
      <c r="M354" s="891"/>
      <c r="N354" s="891"/>
      <c r="O354" s="891"/>
      <c r="P354" s="891"/>
      <c r="Q354" s="892"/>
      <c r="R354" s="306"/>
      <c r="S354" s="228"/>
      <c r="T354" s="202" t="b">
        <f t="shared" si="22"/>
        <v>0</v>
      </c>
      <c r="U354" s="202" t="str">
        <f t="shared" si="23"/>
        <v>FALSE</v>
      </c>
      <c r="V354" s="202">
        <f t="shared" si="26"/>
        <v>0</v>
      </c>
      <c r="W354" s="202" t="str">
        <f t="shared" si="24"/>
        <v>0</v>
      </c>
      <c r="X354" s="174"/>
      <c r="Y354" s="174"/>
      <c r="Z354" s="174"/>
      <c r="AA354" s="176"/>
      <c r="AB354" s="176"/>
      <c r="AC354" s="176"/>
    </row>
    <row r="355" spans="1:29" s="177" customFormat="1" x14ac:dyDescent="0.25">
      <c r="A355" s="128"/>
      <c r="B355" s="220"/>
      <c r="C355" s="223"/>
      <c r="D355" s="890"/>
      <c r="E355" s="891"/>
      <c r="F355" s="891"/>
      <c r="G355" s="891"/>
      <c r="H355" s="891"/>
      <c r="I355" s="891"/>
      <c r="J355" s="891"/>
      <c r="K355" s="891"/>
      <c r="L355" s="891"/>
      <c r="M355" s="891"/>
      <c r="N355" s="891"/>
      <c r="O355" s="891"/>
      <c r="P355" s="891"/>
      <c r="Q355" s="892"/>
      <c r="R355" s="306"/>
      <c r="S355" s="228"/>
      <c r="T355" s="202" t="b">
        <f t="shared" si="22"/>
        <v>0</v>
      </c>
      <c r="U355" s="202" t="str">
        <f t="shared" si="23"/>
        <v>FALSE</v>
      </c>
      <c r="V355" s="202">
        <f t="shared" si="26"/>
        <v>0</v>
      </c>
      <c r="W355" s="202" t="str">
        <f t="shared" si="24"/>
        <v>0</v>
      </c>
      <c r="X355" s="174"/>
      <c r="Y355" s="174"/>
      <c r="Z355" s="174"/>
      <c r="AA355" s="176"/>
      <c r="AB355" s="176"/>
      <c r="AC355" s="176"/>
    </row>
    <row r="356" spans="1:29" s="177" customFormat="1" ht="18.75" customHeight="1" x14ac:dyDescent="0.25">
      <c r="A356" s="128"/>
      <c r="B356" s="220"/>
      <c r="C356" s="223"/>
      <c r="D356" s="890"/>
      <c r="E356" s="891"/>
      <c r="F356" s="891"/>
      <c r="G356" s="891"/>
      <c r="H356" s="891"/>
      <c r="I356" s="891"/>
      <c r="J356" s="891"/>
      <c r="K356" s="891"/>
      <c r="L356" s="891"/>
      <c r="M356" s="891"/>
      <c r="N356" s="891"/>
      <c r="O356" s="891"/>
      <c r="P356" s="891"/>
      <c r="Q356" s="892"/>
      <c r="R356" s="306"/>
      <c r="S356" s="228"/>
      <c r="T356" s="202" t="b">
        <f t="shared" si="22"/>
        <v>0</v>
      </c>
      <c r="U356" s="202" t="str">
        <f t="shared" si="23"/>
        <v>FALSE</v>
      </c>
      <c r="V356" s="202">
        <f t="shared" si="26"/>
        <v>0</v>
      </c>
      <c r="W356" s="202" t="str">
        <f t="shared" si="24"/>
        <v>0</v>
      </c>
      <c r="X356" s="174"/>
      <c r="Y356" s="174"/>
      <c r="Z356" s="174"/>
      <c r="AA356" s="176"/>
      <c r="AB356" s="176"/>
      <c r="AC356" s="176"/>
    </row>
    <row r="357" spans="1:29" s="177" customFormat="1" ht="11.25" customHeight="1" x14ac:dyDescent="0.25">
      <c r="A357" s="128"/>
      <c r="B357" s="220"/>
      <c r="C357" s="223"/>
      <c r="D357" s="893"/>
      <c r="E357" s="894"/>
      <c r="F357" s="894"/>
      <c r="G357" s="894"/>
      <c r="H357" s="894"/>
      <c r="I357" s="894"/>
      <c r="J357" s="894"/>
      <c r="K357" s="894"/>
      <c r="L357" s="894"/>
      <c r="M357" s="894"/>
      <c r="N357" s="894"/>
      <c r="O357" s="894"/>
      <c r="P357" s="894"/>
      <c r="Q357" s="895"/>
      <c r="R357" s="339"/>
      <c r="T357" s="202" t="b">
        <f t="shared" si="22"/>
        <v>0</v>
      </c>
      <c r="U357" s="202" t="str">
        <f t="shared" si="23"/>
        <v>FALSE</v>
      </c>
      <c r="V357" s="202">
        <f t="shared" si="26"/>
        <v>0</v>
      </c>
      <c r="W357" s="202" t="str">
        <f t="shared" si="24"/>
        <v>0</v>
      </c>
      <c r="X357" s="174"/>
      <c r="Y357" s="174"/>
      <c r="Z357" s="174"/>
      <c r="AA357" s="176"/>
      <c r="AB357" s="176"/>
      <c r="AC357" s="176"/>
    </row>
    <row r="358" spans="1:29" s="177" customFormat="1" ht="16.5" customHeight="1" x14ac:dyDescent="0.25">
      <c r="A358" s="128"/>
      <c r="B358" s="220"/>
      <c r="C358" s="223"/>
      <c r="D358" s="229"/>
      <c r="E358" s="307"/>
      <c r="F358" s="307"/>
      <c r="G358" s="307"/>
      <c r="H358" s="307"/>
      <c r="I358" s="307"/>
      <c r="J358" s="307"/>
      <c r="K358" s="307"/>
      <c r="L358" s="307"/>
      <c r="M358" s="307"/>
      <c r="N358" s="307"/>
      <c r="O358" s="307"/>
      <c r="P358" s="307"/>
      <c r="Q358" s="307"/>
      <c r="R358" s="306"/>
      <c r="S358" s="228" t="str">
        <f>IF(AND(OR(P359="YES"),OR(P346="&lt;select&gt;")),"Answer the question above.","")</f>
        <v/>
      </c>
      <c r="T358" s="202" t="b">
        <f t="shared" si="22"/>
        <v>0</v>
      </c>
      <c r="U358" s="202" t="str">
        <f t="shared" si="23"/>
        <v>FALSE</v>
      </c>
      <c r="V358" s="202">
        <f>IF(P358="YES",1,0)</f>
        <v>0</v>
      </c>
      <c r="W358" s="202" t="str">
        <f t="shared" si="24"/>
        <v>0</v>
      </c>
      <c r="X358" s="174"/>
      <c r="Y358" s="174"/>
      <c r="Z358" s="174"/>
      <c r="AA358" s="176"/>
      <c r="AB358" s="176"/>
      <c r="AC358" s="176"/>
    </row>
    <row r="359" spans="1:29" s="177" customFormat="1" ht="16.5" customHeight="1" x14ac:dyDescent="0.25">
      <c r="A359" s="128"/>
      <c r="B359" s="220"/>
      <c r="C359" s="223"/>
      <c r="D359" s="883" t="s">
        <v>399</v>
      </c>
      <c r="E359" s="883"/>
      <c r="F359" s="883"/>
      <c r="G359" s="883"/>
      <c r="H359" s="883"/>
      <c r="I359" s="883"/>
      <c r="J359" s="883"/>
      <c r="K359" s="883"/>
      <c r="L359" s="883"/>
      <c r="M359" s="883"/>
      <c r="N359" s="883"/>
      <c r="O359" s="884"/>
      <c r="P359" s="814" t="s">
        <v>765</v>
      </c>
      <c r="Q359" s="307"/>
      <c r="R359" s="306"/>
      <c r="S359" s="228" t="str">
        <f>IF(AND(OR(P346="YES"),OR(P359="&lt;select&gt;")),"Please answer this question by making a selection in the dropdown.","")</f>
        <v/>
      </c>
      <c r="T359" s="202" t="b">
        <f t="shared" si="22"/>
        <v>1</v>
      </c>
      <c r="U359" s="202" t="str">
        <f t="shared" si="23"/>
        <v>TRUE</v>
      </c>
      <c r="V359" s="202">
        <f>IF(P359="YES",1,0)</f>
        <v>1</v>
      </c>
      <c r="W359" s="202" t="str">
        <f t="shared" si="24"/>
        <v>1</v>
      </c>
      <c r="X359" s="174"/>
      <c r="Y359" s="174"/>
      <c r="Z359" s="174"/>
      <c r="AA359" s="176"/>
      <c r="AB359" s="176"/>
      <c r="AC359" s="176"/>
    </row>
    <row r="360" spans="1:29" s="177" customFormat="1" ht="11.25" customHeight="1" x14ac:dyDescent="0.25">
      <c r="A360" s="128"/>
      <c r="B360" s="220"/>
      <c r="C360" s="223"/>
      <c r="D360" s="885" t="s">
        <v>400</v>
      </c>
      <c r="E360" s="886"/>
      <c r="F360" s="886"/>
      <c r="G360" s="886"/>
      <c r="H360" s="886"/>
      <c r="I360" s="886"/>
      <c r="J360" s="886"/>
      <c r="K360" s="886"/>
      <c r="L360" s="886"/>
      <c r="M360" s="886"/>
      <c r="N360" s="886"/>
      <c r="O360" s="886"/>
      <c r="P360" s="886"/>
      <c r="Q360" s="886"/>
      <c r="R360" s="345"/>
      <c r="S360" s="228"/>
      <c r="T360" s="202" t="b">
        <f t="shared" si="22"/>
        <v>0</v>
      </c>
      <c r="U360" s="202" t="str">
        <f t="shared" si="23"/>
        <v>FALSE</v>
      </c>
      <c r="V360" s="202">
        <f t="shared" si="26"/>
        <v>0</v>
      </c>
      <c r="W360" s="202" t="str">
        <f t="shared" si="24"/>
        <v>0</v>
      </c>
      <c r="X360" s="174"/>
      <c r="Y360" s="174"/>
      <c r="Z360" s="174"/>
      <c r="AA360" s="176"/>
      <c r="AB360" s="176"/>
      <c r="AC360" s="176"/>
    </row>
    <row r="361" spans="1:29" s="177" customFormat="1" ht="17.25" customHeight="1" x14ac:dyDescent="0.25">
      <c r="A361" s="128"/>
      <c r="B361" s="220"/>
      <c r="C361" s="223"/>
      <c r="D361" s="886"/>
      <c r="E361" s="886"/>
      <c r="F361" s="886"/>
      <c r="G361" s="886"/>
      <c r="H361" s="886"/>
      <c r="I361" s="886"/>
      <c r="J361" s="886"/>
      <c r="K361" s="886"/>
      <c r="L361" s="886"/>
      <c r="M361" s="886"/>
      <c r="N361" s="886"/>
      <c r="O361" s="886"/>
      <c r="P361" s="886"/>
      <c r="Q361" s="886"/>
      <c r="R361" s="345"/>
      <c r="S361" s="228"/>
      <c r="T361" s="202" t="b">
        <f t="shared" si="22"/>
        <v>0</v>
      </c>
      <c r="U361" s="202" t="str">
        <f t="shared" si="23"/>
        <v>FALSE</v>
      </c>
      <c r="V361" s="202">
        <f t="shared" si="26"/>
        <v>0</v>
      </c>
      <c r="W361" s="202" t="str">
        <f t="shared" si="24"/>
        <v>0</v>
      </c>
      <c r="X361" s="174"/>
      <c r="Y361" s="174"/>
      <c r="Z361" s="174"/>
      <c r="AA361" s="176"/>
      <c r="AB361" s="176"/>
      <c r="AC361" s="176"/>
    </row>
    <row r="362" spans="1:29" s="177" customFormat="1" ht="17.25" customHeight="1" x14ac:dyDescent="0.25">
      <c r="A362" s="128"/>
      <c r="B362" s="220"/>
      <c r="C362" s="223"/>
      <c r="D362" s="886"/>
      <c r="E362" s="886"/>
      <c r="F362" s="886"/>
      <c r="G362" s="886"/>
      <c r="H362" s="886"/>
      <c r="I362" s="886"/>
      <c r="J362" s="886"/>
      <c r="K362" s="886"/>
      <c r="L362" s="886"/>
      <c r="M362" s="886"/>
      <c r="N362" s="886"/>
      <c r="O362" s="886"/>
      <c r="P362" s="886"/>
      <c r="Q362" s="886"/>
      <c r="R362" s="345"/>
      <c r="S362" s="228"/>
      <c r="T362" s="202" t="b">
        <f t="shared" si="22"/>
        <v>0</v>
      </c>
      <c r="U362" s="202" t="str">
        <f t="shared" si="23"/>
        <v>FALSE</v>
      </c>
      <c r="V362" s="202">
        <f t="shared" si="26"/>
        <v>0</v>
      </c>
      <c r="W362" s="202" t="str">
        <f t="shared" si="24"/>
        <v>0</v>
      </c>
      <c r="X362" s="174"/>
      <c r="Y362" s="174"/>
      <c r="Z362" s="174"/>
      <c r="AA362" s="176"/>
      <c r="AB362" s="176"/>
      <c r="AC362" s="176"/>
    </row>
    <row r="363" spans="1:29" s="177" customFormat="1" ht="12" customHeight="1" x14ac:dyDescent="0.25">
      <c r="A363" s="128"/>
      <c r="B363" s="220"/>
      <c r="C363" s="223"/>
      <c r="D363" s="223"/>
      <c r="E363" s="223"/>
      <c r="F363" s="223"/>
      <c r="G363" s="223"/>
      <c r="H363" s="223"/>
      <c r="I363" s="223"/>
      <c r="J363" s="223"/>
      <c r="K363" s="223"/>
      <c r="L363" s="223"/>
      <c r="M363" s="223"/>
      <c r="N363" s="308"/>
      <c r="O363" s="223"/>
      <c r="P363" s="223"/>
      <c r="Q363" s="223"/>
      <c r="R363" s="306"/>
      <c r="S363" s="228"/>
      <c r="T363" s="202" t="b">
        <f t="shared" si="22"/>
        <v>0</v>
      </c>
      <c r="U363" s="202" t="str">
        <f t="shared" si="23"/>
        <v>FALSE</v>
      </c>
      <c r="V363" s="202">
        <f t="shared" si="26"/>
        <v>0</v>
      </c>
      <c r="W363" s="202" t="str">
        <f t="shared" si="24"/>
        <v>0</v>
      </c>
      <c r="X363" s="174"/>
      <c r="Y363" s="174"/>
      <c r="Z363" s="174"/>
      <c r="AA363" s="176"/>
      <c r="AB363" s="176"/>
      <c r="AC363" s="176"/>
    </row>
    <row r="364" spans="1:29" s="177" customFormat="1" ht="23.25" customHeight="1" x14ac:dyDescent="0.25">
      <c r="A364" s="128"/>
      <c r="B364" s="220"/>
      <c r="C364" s="223"/>
      <c r="D364" s="887" t="s">
        <v>832</v>
      </c>
      <c r="E364" s="888"/>
      <c r="F364" s="888"/>
      <c r="G364" s="888"/>
      <c r="H364" s="888"/>
      <c r="I364" s="888"/>
      <c r="J364" s="888"/>
      <c r="K364" s="888"/>
      <c r="L364" s="888"/>
      <c r="M364" s="888"/>
      <c r="N364" s="888"/>
      <c r="O364" s="888"/>
      <c r="P364" s="888"/>
      <c r="Q364" s="889"/>
      <c r="R364" s="309"/>
      <c r="S364" s="228" t="str">
        <f>IF(AND(P359="YES",D364=""),"Please add narrative text.","")</f>
        <v/>
      </c>
      <c r="T364" s="202" t="b">
        <f t="shared" si="22"/>
        <v>0</v>
      </c>
      <c r="U364" s="202" t="str">
        <f t="shared" si="23"/>
        <v>FALSE</v>
      </c>
      <c r="V364" s="202">
        <f t="shared" si="26"/>
        <v>0</v>
      </c>
      <c r="W364" s="202" t="str">
        <f t="shared" si="24"/>
        <v>0</v>
      </c>
      <c r="X364" s="174"/>
      <c r="Y364" s="174"/>
      <c r="Z364" s="174"/>
      <c r="AA364" s="176"/>
      <c r="AB364" s="176"/>
      <c r="AC364" s="176"/>
    </row>
    <row r="365" spans="1:29" s="177" customFormat="1" ht="21.75" customHeight="1" x14ac:dyDescent="0.25">
      <c r="A365" s="128"/>
      <c r="B365" s="220"/>
      <c r="C365" s="223"/>
      <c r="D365" s="890"/>
      <c r="E365" s="891"/>
      <c r="F365" s="891"/>
      <c r="G365" s="891"/>
      <c r="H365" s="891"/>
      <c r="I365" s="891"/>
      <c r="J365" s="891"/>
      <c r="K365" s="891"/>
      <c r="L365" s="891"/>
      <c r="M365" s="891"/>
      <c r="N365" s="891"/>
      <c r="O365" s="891"/>
      <c r="P365" s="891"/>
      <c r="Q365" s="892"/>
      <c r="R365" s="306"/>
      <c r="S365" s="228"/>
      <c r="T365" s="202" t="b">
        <f t="shared" ref="T365:T376" si="27">IF(W365="1",TRUE,FALSE)</f>
        <v>0</v>
      </c>
      <c r="U365" s="202" t="str">
        <f t="shared" ref="U365:U376" si="28">""&amp;T365&amp;""</f>
        <v>FALSE</v>
      </c>
      <c r="V365" s="202">
        <f t="shared" si="26"/>
        <v>0</v>
      </c>
      <c r="W365" s="202" t="str">
        <f t="shared" ref="W365:W376" si="29">""&amp;V365&amp;""</f>
        <v>0</v>
      </c>
      <c r="X365" s="174"/>
      <c r="Y365" s="174"/>
      <c r="Z365" s="174"/>
      <c r="AA365" s="176"/>
      <c r="AB365" s="176"/>
      <c r="AC365" s="176"/>
    </row>
    <row r="366" spans="1:29" s="177" customFormat="1" ht="33" customHeight="1" x14ac:dyDescent="0.25">
      <c r="A366" s="128"/>
      <c r="B366" s="220"/>
      <c r="C366" s="223"/>
      <c r="D366" s="890"/>
      <c r="E366" s="891"/>
      <c r="F366" s="891"/>
      <c r="G366" s="891"/>
      <c r="H366" s="891"/>
      <c r="I366" s="891"/>
      <c r="J366" s="891"/>
      <c r="K366" s="891"/>
      <c r="L366" s="891"/>
      <c r="M366" s="891"/>
      <c r="N366" s="891"/>
      <c r="O366" s="891"/>
      <c r="P366" s="891"/>
      <c r="Q366" s="892"/>
      <c r="R366" s="306"/>
      <c r="S366" s="228"/>
      <c r="T366" s="202" t="b">
        <f t="shared" si="27"/>
        <v>0</v>
      </c>
      <c r="U366" s="202" t="str">
        <f t="shared" si="28"/>
        <v>FALSE</v>
      </c>
      <c r="V366" s="202">
        <f t="shared" si="26"/>
        <v>0</v>
      </c>
      <c r="W366" s="202" t="str">
        <f t="shared" si="29"/>
        <v>0</v>
      </c>
      <c r="X366" s="174"/>
      <c r="Y366" s="174"/>
      <c r="Z366" s="174"/>
      <c r="AA366" s="176"/>
      <c r="AB366" s="176"/>
      <c r="AC366" s="176"/>
    </row>
    <row r="367" spans="1:29" s="177" customFormat="1" ht="33.75" customHeight="1" x14ac:dyDescent="0.25">
      <c r="A367" s="128"/>
      <c r="B367" s="220"/>
      <c r="C367" s="223"/>
      <c r="D367" s="890"/>
      <c r="E367" s="891"/>
      <c r="F367" s="891"/>
      <c r="G367" s="891"/>
      <c r="H367" s="891"/>
      <c r="I367" s="891"/>
      <c r="J367" s="891"/>
      <c r="K367" s="891"/>
      <c r="L367" s="891"/>
      <c r="M367" s="891"/>
      <c r="N367" s="891"/>
      <c r="O367" s="891"/>
      <c r="P367" s="891"/>
      <c r="Q367" s="892"/>
      <c r="R367" s="306"/>
      <c r="S367" s="228"/>
      <c r="T367" s="202" t="b">
        <f t="shared" si="27"/>
        <v>0</v>
      </c>
      <c r="U367" s="202" t="str">
        <f t="shared" si="28"/>
        <v>FALSE</v>
      </c>
      <c r="V367" s="202">
        <f t="shared" si="26"/>
        <v>0</v>
      </c>
      <c r="W367" s="202" t="str">
        <f t="shared" si="29"/>
        <v>0</v>
      </c>
      <c r="X367" s="174"/>
      <c r="Y367" s="174"/>
      <c r="Z367" s="174"/>
      <c r="AA367" s="176"/>
      <c r="AB367" s="176"/>
      <c r="AC367" s="176"/>
    </row>
    <row r="368" spans="1:29" s="177" customFormat="1" ht="42" customHeight="1" x14ac:dyDescent="0.25">
      <c r="A368" s="128"/>
      <c r="B368" s="220"/>
      <c r="C368" s="223"/>
      <c r="D368" s="893"/>
      <c r="E368" s="894"/>
      <c r="F368" s="894"/>
      <c r="G368" s="894"/>
      <c r="H368" s="894"/>
      <c r="I368" s="894"/>
      <c r="J368" s="894"/>
      <c r="K368" s="894"/>
      <c r="L368" s="894"/>
      <c r="M368" s="894"/>
      <c r="N368" s="894"/>
      <c r="O368" s="894"/>
      <c r="P368" s="894"/>
      <c r="Q368" s="895"/>
      <c r="R368" s="339"/>
      <c r="S368" s="228"/>
      <c r="T368" s="202" t="b">
        <f t="shared" si="27"/>
        <v>0</v>
      </c>
      <c r="U368" s="202" t="str">
        <f t="shared" si="28"/>
        <v>FALSE</v>
      </c>
      <c r="V368" s="202">
        <f t="shared" si="26"/>
        <v>0</v>
      </c>
      <c r="W368" s="202" t="str">
        <f t="shared" si="29"/>
        <v>0</v>
      </c>
      <c r="X368" s="174"/>
      <c r="Y368" s="174"/>
      <c r="Z368" s="174"/>
      <c r="AA368" s="176"/>
      <c r="AB368" s="176"/>
      <c r="AC368" s="176"/>
    </row>
    <row r="369" spans="1:41" s="207" customFormat="1" x14ac:dyDescent="0.25">
      <c r="A369" s="128"/>
      <c r="B369" s="220"/>
      <c r="C369" s="223"/>
      <c r="D369" s="802"/>
      <c r="E369" s="802"/>
      <c r="F369" s="802"/>
      <c r="G369" s="802"/>
      <c r="H369" s="802"/>
      <c r="I369" s="802"/>
      <c r="J369" s="802"/>
      <c r="K369" s="802"/>
      <c r="L369" s="802"/>
      <c r="M369" s="802"/>
      <c r="N369" s="341"/>
      <c r="O369" s="802"/>
      <c r="P369" s="802"/>
      <c r="Q369" s="802"/>
      <c r="R369" s="306"/>
      <c r="S369" s="228"/>
      <c r="T369" s="202" t="b">
        <f t="shared" si="27"/>
        <v>0</v>
      </c>
      <c r="U369" s="202" t="str">
        <f t="shared" si="28"/>
        <v>FALSE</v>
      </c>
      <c r="V369" s="202">
        <f>IF(P369="Uploaded",1,0)</f>
        <v>0</v>
      </c>
      <c r="W369" s="202" t="str">
        <f t="shared" si="29"/>
        <v>0</v>
      </c>
      <c r="X369" s="261"/>
      <c r="Y369" s="261"/>
      <c r="Z369" s="261"/>
      <c r="AA369" s="262"/>
      <c r="AB369" s="262"/>
      <c r="AC369" s="262"/>
    </row>
    <row r="370" spans="1:41" s="207" customFormat="1" ht="22.15" customHeight="1" x14ac:dyDescent="0.25">
      <c r="A370" s="128"/>
      <c r="B370" s="220"/>
      <c r="C370" s="223"/>
      <c r="D370" s="393" t="s">
        <v>296</v>
      </c>
      <c r="E370" s="394"/>
      <c r="F370" s="394"/>
      <c r="G370" s="394"/>
      <c r="H370" s="394"/>
      <c r="I370" s="394"/>
      <c r="J370" s="394"/>
      <c r="K370" s="394"/>
      <c r="L370" s="394"/>
      <c r="M370" s="394"/>
      <c r="N370" s="394"/>
      <c r="O370" s="394"/>
      <c r="P370" s="896" t="s">
        <v>783</v>
      </c>
      <c r="Q370" s="897"/>
      <c r="R370" s="306"/>
      <c r="S370" s="315" t="str">
        <f>IF(AND(P346="YES",P370="&lt;select&gt;"),"Please upload the required documentation.","")</f>
        <v/>
      </c>
      <c r="T370" s="202" t="b">
        <f t="shared" si="27"/>
        <v>1</v>
      </c>
      <c r="U370" s="202" t="str">
        <f t="shared" si="28"/>
        <v>TRUE</v>
      </c>
      <c r="V370" s="202">
        <f>IF(P370="Uploaded",1,0)</f>
        <v>1</v>
      </c>
      <c r="W370" s="202" t="str">
        <f t="shared" si="29"/>
        <v>1</v>
      </c>
      <c r="X370" s="261"/>
      <c r="Y370" s="261"/>
      <c r="Z370" s="261"/>
      <c r="AA370" s="262"/>
      <c r="AB370" s="262"/>
      <c r="AC370" s="262"/>
    </row>
    <row r="371" spans="1:41" ht="11.45" customHeight="1" x14ac:dyDescent="0.25">
      <c r="A371" s="124"/>
      <c r="B371" s="211"/>
      <c r="C371" s="223"/>
      <c r="D371" s="394"/>
      <c r="E371" s="394"/>
      <c r="F371" s="394"/>
      <c r="G371" s="394"/>
      <c r="H371" s="394"/>
      <c r="I371" s="394"/>
      <c r="J371" s="394"/>
      <c r="K371" s="394"/>
      <c r="L371" s="394"/>
      <c r="M371" s="394"/>
      <c r="N371" s="394"/>
      <c r="O371" s="394"/>
      <c r="P371" s="223"/>
      <c r="Q371" s="223"/>
      <c r="R371" s="243"/>
      <c r="S371" s="315"/>
      <c r="T371" s="202" t="b">
        <f t="shared" si="27"/>
        <v>0</v>
      </c>
      <c r="U371" s="202" t="str">
        <f t="shared" si="28"/>
        <v>FALSE</v>
      </c>
      <c r="V371" s="202">
        <f>IF(P371="Uploaded",1,0)</f>
        <v>0</v>
      </c>
      <c r="W371" s="202" t="str">
        <f t="shared" si="29"/>
        <v>0</v>
      </c>
      <c r="AL371" s="178"/>
      <c r="AM371" s="178"/>
      <c r="AN371" s="178"/>
      <c r="AO371" s="178"/>
    </row>
    <row r="372" spans="1:41" ht="21.75" customHeight="1" x14ac:dyDescent="0.25">
      <c r="A372" s="124"/>
      <c r="B372" s="211"/>
      <c r="C372" s="223"/>
      <c r="D372" s="898" t="s">
        <v>753</v>
      </c>
      <c r="E372" s="898"/>
      <c r="F372" s="898"/>
      <c r="G372" s="898"/>
      <c r="H372" s="898"/>
      <c r="I372" s="898"/>
      <c r="J372" s="898"/>
      <c r="K372" s="898"/>
      <c r="L372" s="898"/>
      <c r="M372" s="898"/>
      <c r="N372" s="898"/>
      <c r="O372" s="898"/>
      <c r="P372" s="896" t="s">
        <v>783</v>
      </c>
      <c r="Q372" s="897"/>
      <c r="R372" s="243"/>
      <c r="S372" s="315" t="str">
        <f>IF(AND(P346="YES",P372="&lt;select&gt;"),"Please upload the required documentation.","")</f>
        <v/>
      </c>
      <c r="T372" s="202" t="b">
        <f t="shared" si="27"/>
        <v>1</v>
      </c>
      <c r="U372" s="202" t="str">
        <f t="shared" si="28"/>
        <v>TRUE</v>
      </c>
      <c r="V372" s="202">
        <f>IF(P372="Uploaded",1,0)</f>
        <v>1</v>
      </c>
      <c r="W372" s="202" t="str">
        <f t="shared" si="29"/>
        <v>1</v>
      </c>
      <c r="AL372" s="178"/>
      <c r="AM372" s="178"/>
      <c r="AN372" s="178"/>
      <c r="AO372" s="178"/>
    </row>
    <row r="373" spans="1:41" s="133" customFormat="1" ht="21.75" customHeight="1" x14ac:dyDescent="0.25">
      <c r="A373" s="128"/>
      <c r="B373" s="220"/>
      <c r="C373" s="223"/>
      <c r="D373" s="898"/>
      <c r="E373" s="898"/>
      <c r="F373" s="898"/>
      <c r="G373" s="898"/>
      <c r="H373" s="898"/>
      <c r="I373" s="898"/>
      <c r="J373" s="898"/>
      <c r="K373" s="898"/>
      <c r="L373" s="898"/>
      <c r="M373" s="898"/>
      <c r="N373" s="898"/>
      <c r="O373" s="898"/>
      <c r="P373" s="803"/>
      <c r="Q373" s="803"/>
      <c r="R373" s="804"/>
      <c r="S373" s="228"/>
      <c r="T373" s="202"/>
      <c r="U373" s="202"/>
      <c r="V373" s="202"/>
      <c r="W373" s="202"/>
      <c r="X373" s="202"/>
      <c r="Y373" s="202"/>
      <c r="Z373" s="202"/>
      <c r="AA373" s="131"/>
      <c r="AB373" s="131"/>
      <c r="AC373" s="131"/>
    </row>
    <row r="374" spans="1:41" s="133" customFormat="1" ht="21.75" customHeight="1" x14ac:dyDescent="0.25">
      <c r="A374" s="128"/>
      <c r="B374" s="220"/>
      <c r="C374" s="198"/>
      <c r="D374" s="221" t="s">
        <v>658</v>
      </c>
      <c r="E374" s="811"/>
      <c r="F374" s="811"/>
      <c r="G374" s="223"/>
      <c r="H374" s="224"/>
      <c r="I374" s="223"/>
      <c r="J374" s="223"/>
      <c r="K374" s="223"/>
      <c r="L374" s="223"/>
      <c r="M374" s="223"/>
      <c r="N374" s="225"/>
      <c r="O374" s="226"/>
      <c r="P374" s="803"/>
      <c r="Q374" s="803"/>
      <c r="R374" s="804"/>
      <c r="S374" s="228"/>
      <c r="T374" s="202"/>
      <c r="U374" s="202"/>
      <c r="V374" s="202"/>
      <c r="W374" s="202"/>
      <c r="X374" s="202"/>
      <c r="Y374" s="202"/>
      <c r="Z374" s="202"/>
      <c r="AA374" s="131"/>
      <c r="AB374" s="131"/>
      <c r="AC374" s="131"/>
    </row>
    <row r="375" spans="1:41" s="133" customFormat="1" ht="15.75" x14ac:dyDescent="0.25">
      <c r="A375" s="128"/>
      <c r="B375" s="220"/>
      <c r="C375" s="124"/>
      <c r="D375" s="229"/>
      <c r="E375" s="230" t="s">
        <v>258</v>
      </c>
      <c r="F375" s="880" t="s">
        <v>251</v>
      </c>
      <c r="G375" s="881"/>
      <c r="H375" s="881"/>
      <c r="I375" s="881"/>
      <c r="J375" s="881"/>
      <c r="K375" s="882"/>
      <c r="Q375" s="803"/>
      <c r="R375" s="804"/>
      <c r="S375" s="228"/>
      <c r="T375" s="202"/>
      <c r="U375" s="202"/>
      <c r="V375" s="202"/>
      <c r="W375" s="202"/>
      <c r="X375" s="202"/>
      <c r="Y375" s="202"/>
      <c r="Z375" s="202"/>
      <c r="AA375" s="131"/>
      <c r="AB375" s="131"/>
      <c r="AC375" s="131"/>
    </row>
    <row r="376" spans="1:41" s="177" customFormat="1" ht="15.6" customHeight="1" thickBot="1" x14ac:dyDescent="0.3">
      <c r="A376" s="128"/>
      <c r="B376" s="358"/>
      <c r="C376" s="359"/>
      <c r="D376" s="360"/>
      <c r="E376" s="360"/>
      <c r="F376" s="360"/>
      <c r="G376" s="360"/>
      <c r="H376" s="360"/>
      <c r="I376" s="360"/>
      <c r="J376" s="360"/>
      <c r="K376" s="360"/>
      <c r="L376" s="360"/>
      <c r="M376" s="360"/>
      <c r="N376" s="360"/>
      <c r="O376" s="360"/>
      <c r="P376" s="320"/>
      <c r="Q376" s="320"/>
      <c r="R376" s="361"/>
      <c r="S376" s="228"/>
      <c r="T376" s="202" t="b">
        <f t="shared" si="27"/>
        <v>0</v>
      </c>
      <c r="U376" s="202" t="str">
        <f t="shared" si="28"/>
        <v>FALSE</v>
      </c>
      <c r="V376" s="202">
        <f>IF(C376="Uploaded",1,0)</f>
        <v>0</v>
      </c>
      <c r="W376" s="202" t="str">
        <f t="shared" si="29"/>
        <v>0</v>
      </c>
      <c r="X376" s="174"/>
      <c r="Y376" s="174"/>
      <c r="Z376" s="174"/>
      <c r="AA376" s="176"/>
      <c r="AB376" s="176"/>
      <c r="AC376" s="176"/>
    </row>
    <row r="377" spans="1:41" x14ac:dyDescent="0.25">
      <c r="G377" s="593"/>
      <c r="H377" s="593"/>
      <c r="I377" s="1171"/>
      <c r="J377" s="593"/>
      <c r="K377" s="1171"/>
      <c r="L377" s="593"/>
      <c r="M377" s="593"/>
      <c r="N377" s="1172"/>
      <c r="O377" s="593"/>
      <c r="P377" s="384"/>
      <c r="Q377" s="384"/>
      <c r="R377" s="397"/>
    </row>
    <row r="378" spans="1:41" x14ac:dyDescent="0.25">
      <c r="F378" s="1173" t="s">
        <v>833</v>
      </c>
      <c r="G378" s="1173"/>
      <c r="H378" s="1173"/>
      <c r="I378" s="1173"/>
      <c r="J378" s="1173"/>
      <c r="K378" s="1173"/>
      <c r="L378" s="1173"/>
      <c r="M378" s="1173"/>
      <c r="N378" s="1173"/>
      <c r="O378" s="1173"/>
      <c r="P378" s="379"/>
    </row>
    <row r="379" spans="1:41" x14ac:dyDescent="0.25">
      <c r="F379" s="1168" t="s">
        <v>834</v>
      </c>
      <c r="G379" s="1169"/>
      <c r="H379" s="1169"/>
      <c r="I379" s="1169"/>
      <c r="J379" s="1169"/>
      <c r="K379" s="1169"/>
      <c r="L379" s="1169"/>
      <c r="M379" s="1169"/>
      <c r="N379" s="1169"/>
      <c r="O379" s="1170"/>
    </row>
  </sheetData>
  <sheetProtection algorithmName="SHA-512" hashValue="ErDvZP60MzXttJnd7QTbI2JzPX090zzomJPSY05EulfDvPb8tjHSwfGdZqSvavCK5daa+vK2cMBZJRucuSLvyw==" saltValue="pQsGKKzRbPjdxnOCqHNylQ==" spinCount="100000" sheet="1" objects="1" scenarios="1" formatCells="0" formatColumns="0" formatRows="0" selectLockedCells="1" selectUnlockedCells="1"/>
  <mergeCells count="110">
    <mergeCell ref="F378:O378"/>
    <mergeCell ref="F379:O379"/>
    <mergeCell ref="F1:R1"/>
    <mergeCell ref="B2:R4"/>
    <mergeCell ref="B5:F5"/>
    <mergeCell ref="G5:R5"/>
    <mergeCell ref="B6:F6"/>
    <mergeCell ref="G6:R6"/>
    <mergeCell ref="B7:F7"/>
    <mergeCell ref="G7:R7"/>
    <mergeCell ref="D17:Q19"/>
    <mergeCell ref="P21:Q21"/>
    <mergeCell ref="D21:O23"/>
    <mergeCell ref="L26:P26"/>
    <mergeCell ref="C29:P30"/>
    <mergeCell ref="D119:O120"/>
    <mergeCell ref="P119:Q119"/>
    <mergeCell ref="P92:R92"/>
    <mergeCell ref="P93:R93"/>
    <mergeCell ref="D103:Q107"/>
    <mergeCell ref="D111:Q111"/>
    <mergeCell ref="D113:Q117"/>
    <mergeCell ref="D95:Q96"/>
    <mergeCell ref="D37:Q39"/>
    <mergeCell ref="D32:P33"/>
    <mergeCell ref="D58:P60"/>
    <mergeCell ref="D64:O65"/>
    <mergeCell ref="D74:P74"/>
    <mergeCell ref="C55:P56"/>
    <mergeCell ref="P64:Q64"/>
    <mergeCell ref="F69:R69"/>
    <mergeCell ref="D76:Q78"/>
    <mergeCell ref="N40:O40"/>
    <mergeCell ref="C42:P43"/>
    <mergeCell ref="D47:Q49"/>
    <mergeCell ref="D152:Q158"/>
    <mergeCell ref="D160:O161"/>
    <mergeCell ref="P160:Q160"/>
    <mergeCell ref="E89:J89"/>
    <mergeCell ref="K89:M89"/>
    <mergeCell ref="P67:Q67"/>
    <mergeCell ref="L223:P223"/>
    <mergeCell ref="D128:O129"/>
    <mergeCell ref="D131:Q131"/>
    <mergeCell ref="D138:Q139"/>
    <mergeCell ref="D141:Q147"/>
    <mergeCell ref="D149:Q150"/>
    <mergeCell ref="D169:P170"/>
    <mergeCell ref="D176:P177"/>
    <mergeCell ref="D207:O207"/>
    <mergeCell ref="D208:Q209"/>
    <mergeCell ref="D211:Q216"/>
    <mergeCell ref="P218:Q218"/>
    <mergeCell ref="D220:O220"/>
    <mergeCell ref="P220:Q220"/>
    <mergeCell ref="D196:O196"/>
    <mergeCell ref="D200:Q205"/>
    <mergeCell ref="D172:O172"/>
    <mergeCell ref="D179:Q185"/>
    <mergeCell ref="D187:O188"/>
    <mergeCell ref="P187:Q187"/>
    <mergeCell ref="L190:P190"/>
    <mergeCell ref="D248:O248"/>
    <mergeCell ref="I252:J252"/>
    <mergeCell ref="D256:Q262"/>
    <mergeCell ref="D264:O264"/>
    <mergeCell ref="D265:Q266"/>
    <mergeCell ref="D239:O240"/>
    <mergeCell ref="P239:Q239"/>
    <mergeCell ref="F242:K242"/>
    <mergeCell ref="D229:O229"/>
    <mergeCell ref="D230:Q231"/>
    <mergeCell ref="D233:Q237"/>
    <mergeCell ref="D310:O310"/>
    <mergeCell ref="I314:J314"/>
    <mergeCell ref="D318:Q322"/>
    <mergeCell ref="D291:O291"/>
    <mergeCell ref="D295:Q299"/>
    <mergeCell ref="D301:O301"/>
    <mergeCell ref="P301:Q301"/>
    <mergeCell ref="D268:Q272"/>
    <mergeCell ref="D276:O276"/>
    <mergeCell ref="P276:Q276"/>
    <mergeCell ref="D278:P279"/>
    <mergeCell ref="F282:K282"/>
    <mergeCell ref="F304:K304"/>
    <mergeCell ref="F163:K163"/>
    <mergeCell ref="F340:K340"/>
    <mergeCell ref="F375:K375"/>
    <mergeCell ref="F81:K81"/>
    <mergeCell ref="F52:K52"/>
    <mergeCell ref="F26:K26"/>
    <mergeCell ref="F122:K122"/>
    <mergeCell ref="F223:K223"/>
    <mergeCell ref="F190:K190"/>
    <mergeCell ref="D359:O359"/>
    <mergeCell ref="D360:Q362"/>
    <mergeCell ref="D364:Q368"/>
    <mergeCell ref="P370:Q370"/>
    <mergeCell ref="D372:O373"/>
    <mergeCell ref="P372:Q372"/>
    <mergeCell ref="D288:P289"/>
    <mergeCell ref="D336:P337"/>
    <mergeCell ref="D346:O346"/>
    <mergeCell ref="D349:Q349"/>
    <mergeCell ref="D352:Q357"/>
    <mergeCell ref="D324:O324"/>
    <mergeCell ref="D328:Q332"/>
    <mergeCell ref="D334:O334"/>
    <mergeCell ref="P334:Q334"/>
  </mergeCells>
  <conditionalFormatting sqref="P377:P1048576 P41 P83:P86 P75:P79 P8:P10">
    <cfRule type="cellIs" dxfId="7013" priority="7478" operator="equal">
      <formula>"No$751:$751 Update"</formula>
    </cfRule>
    <cfRule type="cellIs" dxfId="7012" priority="7479" operator="equal">
      <formula>"Updated"</formula>
    </cfRule>
    <cfRule type="cellIs" dxfId="7011" priority="7480" operator="equal">
      <formula>"Updated"</formula>
    </cfRule>
    <cfRule type="cellIs" dxfId="7010" priority="7483" operator="equal">
      <formula>"YES"</formula>
    </cfRule>
  </conditionalFormatting>
  <conditionalFormatting sqref="C377:C1048576 C1:C4 C117:C120 C41:C42 C83:C86 C73:C79 C248:C249 C300:C302 C308:C322 C8:C10 K51 E52 K80 E81 K121 E122 K162 E163 K241 E242 K281 E282 K303 E304 K339 K374 E375">
    <cfRule type="cellIs" dxfId="7009" priority="7481" operator="equal">
      <formula>"Uploaded"</formula>
    </cfRule>
  </conditionalFormatting>
  <conditionalFormatting sqref="P377:Q1048576 P41:Q41 P83:Q86 P75:Q79 P8:Q10">
    <cfRule type="cellIs" dxfId="7008" priority="7474" operator="equal">
      <formula>"Site only"</formula>
    </cfRule>
    <cfRule type="cellIs" dxfId="7007" priority="7475" operator="equal">
      <formula>"Portfolio Credit"</formula>
    </cfRule>
    <cfRule type="cellIs" dxfId="7006" priority="7476" operator="equal">
      <formula>"No Update"</formula>
    </cfRule>
    <cfRule type="cellIs" dxfId="7005" priority="7477" operator="equal">
      <formula>"New credit"</formula>
    </cfRule>
  </conditionalFormatting>
  <conditionalFormatting sqref="I377:I1048576 Q377:Q1048576 I8:I10 I40:I41 Q41 Q83:Q86 I83:I86 Q71:Q79 I75:I79 Q8:Q10">
    <cfRule type="cellIs" dxfId="7004" priority="7472" operator="equal">
      <formula>"Yes"</formula>
    </cfRule>
  </conditionalFormatting>
  <conditionalFormatting sqref="P377:P1048576 P41 P83:P86 P75:P79 P8:P10">
    <cfRule type="cellIs" dxfId="7003" priority="7347" operator="equal">
      <formula>"Yes"</formula>
    </cfRule>
    <cfRule type="cellIs" dxfId="7002" priority="7351" operator="equal">
      <formula>"No update"</formula>
    </cfRule>
    <cfRule type="cellIs" dxfId="7001" priority="7352" operator="equal">
      <formula>"Site Only"</formula>
    </cfRule>
  </conditionalFormatting>
  <conditionalFormatting sqref="P91 O123 G97 Q99 P97:P108 P110:P118">
    <cfRule type="cellIs" dxfId="7000" priority="1502" operator="equal">
      <formula>"No$751:$751 Update"</formula>
    </cfRule>
    <cfRule type="cellIs" dxfId="6999" priority="1503" operator="equal">
      <formula>"Updated"</formula>
    </cfRule>
    <cfRule type="cellIs" dxfId="6998" priority="1504" operator="equal">
      <formula>"Updated"</formula>
    </cfRule>
    <cfRule type="cellIs" dxfId="6997" priority="1506" operator="equal">
      <formula>"YES"</formula>
    </cfRule>
  </conditionalFormatting>
  <conditionalFormatting sqref="C91 C123 C93:C116">
    <cfRule type="cellIs" dxfId="6996" priority="1505" operator="equal">
      <formula>"Uploaded"</formula>
    </cfRule>
  </conditionalFormatting>
  <conditionalFormatting sqref="P91:Q91 P110:Q118 O123:P123 P120 G97 P99:Q108 P97:P98">
    <cfRule type="cellIs" dxfId="6995" priority="1498" operator="equal">
      <formula>"Site only"</formula>
    </cfRule>
    <cfRule type="cellIs" dxfId="6994" priority="1499" operator="equal">
      <formula>"Portfolio Credit"</formula>
    </cfRule>
    <cfRule type="cellIs" dxfId="6993" priority="1500" operator="equal">
      <formula>"No Update"</formula>
    </cfRule>
    <cfRule type="cellIs" dxfId="6992" priority="1501" operator="equal">
      <formula>"New credit"</formula>
    </cfRule>
  </conditionalFormatting>
  <conditionalFormatting sqref="Q91 Q110:Q118 P120 P123 I91:I94 I123 Q99:Q108 P98 I97:I120">
    <cfRule type="cellIs" dxfId="6991" priority="1497" operator="equal">
      <formula>"Yes"</formula>
    </cfRule>
  </conditionalFormatting>
  <conditionalFormatting sqref="P92:P94">
    <cfRule type="cellIs" dxfId="6990" priority="1487" operator="equal">
      <formula>"Site only"</formula>
    </cfRule>
    <cfRule type="cellIs" dxfId="6989" priority="1488" operator="equal">
      <formula>"Portfolio Credit"</formula>
    </cfRule>
    <cfRule type="cellIs" dxfId="6988" priority="1489" operator="equal">
      <formula>"No Update"</formula>
    </cfRule>
    <cfRule type="cellIs" dxfId="6987" priority="1490" operator="equal">
      <formula>"New credit"</formula>
    </cfRule>
  </conditionalFormatting>
  <conditionalFormatting sqref="P92:P94">
    <cfRule type="cellIs" dxfId="6986" priority="1491" operator="equal">
      <formula>"No$751:$751 Update"</formula>
    </cfRule>
    <cfRule type="cellIs" dxfId="6985" priority="1492" operator="equal">
      <formula>"Updated"</formula>
    </cfRule>
    <cfRule type="cellIs" dxfId="6984" priority="1493" operator="equal">
      <formula>"Updated"</formula>
    </cfRule>
    <cfRule type="cellIs" dxfId="6983" priority="1494" operator="equal">
      <formula>"YES"</formula>
    </cfRule>
  </conditionalFormatting>
  <conditionalFormatting sqref="P120 P123 P91:P94 P97:P108 P110:P118">
    <cfRule type="cellIs" dxfId="6982" priority="1474" operator="equal">
      <formula>"Yes"</formula>
    </cfRule>
    <cfRule type="cellIs" dxfId="6981" priority="1475" operator="equal">
      <formula>"No update"</formula>
    </cfRule>
    <cfRule type="cellIs" dxfId="6980" priority="1476" operator="equal">
      <formula>"Site Only"</formula>
    </cfRule>
  </conditionalFormatting>
  <conditionalFormatting sqref="P119">
    <cfRule type="cellIs" dxfId="6979" priority="1473" operator="equal">
      <formula>"Uploaded"</formula>
    </cfRule>
  </conditionalFormatting>
  <conditionalFormatting sqref="P119">
    <cfRule type="cellIs" dxfId="6978" priority="1470" operator="equal">
      <formula>"Yes"</formula>
    </cfRule>
    <cfRule type="cellIs" dxfId="6977" priority="1471" operator="equal">
      <formula>"No update"</formula>
    </cfRule>
    <cfRule type="cellIs" dxfId="6976" priority="1472" operator="equal">
      <formula>"Site Only"</formula>
    </cfRule>
  </conditionalFormatting>
  <conditionalFormatting sqref="P12:Q12">
    <cfRule type="cellIs" dxfId="6975" priority="1381" operator="equal">
      <formula>"Site only"</formula>
    </cfRule>
    <cfRule type="cellIs" dxfId="6974" priority="1382" operator="equal">
      <formula>"Portfolio Credit"</formula>
    </cfRule>
    <cfRule type="cellIs" dxfId="6973" priority="1383" operator="equal">
      <formula>"No Update"</formula>
    </cfRule>
    <cfRule type="cellIs" dxfId="6972" priority="1384" operator="equal">
      <formula>"New credit"</formula>
    </cfRule>
  </conditionalFormatting>
  <conditionalFormatting sqref="P12">
    <cfRule type="cellIs" dxfId="6971" priority="1385" operator="equal">
      <formula>"No$751:$751 Update"</formula>
    </cfRule>
    <cfRule type="cellIs" dxfId="6970" priority="1386" operator="equal">
      <formula>"Updated"</formula>
    </cfRule>
    <cfRule type="cellIs" dxfId="6969" priority="1387" operator="equal">
      <formula>"Updated"</formula>
    </cfRule>
    <cfRule type="cellIs" dxfId="6968" priority="1388" operator="equal">
      <formula>"YES"</formula>
    </cfRule>
  </conditionalFormatting>
  <conditionalFormatting sqref="G91:G94 G40:G50 G53:G57 G61:G63 G68:G71 G75:G79 G82 G97:G120 G123 G243:G277 G283:G287 G290:G302 G305:G309">
    <cfRule type="cellIs" dxfId="6967" priority="1447" operator="equal">
      <formula>"No update"</formula>
    </cfRule>
  </conditionalFormatting>
  <conditionalFormatting sqref="L123 L91:L94 L11:L20 L25:L31 P21 L35:L36 L40:L50 L75:L79 L244:L277 L97:L121 L241 L281 L290:L303 L339 L374">
    <cfRule type="cellIs" dxfId="6966" priority="1446" operator="equal">
      <formula>"Site only"</formula>
    </cfRule>
  </conditionalFormatting>
  <conditionalFormatting sqref="L91:L94 L11:L20 L25:L31 P21 L35:L36 L40:L50 L53:L57 L61:L63 L68:L71 L75:L79 L82 L123 L243:L277 L283:L287 L305:L335 L341 L97:L121 L241 L281 L290:L303 L339 L374">
    <cfRule type="cellIs" dxfId="6965" priority="1434" operator="equal">
      <formula>"This credit was previously reviewed for all sites"</formula>
    </cfRule>
    <cfRule type="cellIs" dxfId="6964" priority="1435" operator="equal">
      <formula>"This credit applies to all sites"</formula>
    </cfRule>
    <cfRule type="cellIs" dxfId="6963" priority="1436" operator="equal">
      <formula>"This credit is for the site only"</formula>
    </cfRule>
  </conditionalFormatting>
  <conditionalFormatting sqref="Q45">
    <cfRule type="containsText" dxfId="6962" priority="1433" operator="containsText" text="YES">
      <formula>NOT(ISERROR(SEARCH("YES",Q45)))</formula>
    </cfRule>
  </conditionalFormatting>
  <conditionalFormatting sqref="L62:L63">
    <cfRule type="containsText" dxfId="6961" priority="1432" operator="containsText" text="YES">
      <formula>NOT(ISERROR(SEARCH("YES",L62)))</formula>
    </cfRule>
  </conditionalFormatting>
  <conditionalFormatting sqref="G44 L44 P82 P31 Q35 P13:P20 P22:P24 N40 P61:P62 P68:P69 Q64:Q66 P44:P50 P27:P28 P53:P54 P11">
    <cfRule type="cellIs" dxfId="6960" priority="1427" operator="equal">
      <formula>"No$751:$751 Update"</formula>
    </cfRule>
    <cfRule type="cellIs" dxfId="6959" priority="1428" operator="equal">
      <formula>"Updated"</formula>
    </cfRule>
    <cfRule type="cellIs" dxfId="6958" priority="1429" operator="equal">
      <formula>"Updated"</formula>
    </cfRule>
    <cfRule type="cellIs" dxfId="6957" priority="1431" operator="equal">
      <formula>"YES"</formula>
    </cfRule>
  </conditionalFormatting>
  <conditionalFormatting sqref="P64:P66 C68:C70 C82 C15:C20 C36 K44 C31:C34 C44 C58:C63 K25 P21 N40 C46:C50 C27:C29 C11:C12 C53:C55">
    <cfRule type="cellIs" dxfId="6956" priority="1430" operator="equal">
      <formula>"Uploaded"</formula>
    </cfRule>
  </conditionalFormatting>
  <conditionalFormatting sqref="L13:L14 L62:L63 Q30 Q43 L44 G44 P44 P82:Q82 P31:Q31 P13:Q20 P22:Q24 N40 P61:Q62 P68:Q69 Q64:Q66 P45:Q50 P27:Q28 P53:Q54 P11:Q11 Q32:Q36 Q56:Q60 Q71:Q74">
    <cfRule type="cellIs" dxfId="6955" priority="1423" operator="equal">
      <formula>"Site only"</formula>
    </cfRule>
    <cfRule type="cellIs" dxfId="6954" priority="1424" operator="equal">
      <formula>"Portfolio Credit"</formula>
    </cfRule>
    <cfRule type="cellIs" dxfId="6953" priority="1425" operator="equal">
      <formula>"No Update"</formula>
    </cfRule>
    <cfRule type="cellIs" dxfId="6952" priority="1426" operator="equal">
      <formula>"New credit"</formula>
    </cfRule>
  </conditionalFormatting>
  <conditionalFormatting sqref="L13:L14 Q43 L62:L63 Q13:Q24 Q82 I31 I61:I63 I82 Q56:Q62 Q45:Q50 I44:I50 Q27:Q28 Q11 I11:I20 Q64:Q66 Q30:Q36 I25 I35:I36 I53:I54 Q53:Q54 I68:I69 Q68:Q69 I27:I28">
    <cfRule type="cellIs" dxfId="6951" priority="1422" operator="equal">
      <formula>"Yes"</formula>
    </cfRule>
  </conditionalFormatting>
  <conditionalFormatting sqref="C25:C26">
    <cfRule type="cellIs" dxfId="6950" priority="1420" operator="equal">
      <formula>"Uploaded"</formula>
    </cfRule>
  </conditionalFormatting>
  <conditionalFormatting sqref="P25">
    <cfRule type="cellIs" dxfId="6949" priority="1405" operator="equal">
      <formula>"Site only"</formula>
    </cfRule>
    <cfRule type="cellIs" dxfId="6948" priority="1406" operator="equal">
      <formula>"Portfolio Credit"</formula>
    </cfRule>
    <cfRule type="cellIs" dxfId="6947" priority="1407" operator="equal">
      <formula>"No Update"</formula>
    </cfRule>
    <cfRule type="cellIs" dxfId="6946" priority="1408" operator="equal">
      <formula>"New credit"</formula>
    </cfRule>
  </conditionalFormatting>
  <conditionalFormatting sqref="P25">
    <cfRule type="cellIs" dxfId="6945" priority="1409" operator="equal">
      <formula>"No$751:$751 Update"</formula>
    </cfRule>
    <cfRule type="cellIs" dxfId="6944" priority="1410" operator="equal">
      <formula>"Updated"</formula>
    </cfRule>
    <cfRule type="cellIs" dxfId="6943" priority="1411" operator="equal">
      <formula>"Updated"</formula>
    </cfRule>
    <cfRule type="cellIs" dxfId="6942" priority="1412" operator="equal">
      <formula>"YES"</formula>
    </cfRule>
  </conditionalFormatting>
  <conditionalFormatting sqref="C13:C14">
    <cfRule type="cellIs" dxfId="6941" priority="1404" operator="equal">
      <formula>"Uploaded"</formula>
    </cfRule>
  </conditionalFormatting>
  <conditionalFormatting sqref="C21:C26">
    <cfRule type="cellIs" dxfId="6940" priority="1403" operator="equal">
      <formula>"Uploaded"</formula>
    </cfRule>
  </conditionalFormatting>
  <conditionalFormatting sqref="L26">
    <cfRule type="cellIs" dxfId="6939" priority="1399" operator="equal">
      <formula>"No$751:$751 Update"</formula>
    </cfRule>
    <cfRule type="cellIs" dxfId="6938" priority="1400" operator="equal">
      <formula>"Updated"</formula>
    </cfRule>
    <cfRule type="cellIs" dxfId="6937" priority="1401" operator="equal">
      <formula>"Updated"</formula>
    </cfRule>
    <cfRule type="cellIs" dxfId="6936" priority="1402" operator="equal">
      <formula>"YES"</formula>
    </cfRule>
  </conditionalFormatting>
  <conditionalFormatting sqref="L26">
    <cfRule type="cellIs" dxfId="6935" priority="1395" operator="equal">
      <formula>"Site only"</formula>
    </cfRule>
    <cfRule type="cellIs" dxfId="6934" priority="1396" operator="equal">
      <formula>"Portfolio Credit"</formula>
    </cfRule>
    <cfRule type="cellIs" dxfId="6933" priority="1397" operator="equal">
      <formula>"No Update"</formula>
    </cfRule>
    <cfRule type="cellIs" dxfId="6932" priority="1398" operator="equal">
      <formula>"New credit"</formula>
    </cfRule>
  </conditionalFormatting>
  <conditionalFormatting sqref="C35">
    <cfRule type="cellIs" dxfId="6931" priority="1394" operator="equal">
      <formula>"Uploaded"</formula>
    </cfRule>
  </conditionalFormatting>
  <conditionalFormatting sqref="C40">
    <cfRule type="cellIs" dxfId="6930" priority="1393" operator="equal">
      <formula>"Uploaded"</formula>
    </cfRule>
  </conditionalFormatting>
  <conditionalFormatting sqref="C45">
    <cfRule type="cellIs" dxfId="6929" priority="1392" operator="equal">
      <formula>"Uploaded"</formula>
    </cfRule>
  </conditionalFormatting>
  <conditionalFormatting sqref="P31 Q35 P13:P20 P61:P62 P68:P69 Q64:Q66 P44:P50 P22:P25 P27:P28 P53:P54 P11 P82">
    <cfRule type="cellIs" dxfId="6928" priority="1389" operator="equal">
      <formula>"Yes"</formula>
    </cfRule>
    <cfRule type="cellIs" dxfId="6927" priority="1390" operator="equal">
      <formula>"No update"</formula>
    </cfRule>
    <cfRule type="cellIs" dxfId="6926" priority="1391" operator="equal">
      <formula>"Site Only"</formula>
    </cfRule>
  </conditionalFormatting>
  <conditionalFormatting sqref="Q12">
    <cfRule type="cellIs" dxfId="6925" priority="1380" operator="equal">
      <formula>"Yes"</formula>
    </cfRule>
  </conditionalFormatting>
  <conditionalFormatting sqref="P12">
    <cfRule type="cellIs" dxfId="6924" priority="1377" operator="equal">
      <formula>"Yes"</formula>
    </cfRule>
    <cfRule type="cellIs" dxfId="6923" priority="1378" operator="equal">
      <formula>"No update"</formula>
    </cfRule>
    <cfRule type="cellIs" dxfId="6922" priority="1379" operator="equal">
      <formula>"Site Only"</formula>
    </cfRule>
  </conditionalFormatting>
  <conditionalFormatting sqref="Q29">
    <cfRule type="cellIs" dxfId="6921" priority="1373" operator="equal">
      <formula>"Site only"</formula>
    </cfRule>
    <cfRule type="cellIs" dxfId="6920" priority="1374" operator="equal">
      <formula>"Portfolio Credit"</formula>
    </cfRule>
    <cfRule type="cellIs" dxfId="6919" priority="1375" operator="equal">
      <formula>"No Update"</formula>
    </cfRule>
    <cfRule type="cellIs" dxfId="6918" priority="1376" operator="equal">
      <formula>"New credit"</formula>
    </cfRule>
  </conditionalFormatting>
  <conditionalFormatting sqref="Q29">
    <cfRule type="cellIs" dxfId="6917" priority="1372" operator="equal">
      <formula>"Yes"</formula>
    </cfRule>
  </conditionalFormatting>
  <conditionalFormatting sqref="P37:P39">
    <cfRule type="cellIs" dxfId="6916" priority="1331" operator="equal">
      <formula>"No$751:$751 Update"</formula>
    </cfRule>
    <cfRule type="cellIs" dxfId="6915" priority="1332" operator="equal">
      <formula>"Updated"</formula>
    </cfRule>
    <cfRule type="cellIs" dxfId="6914" priority="1333" operator="equal">
      <formula>"Updated"</formula>
    </cfRule>
    <cfRule type="cellIs" dxfId="6913" priority="1335" operator="equal">
      <formula>"YES"</formula>
    </cfRule>
  </conditionalFormatting>
  <conditionalFormatting sqref="C37:C39">
    <cfRule type="cellIs" dxfId="6912" priority="1334" operator="equal">
      <formula>"Uploaded"</formula>
    </cfRule>
  </conditionalFormatting>
  <conditionalFormatting sqref="P37:Q39">
    <cfRule type="cellIs" dxfId="6911" priority="1327" operator="equal">
      <formula>"Site only"</formula>
    </cfRule>
    <cfRule type="cellIs" dxfId="6910" priority="1328" operator="equal">
      <formula>"Portfolio Credit"</formula>
    </cfRule>
    <cfRule type="cellIs" dxfId="6909" priority="1329" operator="equal">
      <formula>"No Update"</formula>
    </cfRule>
    <cfRule type="cellIs" dxfId="6908" priority="1330" operator="equal">
      <formula>"New credit"</formula>
    </cfRule>
  </conditionalFormatting>
  <conditionalFormatting sqref="Q37:Q39 I37:I39">
    <cfRule type="cellIs" dxfId="6907" priority="1326" operator="equal">
      <formula>"Yes"</formula>
    </cfRule>
  </conditionalFormatting>
  <conditionalFormatting sqref="P37:P39">
    <cfRule type="cellIs" dxfId="6906" priority="1323" operator="equal">
      <formula>"Yes"</formula>
    </cfRule>
    <cfRule type="cellIs" dxfId="6905" priority="1324" operator="equal">
      <formula>"No update"</formula>
    </cfRule>
    <cfRule type="cellIs" dxfId="6904" priority="1325" operator="equal">
      <formula>"Site Only"</formula>
    </cfRule>
  </conditionalFormatting>
  <conditionalFormatting sqref="G11:G20 G25 G35:G36 G27:G31">
    <cfRule type="cellIs" dxfId="6903" priority="1358" operator="equal">
      <formula>"No update"</formula>
    </cfRule>
  </conditionalFormatting>
  <conditionalFormatting sqref="L53:L57 L82 N40 L61:L63 L68:L71">
    <cfRule type="cellIs" dxfId="6902" priority="1357" operator="equal">
      <formula>"Site only"</formula>
    </cfRule>
  </conditionalFormatting>
  <conditionalFormatting sqref="P51">
    <cfRule type="cellIs" dxfId="6901" priority="1299" operator="equal">
      <formula>"No$751:$751 Update"</formula>
    </cfRule>
    <cfRule type="cellIs" dxfId="6900" priority="1300" operator="equal">
      <formula>"Updated"</formula>
    </cfRule>
    <cfRule type="cellIs" dxfId="6899" priority="1301" operator="equal">
      <formula>"Updated"</formula>
    </cfRule>
    <cfRule type="cellIs" dxfId="6898" priority="1302" operator="equal">
      <formula>"YES"</formula>
    </cfRule>
  </conditionalFormatting>
  <conditionalFormatting sqref="P51">
    <cfRule type="cellIs" dxfId="6897" priority="1295" operator="equal">
      <formula>"Site only"</formula>
    </cfRule>
    <cfRule type="cellIs" dxfId="6896" priority="1296" operator="equal">
      <formula>"Portfolio Credit"</formula>
    </cfRule>
    <cfRule type="cellIs" dxfId="6895" priority="1297" operator="equal">
      <formula>"No Update"</formula>
    </cfRule>
    <cfRule type="cellIs" dxfId="6894" priority="1298" operator="equal">
      <formula>"New credit"</formula>
    </cfRule>
  </conditionalFormatting>
  <conditionalFormatting sqref="N40">
    <cfRule type="cellIs" dxfId="6893" priority="1336" operator="equal">
      <formula>"This credit was previously reviewed for all sites"</formula>
    </cfRule>
    <cfRule type="cellIs" dxfId="6892" priority="1337" operator="equal">
      <formula>"This credit applies to all sites"</formula>
    </cfRule>
    <cfRule type="cellIs" dxfId="6891" priority="1338" operator="equal">
      <formula>"This credit is for the site only"</formula>
    </cfRule>
  </conditionalFormatting>
  <conditionalFormatting sqref="G37:G39">
    <cfRule type="cellIs" dxfId="6890" priority="1322" operator="equal">
      <formula>"No update"</formula>
    </cfRule>
  </conditionalFormatting>
  <conditionalFormatting sqref="L37:L39">
    <cfRule type="cellIs" dxfId="6889" priority="1321" operator="equal">
      <formula>"Site only"</formula>
    </cfRule>
  </conditionalFormatting>
  <conditionalFormatting sqref="L37:L39">
    <cfRule type="cellIs" dxfId="6888" priority="1318" operator="equal">
      <formula>"This credit was previously reviewed for all sites"</formula>
    </cfRule>
    <cfRule type="cellIs" dxfId="6887" priority="1319" operator="equal">
      <formula>"This credit applies to all sites"</formula>
    </cfRule>
    <cfRule type="cellIs" dxfId="6886" priority="1320" operator="equal">
      <formula>"This credit is for the site only"</formula>
    </cfRule>
  </conditionalFormatting>
  <conditionalFormatting sqref="L67">
    <cfRule type="cellIs" dxfId="6885" priority="1264" operator="equal">
      <formula>"This credit was previously reviewed for all sites"</formula>
    </cfRule>
    <cfRule type="cellIs" dxfId="6884" priority="1265" operator="equal">
      <formula>"This credit applies to all sites"</formula>
    </cfRule>
    <cfRule type="cellIs" dxfId="6883" priority="1266" operator="equal">
      <formula>"This credit is for the site only"</formula>
    </cfRule>
  </conditionalFormatting>
  <conditionalFormatting sqref="G51">
    <cfRule type="cellIs" dxfId="6882" priority="1282" operator="equal">
      <formula>"No update"</formula>
    </cfRule>
  </conditionalFormatting>
  <conditionalFormatting sqref="L51">
    <cfRule type="cellIs" dxfId="6881" priority="1317" operator="equal">
      <formula>"Site only"</formula>
    </cfRule>
  </conditionalFormatting>
  <conditionalFormatting sqref="L51">
    <cfRule type="cellIs" dxfId="6880" priority="1314" operator="equal">
      <formula>"This credit was previously reviewed for all sites"</formula>
    </cfRule>
    <cfRule type="cellIs" dxfId="6879" priority="1315" operator="equal">
      <formula>"This credit applies to all sites"</formula>
    </cfRule>
    <cfRule type="cellIs" dxfId="6878" priority="1316" operator="equal">
      <formula>"This credit is for the site only"</formula>
    </cfRule>
  </conditionalFormatting>
  <conditionalFormatting sqref="I51">
    <cfRule type="cellIs" dxfId="6877" priority="1312" operator="equal">
      <formula>"Yes"</formula>
    </cfRule>
  </conditionalFormatting>
  <conditionalFormatting sqref="C51:C52">
    <cfRule type="cellIs" dxfId="6876" priority="1310" operator="equal">
      <formula>"Uploaded"</formula>
    </cfRule>
  </conditionalFormatting>
  <conditionalFormatting sqref="C51:C52">
    <cfRule type="cellIs" dxfId="6875" priority="1294" operator="equal">
      <formula>"Uploaded"</formula>
    </cfRule>
  </conditionalFormatting>
  <conditionalFormatting sqref="P51">
    <cfRule type="cellIs" dxfId="6874" priority="1283" operator="equal">
      <formula>"Yes"</formula>
    </cfRule>
    <cfRule type="cellIs" dxfId="6873" priority="1284" operator="equal">
      <formula>"No update"</formula>
    </cfRule>
    <cfRule type="cellIs" dxfId="6872" priority="1285" operator="equal">
      <formula>"Site Only"</formula>
    </cfRule>
  </conditionalFormatting>
  <conditionalFormatting sqref="I67">
    <cfRule type="cellIs" dxfId="6871" priority="1272" operator="equal">
      <formula>"Yes"</formula>
    </cfRule>
  </conditionalFormatting>
  <conditionalFormatting sqref="G67">
    <cfRule type="cellIs" dxfId="6870" priority="1268" operator="equal">
      <formula>"No update"</formula>
    </cfRule>
  </conditionalFormatting>
  <conditionalFormatting sqref="L67">
    <cfRule type="cellIs" dxfId="6869" priority="1267" operator="equal">
      <formula>"Site only"</formula>
    </cfRule>
  </conditionalFormatting>
  <conditionalFormatting sqref="P80">
    <cfRule type="cellIs" dxfId="6868" priority="1245" operator="equal">
      <formula>"No$751:$751 Update"</formula>
    </cfRule>
    <cfRule type="cellIs" dxfId="6867" priority="1246" operator="equal">
      <formula>"Updated"</formula>
    </cfRule>
    <cfRule type="cellIs" dxfId="6866" priority="1247" operator="equal">
      <formula>"Updated"</formula>
    </cfRule>
    <cfRule type="cellIs" dxfId="6865" priority="1248" operator="equal">
      <formula>"YES"</formula>
    </cfRule>
  </conditionalFormatting>
  <conditionalFormatting sqref="P80">
    <cfRule type="cellIs" dxfId="6864" priority="1241" operator="equal">
      <formula>"Site only"</formula>
    </cfRule>
    <cfRule type="cellIs" dxfId="6863" priority="1242" operator="equal">
      <formula>"Portfolio Credit"</formula>
    </cfRule>
    <cfRule type="cellIs" dxfId="6862" priority="1243" operator="equal">
      <formula>"No Update"</formula>
    </cfRule>
    <cfRule type="cellIs" dxfId="6861" priority="1244" operator="equal">
      <formula>"New credit"</formula>
    </cfRule>
  </conditionalFormatting>
  <conditionalFormatting sqref="G80">
    <cfRule type="cellIs" dxfId="6860" priority="1228" operator="equal">
      <formula>"No update"</formula>
    </cfRule>
  </conditionalFormatting>
  <conditionalFormatting sqref="L80">
    <cfRule type="cellIs" dxfId="6859" priority="1263" operator="equal">
      <formula>"Site only"</formula>
    </cfRule>
  </conditionalFormatting>
  <conditionalFormatting sqref="L80">
    <cfRule type="cellIs" dxfId="6858" priority="1260" operator="equal">
      <formula>"This credit was previously reviewed for all sites"</formula>
    </cfRule>
    <cfRule type="cellIs" dxfId="6857" priority="1261" operator="equal">
      <formula>"This credit applies to all sites"</formula>
    </cfRule>
    <cfRule type="cellIs" dxfId="6856" priority="1262" operator="equal">
      <formula>"This credit is for the site only"</formula>
    </cfRule>
  </conditionalFormatting>
  <conditionalFormatting sqref="I80">
    <cfRule type="cellIs" dxfId="6855" priority="1258" operator="equal">
      <formula>"Yes"</formula>
    </cfRule>
  </conditionalFormatting>
  <conditionalFormatting sqref="C80:C81">
    <cfRule type="cellIs" dxfId="6854" priority="1256" operator="equal">
      <formula>"Uploaded"</formula>
    </cfRule>
  </conditionalFormatting>
  <conditionalFormatting sqref="C80:C81">
    <cfRule type="cellIs" dxfId="6853" priority="1240" operator="equal">
      <formula>"Uploaded"</formula>
    </cfRule>
  </conditionalFormatting>
  <conditionalFormatting sqref="P80">
    <cfRule type="cellIs" dxfId="6852" priority="1229" operator="equal">
      <formula>"Yes"</formula>
    </cfRule>
    <cfRule type="cellIs" dxfId="6851" priority="1230" operator="equal">
      <formula>"No update"</formula>
    </cfRule>
    <cfRule type="cellIs" dxfId="6850" priority="1231" operator="equal">
      <formula>"Site Only"</formula>
    </cfRule>
  </conditionalFormatting>
  <conditionalFormatting sqref="P130:P132 P124 P127 P137:P158">
    <cfRule type="cellIs" dxfId="6849" priority="1219" operator="equal">
      <formula>"No$751:$751 Update"</formula>
    </cfRule>
    <cfRule type="cellIs" dxfId="6848" priority="1220" operator="equal">
      <formula>"Updated"</formula>
    </cfRule>
    <cfRule type="cellIs" dxfId="6847" priority="1221" operator="equal">
      <formula>"Updated"</formula>
    </cfRule>
    <cfRule type="cellIs" dxfId="6846" priority="1223" operator="equal">
      <formula>"YES"</formula>
    </cfRule>
  </conditionalFormatting>
  <conditionalFormatting sqref="C145:C156 C134:C137 C124">
    <cfRule type="cellIs" dxfId="6845" priority="1222" operator="equal">
      <formula>"Uploaded"</formula>
    </cfRule>
  </conditionalFormatting>
  <conditionalFormatting sqref="P130:Q132 P124:Q124 P127:Q127 Q125 P137:Q158 Q133:Q136">
    <cfRule type="cellIs" dxfId="6844" priority="1215" operator="equal">
      <formula>"Site only"</formula>
    </cfRule>
    <cfRule type="cellIs" dxfId="6843" priority="1216" operator="equal">
      <formula>"Portfolio Credit"</formula>
    </cfRule>
    <cfRule type="cellIs" dxfId="6842" priority="1217" operator="equal">
      <formula>"No Update"</formula>
    </cfRule>
    <cfRule type="cellIs" dxfId="6841" priority="1218" operator="equal">
      <formula>"New credit"</formula>
    </cfRule>
  </conditionalFormatting>
  <conditionalFormatting sqref="Q130:Q158 Q124:Q125 Q127 I124:I132 I138:I158">
    <cfRule type="cellIs" dxfId="6840" priority="1214" operator="equal">
      <formula>"Yes"</formula>
    </cfRule>
  </conditionalFormatting>
  <conditionalFormatting sqref="P128:P129">
    <cfRule type="cellIs" dxfId="6839" priority="1210" operator="equal">
      <formula>"No$751:$751 Update"</formula>
    </cfRule>
    <cfRule type="cellIs" dxfId="6838" priority="1211" operator="equal">
      <formula>"Updated"</formula>
    </cfRule>
    <cfRule type="cellIs" dxfId="6837" priority="1212" operator="equal">
      <formula>"Updated"</formula>
    </cfRule>
    <cfRule type="cellIs" dxfId="6836" priority="1213" operator="equal">
      <formula>"YES"</formula>
    </cfRule>
  </conditionalFormatting>
  <conditionalFormatting sqref="P128:Q129">
    <cfRule type="cellIs" dxfId="6835" priority="1206" operator="equal">
      <formula>"Site only"</formula>
    </cfRule>
    <cfRule type="cellIs" dxfId="6834" priority="1207" operator="equal">
      <formula>"Portfolio Credit"</formula>
    </cfRule>
    <cfRule type="cellIs" dxfId="6833" priority="1208" operator="equal">
      <formula>"No Update"</formula>
    </cfRule>
    <cfRule type="cellIs" dxfId="6832" priority="1209" operator="equal">
      <formula>"New credit"</formula>
    </cfRule>
  </conditionalFormatting>
  <conditionalFormatting sqref="Q128:Q129">
    <cfRule type="cellIs" dxfId="6831" priority="1205" operator="equal">
      <formula>"Yes"</formula>
    </cfRule>
  </conditionalFormatting>
  <conditionalFormatting sqref="P124 P127:P132 P137:P158">
    <cfRule type="cellIs" dxfId="6830" priority="1202" operator="equal">
      <formula>"Yes"</formula>
    </cfRule>
    <cfRule type="cellIs" dxfId="6829" priority="1203" operator="equal">
      <formula>"No update"</formula>
    </cfRule>
    <cfRule type="cellIs" dxfId="6828" priority="1204" operator="equal">
      <formula>"Site Only"</formula>
    </cfRule>
  </conditionalFormatting>
  <conditionalFormatting sqref="I160:I161">
    <cfRule type="cellIs" dxfId="6827" priority="1185" operator="equal">
      <formula>"Yes"</formula>
    </cfRule>
  </conditionalFormatting>
  <conditionalFormatting sqref="P159">
    <cfRule type="cellIs" dxfId="6826" priority="1198" operator="equal">
      <formula>"No$751:$751 Update"</formula>
    </cfRule>
    <cfRule type="cellIs" dxfId="6825" priority="1199" operator="equal">
      <formula>"Updated"</formula>
    </cfRule>
    <cfRule type="cellIs" dxfId="6824" priority="1200" operator="equal">
      <formula>"Updated"</formula>
    </cfRule>
    <cfRule type="cellIs" dxfId="6823" priority="1201" operator="equal">
      <formula>"YES"</formula>
    </cfRule>
  </conditionalFormatting>
  <conditionalFormatting sqref="P159:Q159">
    <cfRule type="cellIs" dxfId="6822" priority="1194" operator="equal">
      <formula>"Site only"</formula>
    </cfRule>
    <cfRule type="cellIs" dxfId="6821" priority="1195" operator="equal">
      <formula>"Portfolio Credit"</formula>
    </cfRule>
    <cfRule type="cellIs" dxfId="6820" priority="1196" operator="equal">
      <formula>"No Update"</formula>
    </cfRule>
    <cfRule type="cellIs" dxfId="6819" priority="1197" operator="equal">
      <formula>"New credit"</formula>
    </cfRule>
  </conditionalFormatting>
  <conditionalFormatting sqref="I159 Q159">
    <cfRule type="cellIs" dxfId="6818" priority="1193" operator="equal">
      <formula>"Yes"</formula>
    </cfRule>
  </conditionalFormatting>
  <conditionalFormatting sqref="P159">
    <cfRule type="cellIs" dxfId="6817" priority="1190" operator="equal">
      <formula>"Yes"</formula>
    </cfRule>
    <cfRule type="cellIs" dxfId="6816" priority="1191" operator="equal">
      <formula>"No update"</formula>
    </cfRule>
    <cfRule type="cellIs" dxfId="6815" priority="1192" operator="equal">
      <formula>"Site Only"</formula>
    </cfRule>
  </conditionalFormatting>
  <conditionalFormatting sqref="P160:P161">
    <cfRule type="cellIs" dxfId="6814" priority="1186" operator="equal">
      <formula>"Yes"</formula>
    </cfRule>
    <cfRule type="cellIs" dxfId="6813" priority="1187" operator="equal">
      <formula>"No update"</formula>
    </cfRule>
    <cfRule type="cellIs" dxfId="6812" priority="1188" operator="equal">
      <formula>"Site Only"</formula>
    </cfRule>
  </conditionalFormatting>
  <conditionalFormatting sqref="P160">
    <cfRule type="cellIs" dxfId="6811" priority="1189" operator="equal">
      <formula>"Uploaded"</formula>
    </cfRule>
  </conditionalFormatting>
  <conditionalFormatting sqref="O164">
    <cfRule type="cellIs" dxfId="6810" priority="1180" operator="equal">
      <formula>"No$751:$751 Update"</formula>
    </cfRule>
    <cfRule type="cellIs" dxfId="6809" priority="1181" operator="equal">
      <formula>"Updated"</formula>
    </cfRule>
    <cfRule type="cellIs" dxfId="6808" priority="1182" operator="equal">
      <formula>"Updated"</formula>
    </cfRule>
    <cfRule type="cellIs" dxfId="6807" priority="1184" operator="equal">
      <formula>"YES"</formula>
    </cfRule>
  </conditionalFormatting>
  <conditionalFormatting sqref="C164">
    <cfRule type="cellIs" dxfId="6806" priority="1183" operator="equal">
      <formula>"Uploaded"</formula>
    </cfRule>
  </conditionalFormatting>
  <conditionalFormatting sqref="O164:P164">
    <cfRule type="cellIs" dxfId="6805" priority="1176" operator="equal">
      <formula>"Site only"</formula>
    </cfRule>
    <cfRule type="cellIs" dxfId="6804" priority="1177" operator="equal">
      <formula>"Portfolio Credit"</formula>
    </cfRule>
    <cfRule type="cellIs" dxfId="6803" priority="1178" operator="equal">
      <formula>"No Update"</formula>
    </cfRule>
    <cfRule type="cellIs" dxfId="6802" priority="1179" operator="equal">
      <formula>"New credit"</formula>
    </cfRule>
  </conditionalFormatting>
  <conditionalFormatting sqref="P164">
    <cfRule type="cellIs" dxfId="6801" priority="1175" operator="equal">
      <formula>"Yes"</formula>
    </cfRule>
  </conditionalFormatting>
  <conditionalFormatting sqref="P164">
    <cfRule type="cellIs" dxfId="6800" priority="1172" operator="equal">
      <formula>"Yes"</formula>
    </cfRule>
    <cfRule type="cellIs" dxfId="6799" priority="1173" operator="equal">
      <formula>"No update"</formula>
    </cfRule>
    <cfRule type="cellIs" dxfId="6798" priority="1174" operator="equal">
      <formula>"Site Only"</formula>
    </cfRule>
  </conditionalFormatting>
  <conditionalFormatting sqref="I164">
    <cfRule type="cellIs" dxfId="6797" priority="1171" operator="equal">
      <formula>"Yes"</formula>
    </cfRule>
  </conditionalFormatting>
  <conditionalFormatting sqref="P128">
    <cfRule type="cellIs" dxfId="6796" priority="1147" operator="equal">
      <formula>"No$751:$751 Update"</formula>
    </cfRule>
    <cfRule type="cellIs" dxfId="6795" priority="1148" operator="equal">
      <formula>"Updated"</formula>
    </cfRule>
    <cfRule type="cellIs" dxfId="6794" priority="1149" operator="equal">
      <formula>"Updated"</formula>
    </cfRule>
    <cfRule type="cellIs" dxfId="6793" priority="1150" operator="equal">
      <formula>"YES"</formula>
    </cfRule>
  </conditionalFormatting>
  <conditionalFormatting sqref="P128">
    <cfRule type="cellIs" dxfId="6792" priority="1143" operator="equal">
      <formula>"Site only"</formula>
    </cfRule>
    <cfRule type="cellIs" dxfId="6791" priority="1144" operator="equal">
      <formula>"Portfolio Credit"</formula>
    </cfRule>
    <cfRule type="cellIs" dxfId="6790" priority="1145" operator="equal">
      <formula>"No Update"</formula>
    </cfRule>
    <cfRule type="cellIs" dxfId="6789" priority="1146" operator="equal">
      <formula>"New credit"</formula>
    </cfRule>
  </conditionalFormatting>
  <conditionalFormatting sqref="C127:C133">
    <cfRule type="cellIs" dxfId="6788" priority="1142" operator="equal">
      <formula>"Uploaded"</formula>
    </cfRule>
  </conditionalFormatting>
  <conditionalFormatting sqref="C138:C144">
    <cfRule type="cellIs" dxfId="6787" priority="1141" operator="equal">
      <formula>"Uploaded"</formula>
    </cfRule>
  </conditionalFormatting>
  <conditionalFormatting sqref="C157:C161">
    <cfRule type="cellIs" dxfId="6786" priority="1140" operator="equal">
      <formula>"Uploaded"</formula>
    </cfRule>
  </conditionalFormatting>
  <conditionalFormatting sqref="G124:G161 G164">
    <cfRule type="cellIs" dxfId="6785" priority="1139" operator="equal">
      <formula>"No update"</formula>
    </cfRule>
  </conditionalFormatting>
  <conditionalFormatting sqref="L124:L161 L164">
    <cfRule type="cellIs" dxfId="6784" priority="1138" operator="equal">
      <formula>"Site only"</formula>
    </cfRule>
  </conditionalFormatting>
  <conditionalFormatting sqref="L124:L161 L164">
    <cfRule type="cellIs" dxfId="6783" priority="1126" operator="equal">
      <formula>"This credit was previously reviewed for all sites"</formula>
    </cfRule>
    <cfRule type="cellIs" dxfId="6782" priority="1127" operator="equal">
      <formula>"This credit applies to all sites"</formula>
    </cfRule>
    <cfRule type="cellIs" dxfId="6781" priority="1128" operator="equal">
      <formula>"This credit is for the site only"</formula>
    </cfRule>
  </conditionalFormatting>
  <conditionalFormatting sqref="P121">
    <cfRule type="cellIs" dxfId="6780" priority="1107" operator="equal">
      <formula>"No$751:$751 Update"</formula>
    </cfRule>
    <cfRule type="cellIs" dxfId="6779" priority="1108" operator="equal">
      <formula>"Updated"</formula>
    </cfRule>
    <cfRule type="cellIs" dxfId="6778" priority="1109" operator="equal">
      <formula>"Updated"</formula>
    </cfRule>
    <cfRule type="cellIs" dxfId="6777" priority="1110" operator="equal">
      <formula>"YES"</formula>
    </cfRule>
  </conditionalFormatting>
  <conditionalFormatting sqref="P121">
    <cfRule type="cellIs" dxfId="6776" priority="1103" operator="equal">
      <formula>"Site only"</formula>
    </cfRule>
    <cfRule type="cellIs" dxfId="6775" priority="1104" operator="equal">
      <formula>"Portfolio Credit"</formula>
    </cfRule>
    <cfRule type="cellIs" dxfId="6774" priority="1105" operator="equal">
      <formula>"No Update"</formula>
    </cfRule>
    <cfRule type="cellIs" dxfId="6773" priority="1106" operator="equal">
      <formula>"New credit"</formula>
    </cfRule>
  </conditionalFormatting>
  <conditionalFormatting sqref="G121">
    <cfRule type="cellIs" dxfId="6772" priority="1090" operator="equal">
      <formula>"No update"</formula>
    </cfRule>
  </conditionalFormatting>
  <conditionalFormatting sqref="I121">
    <cfRule type="cellIs" dxfId="6771" priority="1120" operator="equal">
      <formula>"Yes"</formula>
    </cfRule>
  </conditionalFormatting>
  <conditionalFormatting sqref="C121:C122">
    <cfRule type="cellIs" dxfId="6770" priority="1118" operator="equal">
      <formula>"Uploaded"</formula>
    </cfRule>
  </conditionalFormatting>
  <conditionalFormatting sqref="C121:C122">
    <cfRule type="cellIs" dxfId="6769" priority="1102" operator="equal">
      <formula>"Uploaded"</formula>
    </cfRule>
  </conditionalFormatting>
  <conditionalFormatting sqref="P121">
    <cfRule type="cellIs" dxfId="6768" priority="1091" operator="equal">
      <formula>"Yes"</formula>
    </cfRule>
    <cfRule type="cellIs" dxfId="6767" priority="1092" operator="equal">
      <formula>"No update"</formula>
    </cfRule>
    <cfRule type="cellIs" dxfId="6766" priority="1093" operator="equal">
      <formula>"Site Only"</formula>
    </cfRule>
  </conditionalFormatting>
  <conditionalFormatting sqref="P162">
    <cfRule type="cellIs" dxfId="6765" priority="1071" operator="equal">
      <formula>"No$751:$751 Update"</formula>
    </cfRule>
    <cfRule type="cellIs" dxfId="6764" priority="1072" operator="equal">
      <formula>"Updated"</formula>
    </cfRule>
    <cfRule type="cellIs" dxfId="6763" priority="1073" operator="equal">
      <formula>"Updated"</formula>
    </cfRule>
    <cfRule type="cellIs" dxfId="6762" priority="1074" operator="equal">
      <formula>"YES"</formula>
    </cfRule>
  </conditionalFormatting>
  <conditionalFormatting sqref="P162">
    <cfRule type="cellIs" dxfId="6761" priority="1067" operator="equal">
      <formula>"Site only"</formula>
    </cfRule>
    <cfRule type="cellIs" dxfId="6760" priority="1068" operator="equal">
      <formula>"Portfolio Credit"</formula>
    </cfRule>
    <cfRule type="cellIs" dxfId="6759" priority="1069" operator="equal">
      <formula>"No Update"</formula>
    </cfRule>
    <cfRule type="cellIs" dxfId="6758" priority="1070" operator="equal">
      <formula>"New credit"</formula>
    </cfRule>
  </conditionalFormatting>
  <conditionalFormatting sqref="G162">
    <cfRule type="cellIs" dxfId="6757" priority="1054" operator="equal">
      <formula>"No update"</formula>
    </cfRule>
  </conditionalFormatting>
  <conditionalFormatting sqref="L162">
    <cfRule type="cellIs" dxfId="6756" priority="1089" operator="equal">
      <formula>"Site only"</formula>
    </cfRule>
  </conditionalFormatting>
  <conditionalFormatting sqref="L162">
    <cfRule type="cellIs" dxfId="6755" priority="1086" operator="equal">
      <formula>"This credit was previously reviewed for all sites"</formula>
    </cfRule>
    <cfRule type="cellIs" dxfId="6754" priority="1087" operator="equal">
      <formula>"This credit applies to all sites"</formula>
    </cfRule>
    <cfRule type="cellIs" dxfId="6753" priority="1088" operator="equal">
      <formula>"This credit is for the site only"</formula>
    </cfRule>
  </conditionalFormatting>
  <conditionalFormatting sqref="I162">
    <cfRule type="cellIs" dxfId="6752" priority="1084" operator="equal">
      <formula>"Yes"</formula>
    </cfRule>
  </conditionalFormatting>
  <conditionalFormatting sqref="C162:C163">
    <cfRule type="cellIs" dxfId="6751" priority="1082" operator="equal">
      <formula>"Uploaded"</formula>
    </cfRule>
  </conditionalFormatting>
  <conditionalFormatting sqref="C162:C163">
    <cfRule type="cellIs" dxfId="6750" priority="1066" operator="equal">
      <formula>"Uploaded"</formula>
    </cfRule>
  </conditionalFormatting>
  <conditionalFormatting sqref="P162">
    <cfRule type="cellIs" dxfId="6749" priority="1055" operator="equal">
      <formula>"Yes"</formula>
    </cfRule>
    <cfRule type="cellIs" dxfId="6748" priority="1056" operator="equal">
      <formula>"No update"</formula>
    </cfRule>
    <cfRule type="cellIs" dxfId="6747" priority="1057" operator="equal">
      <formula>"Site Only"</formula>
    </cfRule>
  </conditionalFormatting>
  <conditionalFormatting sqref="C183:C188">
    <cfRule type="cellIs" dxfId="6746" priority="971" operator="equal">
      <formula>"Uploaded"</formula>
    </cfRule>
  </conditionalFormatting>
  <conditionalFormatting sqref="P167:P168 P165 P173:P175 P178:P185">
    <cfRule type="cellIs" dxfId="6745" priority="1036" operator="equal">
      <formula>"No$751:$751 Update"</formula>
    </cfRule>
    <cfRule type="cellIs" dxfId="6744" priority="1037" operator="equal">
      <formula>"Updated"</formula>
    </cfRule>
    <cfRule type="cellIs" dxfId="6743" priority="1038" operator="equal">
      <formula>"Updated"</formula>
    </cfRule>
    <cfRule type="cellIs" dxfId="6742" priority="1040" operator="equal">
      <formula>"YES"</formula>
    </cfRule>
  </conditionalFormatting>
  <conditionalFormatting sqref="C165 C167:C182">
    <cfRule type="cellIs" dxfId="6741" priority="1039" operator="equal">
      <formula>"Uploaded"</formula>
    </cfRule>
  </conditionalFormatting>
  <conditionalFormatting sqref="Q166 P167:Q168 P165:Q165 P173:Q175 P178:Q185 Q176:Q177">
    <cfRule type="cellIs" dxfId="6740" priority="1032" operator="equal">
      <formula>"Site only"</formula>
    </cfRule>
    <cfRule type="cellIs" dxfId="6739" priority="1033" operator="equal">
      <formula>"Portfolio Credit"</formula>
    </cfRule>
    <cfRule type="cellIs" dxfId="6738" priority="1034" operator="equal">
      <formula>"No Update"</formula>
    </cfRule>
    <cfRule type="cellIs" dxfId="6737" priority="1035" operator="equal">
      <formula>"New credit"</formula>
    </cfRule>
  </conditionalFormatting>
  <conditionalFormatting sqref="Q165:Q168 Q173:Q185 I173:I175 I165:I168 I178:I185">
    <cfRule type="cellIs" dxfId="6736" priority="1031" operator="equal">
      <formula>"Yes"</formula>
    </cfRule>
  </conditionalFormatting>
  <conditionalFormatting sqref="P167:P168 P165 P173:P175 P178:P185">
    <cfRule type="cellIs" dxfId="6735" priority="1028" operator="equal">
      <formula>"Yes"</formula>
    </cfRule>
    <cfRule type="cellIs" dxfId="6734" priority="1029" operator="equal">
      <formula>"No update"</formula>
    </cfRule>
    <cfRule type="cellIs" dxfId="6733" priority="1030" operator="equal">
      <formula>"Site Only"</formula>
    </cfRule>
  </conditionalFormatting>
  <conditionalFormatting sqref="P187:P188">
    <cfRule type="cellIs" dxfId="6732" priority="1024" operator="equal">
      <formula>"Yes"</formula>
    </cfRule>
    <cfRule type="cellIs" dxfId="6731" priority="1025" operator="equal">
      <formula>"No update"</formula>
    </cfRule>
    <cfRule type="cellIs" dxfId="6730" priority="1026" operator="equal">
      <formula>"Site Only"</formula>
    </cfRule>
  </conditionalFormatting>
  <conditionalFormatting sqref="P187:P188">
    <cfRule type="cellIs" dxfId="6729" priority="1027" operator="equal">
      <formula>"Uploaded"</formula>
    </cfRule>
  </conditionalFormatting>
  <conditionalFormatting sqref="P186">
    <cfRule type="cellIs" dxfId="6728" priority="1020" operator="equal">
      <formula>"No$751:$751 Update"</formula>
    </cfRule>
    <cfRule type="cellIs" dxfId="6727" priority="1021" operator="equal">
      <formula>"Updated"</formula>
    </cfRule>
    <cfRule type="cellIs" dxfId="6726" priority="1022" operator="equal">
      <formula>"Updated"</formula>
    </cfRule>
    <cfRule type="cellIs" dxfId="6725" priority="1023" operator="equal">
      <formula>"YES"</formula>
    </cfRule>
  </conditionalFormatting>
  <conditionalFormatting sqref="P186:Q186">
    <cfRule type="cellIs" dxfId="6724" priority="1016" operator="equal">
      <formula>"Site only"</formula>
    </cfRule>
    <cfRule type="cellIs" dxfId="6723" priority="1017" operator="equal">
      <formula>"Portfolio Credit"</formula>
    </cfRule>
    <cfRule type="cellIs" dxfId="6722" priority="1018" operator="equal">
      <formula>"No Update"</formula>
    </cfRule>
    <cfRule type="cellIs" dxfId="6721" priority="1019" operator="equal">
      <formula>"New credit"</formula>
    </cfRule>
  </conditionalFormatting>
  <conditionalFormatting sqref="Q186 I186">
    <cfRule type="cellIs" dxfId="6720" priority="1015" operator="equal">
      <formula>"Yes"</formula>
    </cfRule>
  </conditionalFormatting>
  <conditionalFormatting sqref="P186">
    <cfRule type="cellIs" dxfId="6719" priority="1012" operator="equal">
      <formula>"Yes"</formula>
    </cfRule>
    <cfRule type="cellIs" dxfId="6718" priority="1013" operator="equal">
      <formula>"No update"</formula>
    </cfRule>
    <cfRule type="cellIs" dxfId="6717" priority="1014" operator="equal">
      <formula>"Site Only"</formula>
    </cfRule>
  </conditionalFormatting>
  <conditionalFormatting sqref="P172">
    <cfRule type="cellIs" dxfId="6716" priority="1007" operator="equal">
      <formula>"No$751:$751 Update"</formula>
    </cfRule>
    <cfRule type="cellIs" dxfId="6715" priority="1008" operator="equal">
      <formula>"Updated"</formula>
    </cfRule>
    <cfRule type="cellIs" dxfId="6714" priority="1009" operator="equal">
      <formula>"Updated"</formula>
    </cfRule>
    <cfRule type="cellIs" dxfId="6713" priority="1010" operator="equal">
      <formula>"YES"</formula>
    </cfRule>
  </conditionalFormatting>
  <conditionalFormatting sqref="P172">
    <cfRule type="cellIs" dxfId="6712" priority="1003" operator="equal">
      <formula>"Site only"</formula>
    </cfRule>
    <cfRule type="cellIs" dxfId="6711" priority="1004" operator="equal">
      <formula>"Portfolio Credit"</formula>
    </cfRule>
    <cfRule type="cellIs" dxfId="6710" priority="1005" operator="equal">
      <formula>"No Update"</formula>
    </cfRule>
    <cfRule type="cellIs" dxfId="6709" priority="1006" operator="equal">
      <formula>"New credit"</formula>
    </cfRule>
  </conditionalFormatting>
  <conditionalFormatting sqref="P172">
    <cfRule type="cellIs" dxfId="6708" priority="1000" operator="equal">
      <formula>"Yes"</formula>
    </cfRule>
    <cfRule type="cellIs" dxfId="6707" priority="1001" operator="equal">
      <formula>"No update"</formula>
    </cfRule>
    <cfRule type="cellIs" dxfId="6706" priority="1002" operator="equal">
      <formula>"Site Only"</formula>
    </cfRule>
  </conditionalFormatting>
  <conditionalFormatting sqref="I191">
    <cfRule type="cellIs" dxfId="6705" priority="995" operator="equal">
      <formula>"Yes"</formula>
    </cfRule>
  </conditionalFormatting>
  <conditionalFormatting sqref="P191">
    <cfRule type="cellIs" dxfId="6704" priority="996" operator="equal">
      <formula>"Yes"</formula>
    </cfRule>
    <cfRule type="cellIs" dxfId="6703" priority="997" operator="equal">
      <formula>"No update"</formula>
    </cfRule>
    <cfRule type="cellIs" dxfId="6702" priority="998" operator="equal">
      <formula>"Site Only"</formula>
    </cfRule>
  </conditionalFormatting>
  <conditionalFormatting sqref="C191">
    <cfRule type="cellIs" dxfId="6701" priority="999" operator="equal">
      <formula>"Uploaded"</formula>
    </cfRule>
  </conditionalFormatting>
  <conditionalFormatting sqref="C172">
    <cfRule type="cellIs" dxfId="6700" priority="973" operator="equal">
      <formula>"Uploaded"</formula>
    </cfRule>
  </conditionalFormatting>
  <conditionalFormatting sqref="C170:C171">
    <cfRule type="cellIs" dxfId="6699" priority="972" operator="equal">
      <formula>"Uploaded"</formula>
    </cfRule>
  </conditionalFormatting>
  <conditionalFormatting sqref="C184">
    <cfRule type="cellIs" dxfId="6698" priority="970" operator="equal">
      <formula>"Uploaded"</formula>
    </cfRule>
  </conditionalFormatting>
  <conditionalFormatting sqref="C183">
    <cfRule type="cellIs" dxfId="6697" priority="969" operator="equal">
      <formula>"Uploaded"</formula>
    </cfRule>
  </conditionalFormatting>
  <conditionalFormatting sqref="G165:G168 G191 G172:G175 G178:G188">
    <cfRule type="cellIs" dxfId="6696" priority="968" operator="equal">
      <formula>"No update"</formula>
    </cfRule>
  </conditionalFormatting>
  <conditionalFormatting sqref="L165:L168 L191 L172:L175 L178:L188">
    <cfRule type="cellIs" dxfId="6695" priority="967" operator="equal">
      <formula>"Site only"</formula>
    </cfRule>
  </conditionalFormatting>
  <conditionalFormatting sqref="L190">
    <cfRule type="cellIs" dxfId="6694" priority="927" operator="equal">
      <formula>"No$751:$751 Update"</formula>
    </cfRule>
    <cfRule type="cellIs" dxfId="6693" priority="928" operator="equal">
      <formula>"Updated"</formula>
    </cfRule>
    <cfRule type="cellIs" dxfId="6692" priority="929" operator="equal">
      <formula>"Updated"</formula>
    </cfRule>
    <cfRule type="cellIs" dxfId="6691" priority="930" operator="equal">
      <formula>"YES"</formula>
    </cfRule>
  </conditionalFormatting>
  <conditionalFormatting sqref="L190">
    <cfRule type="cellIs" dxfId="6690" priority="923" operator="equal">
      <formula>"Site only"</formula>
    </cfRule>
    <cfRule type="cellIs" dxfId="6689" priority="924" operator="equal">
      <formula>"Portfolio Credit"</formula>
    </cfRule>
    <cfRule type="cellIs" dxfId="6688" priority="925" operator="equal">
      <formula>"No Update"</formula>
    </cfRule>
    <cfRule type="cellIs" dxfId="6687" priority="926" operator="equal">
      <formula>"New credit"</formula>
    </cfRule>
  </conditionalFormatting>
  <conditionalFormatting sqref="L165:L168 L191 L172:L175 L178:L188">
    <cfRule type="cellIs" dxfId="6686" priority="955" operator="equal">
      <formula>"This credit was previously reviewed for all sites"</formula>
    </cfRule>
    <cfRule type="cellIs" dxfId="6685" priority="956" operator="equal">
      <formula>"This credit applies to all sites"</formula>
    </cfRule>
    <cfRule type="cellIs" dxfId="6684" priority="957" operator="equal">
      <formula>"This credit is for the site only"</formula>
    </cfRule>
  </conditionalFormatting>
  <conditionalFormatting sqref="P189">
    <cfRule type="cellIs" dxfId="6683" priority="936" operator="equal">
      <formula>"No$751:$751 Update"</formula>
    </cfRule>
    <cfRule type="cellIs" dxfId="6682" priority="937" operator="equal">
      <formula>"Updated"</formula>
    </cfRule>
    <cfRule type="cellIs" dxfId="6681" priority="938" operator="equal">
      <formula>"Updated"</formula>
    </cfRule>
    <cfRule type="cellIs" dxfId="6680" priority="939" operator="equal">
      <formula>"YES"</formula>
    </cfRule>
  </conditionalFormatting>
  <conditionalFormatting sqref="P189">
    <cfRule type="cellIs" dxfId="6679" priority="932" operator="equal">
      <formula>"Site only"</formula>
    </cfRule>
    <cfRule type="cellIs" dxfId="6678" priority="933" operator="equal">
      <formula>"Portfolio Credit"</formula>
    </cfRule>
    <cfRule type="cellIs" dxfId="6677" priority="934" operator="equal">
      <formula>"No Update"</formula>
    </cfRule>
    <cfRule type="cellIs" dxfId="6676" priority="935" operator="equal">
      <formula>"New credit"</formula>
    </cfRule>
  </conditionalFormatting>
  <conditionalFormatting sqref="G189">
    <cfRule type="cellIs" dxfId="6675" priority="919" operator="equal">
      <formula>"No update"</formula>
    </cfRule>
  </conditionalFormatting>
  <conditionalFormatting sqref="L189:L190">
    <cfRule type="cellIs" dxfId="6674" priority="954" operator="equal">
      <formula>"Site only"</formula>
    </cfRule>
  </conditionalFormatting>
  <conditionalFormatting sqref="L189:L190">
    <cfRule type="cellIs" dxfId="6673" priority="951" operator="equal">
      <formula>"This credit was previously reviewed for all sites"</formula>
    </cfRule>
    <cfRule type="cellIs" dxfId="6672" priority="952" operator="equal">
      <formula>"This credit applies to all sites"</formula>
    </cfRule>
    <cfRule type="cellIs" dxfId="6671" priority="953" operator="equal">
      <formula>"This credit is for the site only"</formula>
    </cfRule>
  </conditionalFormatting>
  <conditionalFormatting sqref="K189">
    <cfRule type="cellIs" dxfId="6670" priority="950" operator="equal">
      <formula>"Uploaded"</formula>
    </cfRule>
  </conditionalFormatting>
  <conditionalFormatting sqref="I189">
    <cfRule type="cellIs" dxfId="6669" priority="949" operator="equal">
      <formula>"Yes"</formula>
    </cfRule>
  </conditionalFormatting>
  <conditionalFormatting sqref="C189:C190">
    <cfRule type="cellIs" dxfId="6668" priority="947" operator="equal">
      <formula>"Uploaded"</formula>
    </cfRule>
  </conditionalFormatting>
  <conditionalFormatting sqref="C189:C190">
    <cfRule type="cellIs" dxfId="6667" priority="931" operator="equal">
      <formula>"Uploaded"</formula>
    </cfRule>
  </conditionalFormatting>
  <conditionalFormatting sqref="P189">
    <cfRule type="cellIs" dxfId="6666" priority="920" operator="equal">
      <formula>"Yes"</formula>
    </cfRule>
    <cfRule type="cellIs" dxfId="6665" priority="921" operator="equal">
      <formula>"No update"</formula>
    </cfRule>
    <cfRule type="cellIs" dxfId="6664" priority="922" operator="equal">
      <formula>"Site Only"</formula>
    </cfRule>
  </conditionalFormatting>
  <conditionalFormatting sqref="P197:P205 P192 P208:P216">
    <cfRule type="cellIs" dxfId="6663" priority="914" operator="equal">
      <formula>"No$751:$751 Update"</formula>
    </cfRule>
    <cfRule type="cellIs" dxfId="6662" priority="915" operator="equal">
      <formula>"Updated"</formula>
    </cfRule>
    <cfRule type="cellIs" dxfId="6661" priority="916" operator="equal">
      <formula>"Updated"</formula>
    </cfRule>
    <cfRule type="cellIs" dxfId="6660" priority="918" operator="equal">
      <formula>"YES"</formula>
    </cfRule>
  </conditionalFormatting>
  <conditionalFormatting sqref="C208:C215 C192 C194:C205">
    <cfRule type="cellIs" dxfId="6659" priority="917" operator="equal">
      <formula>"Uploaded"</formula>
    </cfRule>
  </conditionalFormatting>
  <conditionalFormatting sqref="Q193 P197:Q205 P192:Q192 P208:Q216">
    <cfRule type="cellIs" dxfId="6658" priority="910" operator="equal">
      <formula>"Site only"</formula>
    </cfRule>
    <cfRule type="cellIs" dxfId="6657" priority="911" operator="equal">
      <formula>"Portfolio Credit"</formula>
    </cfRule>
    <cfRule type="cellIs" dxfId="6656" priority="912" operator="equal">
      <formula>"No Update"</formula>
    </cfRule>
    <cfRule type="cellIs" dxfId="6655" priority="913" operator="equal">
      <formula>"New credit"</formula>
    </cfRule>
  </conditionalFormatting>
  <conditionalFormatting sqref="Q192:Q193 Q197:Q205 I197:I205 I208:I216 Q208:Q216 I192:I194">
    <cfRule type="cellIs" dxfId="6654" priority="909" operator="equal">
      <formula>"Yes"</formula>
    </cfRule>
  </conditionalFormatting>
  <conditionalFormatting sqref="P197:P205 P192 P208:P216">
    <cfRule type="cellIs" dxfId="6653" priority="906" operator="equal">
      <formula>"Yes"</formula>
    </cfRule>
    <cfRule type="cellIs" dxfId="6652" priority="907" operator="equal">
      <formula>"No update"</formula>
    </cfRule>
    <cfRule type="cellIs" dxfId="6651" priority="908" operator="equal">
      <formula>"Site Only"</formula>
    </cfRule>
  </conditionalFormatting>
  <conditionalFormatting sqref="P219">
    <cfRule type="cellIs" dxfId="6650" priority="893" operator="equal">
      <formula>"Uploaded"</formula>
    </cfRule>
  </conditionalFormatting>
  <conditionalFormatting sqref="I224">
    <cfRule type="cellIs" dxfId="6649" priority="900" operator="equal">
      <formula>"Yes"</formula>
    </cfRule>
  </conditionalFormatting>
  <conditionalFormatting sqref="P220:P221 P224">
    <cfRule type="cellIs" dxfId="6648" priority="901" operator="equal">
      <formula>"Yes"</formula>
    </cfRule>
    <cfRule type="cellIs" dxfId="6647" priority="902" operator="equal">
      <formula>"No update"</formula>
    </cfRule>
    <cfRule type="cellIs" dxfId="6646" priority="903" operator="equal">
      <formula>"Site Only"</formula>
    </cfRule>
  </conditionalFormatting>
  <conditionalFormatting sqref="C224">
    <cfRule type="cellIs" dxfId="6645" priority="905" operator="equal">
      <formula>"Uploaded"</formula>
    </cfRule>
  </conditionalFormatting>
  <conditionalFormatting sqref="P220:P221">
    <cfRule type="cellIs" dxfId="6644" priority="904" operator="equal">
      <formula>"Uploaded"</formula>
    </cfRule>
  </conditionalFormatting>
  <conditionalFormatting sqref="I218:I219">
    <cfRule type="cellIs" dxfId="6643" priority="899" operator="equal">
      <formula>"Yes"</formula>
    </cfRule>
  </conditionalFormatting>
  <conditionalFormatting sqref="P218">
    <cfRule type="cellIs" dxfId="6642" priority="895" operator="equal">
      <formula>"Yes"</formula>
    </cfRule>
    <cfRule type="cellIs" dxfId="6641" priority="896" operator="equal">
      <formula>"No update"</formula>
    </cfRule>
    <cfRule type="cellIs" dxfId="6640" priority="897" operator="equal">
      <formula>"Site Only"</formula>
    </cfRule>
  </conditionalFormatting>
  <conditionalFormatting sqref="P218">
    <cfRule type="cellIs" dxfId="6639" priority="898" operator="equal">
      <formula>"Uploaded"</formula>
    </cfRule>
  </conditionalFormatting>
  <conditionalFormatting sqref="Q219">
    <cfRule type="cellIs" dxfId="6638" priority="894" operator="equal">
      <formula>"Uploaded"</formula>
    </cfRule>
  </conditionalFormatting>
  <conditionalFormatting sqref="P217">
    <cfRule type="cellIs" dxfId="6637" priority="889" operator="equal">
      <formula>"No$751:$751 Update"</formula>
    </cfRule>
    <cfRule type="cellIs" dxfId="6636" priority="890" operator="equal">
      <formula>"Updated"</formula>
    </cfRule>
    <cfRule type="cellIs" dxfId="6635" priority="891" operator="equal">
      <formula>"Updated"</formula>
    </cfRule>
    <cfRule type="cellIs" dxfId="6634" priority="892" operator="equal">
      <formula>"YES"</formula>
    </cfRule>
  </conditionalFormatting>
  <conditionalFormatting sqref="P217:Q217">
    <cfRule type="cellIs" dxfId="6633" priority="885" operator="equal">
      <formula>"Site only"</formula>
    </cfRule>
    <cfRule type="cellIs" dxfId="6632" priority="886" operator="equal">
      <formula>"Portfolio Credit"</formula>
    </cfRule>
    <cfRule type="cellIs" dxfId="6631" priority="887" operator="equal">
      <formula>"No Update"</formula>
    </cfRule>
    <cfRule type="cellIs" dxfId="6630" priority="888" operator="equal">
      <formula>"New credit"</formula>
    </cfRule>
  </conditionalFormatting>
  <conditionalFormatting sqref="Q217 I217">
    <cfRule type="cellIs" dxfId="6629" priority="884" operator="equal">
      <formula>"Yes"</formula>
    </cfRule>
  </conditionalFormatting>
  <conditionalFormatting sqref="P217">
    <cfRule type="cellIs" dxfId="6628" priority="881" operator="equal">
      <formula>"Yes"</formula>
    </cfRule>
    <cfRule type="cellIs" dxfId="6627" priority="882" operator="equal">
      <formula>"No update"</formula>
    </cfRule>
    <cfRule type="cellIs" dxfId="6626" priority="883" operator="equal">
      <formula>"Site Only"</formula>
    </cfRule>
  </conditionalFormatting>
  <conditionalFormatting sqref="I222">
    <cfRule type="cellIs" dxfId="6625" priority="811" operator="equal">
      <formula>"Yes"</formula>
    </cfRule>
  </conditionalFormatting>
  <conditionalFormatting sqref="P196">
    <cfRule type="cellIs" dxfId="6624" priority="855" operator="equal">
      <formula>"No$751:$751 Update"</formula>
    </cfRule>
    <cfRule type="cellIs" dxfId="6623" priority="856" operator="equal">
      <formula>"Updated"</formula>
    </cfRule>
    <cfRule type="cellIs" dxfId="6622" priority="857" operator="equal">
      <formula>"Updated"</formula>
    </cfRule>
    <cfRule type="cellIs" dxfId="6621" priority="858" operator="equal">
      <formula>"YES"</formula>
    </cfRule>
  </conditionalFormatting>
  <conditionalFormatting sqref="P196">
    <cfRule type="cellIs" dxfId="6620" priority="851" operator="equal">
      <formula>"Site only"</formula>
    </cfRule>
    <cfRule type="cellIs" dxfId="6619" priority="852" operator="equal">
      <formula>"Portfolio Credit"</formula>
    </cfRule>
    <cfRule type="cellIs" dxfId="6618" priority="853" operator="equal">
      <formula>"No Update"</formula>
    </cfRule>
    <cfRule type="cellIs" dxfId="6617" priority="854" operator="equal">
      <formula>"New credit"</formula>
    </cfRule>
  </conditionalFormatting>
  <conditionalFormatting sqref="P196">
    <cfRule type="cellIs" dxfId="6616" priority="848" operator="equal">
      <formula>"Yes"</formula>
    </cfRule>
    <cfRule type="cellIs" dxfId="6615" priority="849" operator="equal">
      <formula>"No update"</formula>
    </cfRule>
    <cfRule type="cellIs" dxfId="6614" priority="850" operator="equal">
      <formula>"Site Only"</formula>
    </cfRule>
  </conditionalFormatting>
  <conditionalFormatting sqref="P207">
    <cfRule type="cellIs" dxfId="6613" priority="842" operator="equal">
      <formula>"No$751:$751 Update"</formula>
    </cfRule>
    <cfRule type="cellIs" dxfId="6612" priority="843" operator="equal">
      <formula>"Updated"</formula>
    </cfRule>
    <cfRule type="cellIs" dxfId="6611" priority="844" operator="equal">
      <formula>"Updated"</formula>
    </cfRule>
    <cfRule type="cellIs" dxfId="6610" priority="845" operator="equal">
      <formula>"YES"</formula>
    </cfRule>
  </conditionalFormatting>
  <conditionalFormatting sqref="P207">
    <cfRule type="cellIs" dxfId="6609" priority="838" operator="equal">
      <formula>"Site only"</formula>
    </cfRule>
    <cfRule type="cellIs" dxfId="6608" priority="839" operator="equal">
      <formula>"Portfolio Credit"</formula>
    </cfRule>
    <cfRule type="cellIs" dxfId="6607" priority="840" operator="equal">
      <formula>"No Update"</formula>
    </cfRule>
    <cfRule type="cellIs" dxfId="6606" priority="841" operator="equal">
      <formula>"New credit"</formula>
    </cfRule>
  </conditionalFormatting>
  <conditionalFormatting sqref="P207">
    <cfRule type="cellIs" dxfId="6605" priority="835" operator="equal">
      <formula>"Yes"</formula>
    </cfRule>
    <cfRule type="cellIs" dxfId="6604" priority="836" operator="equal">
      <formula>"No update"</formula>
    </cfRule>
    <cfRule type="cellIs" dxfId="6603" priority="837" operator="equal">
      <formula>"Site Only"</formula>
    </cfRule>
  </conditionalFormatting>
  <conditionalFormatting sqref="I195">
    <cfRule type="cellIs" dxfId="6602" priority="859" operator="equal">
      <formula>"Yes"</formula>
    </cfRule>
  </conditionalFormatting>
  <conditionalFormatting sqref="C206:C207">
    <cfRule type="cellIs" dxfId="6601" priority="847" operator="equal">
      <formula>"Uploaded"</formula>
    </cfRule>
  </conditionalFormatting>
  <conditionalFormatting sqref="I206">
    <cfRule type="cellIs" dxfId="6600" priority="846" operator="equal">
      <formula>"Yes"</formula>
    </cfRule>
  </conditionalFormatting>
  <conditionalFormatting sqref="C195">
    <cfRule type="cellIs" dxfId="6599" priority="834" operator="equal">
      <formula>"Uploaded"</formula>
    </cfRule>
  </conditionalFormatting>
  <conditionalFormatting sqref="C216:C221">
    <cfRule type="cellIs" dxfId="6598" priority="833" operator="equal">
      <formula>"Uploaded"</formula>
    </cfRule>
  </conditionalFormatting>
  <conditionalFormatting sqref="C217">
    <cfRule type="cellIs" dxfId="6597" priority="832" operator="equal">
      <formula>"Uploaded"</formula>
    </cfRule>
  </conditionalFormatting>
  <conditionalFormatting sqref="C216">
    <cfRule type="cellIs" dxfId="6596" priority="831" operator="equal">
      <formula>"Uploaded"</formula>
    </cfRule>
  </conditionalFormatting>
  <conditionalFormatting sqref="G192:G221 G224">
    <cfRule type="cellIs" dxfId="6595" priority="830" operator="equal">
      <formula>"No update"</formula>
    </cfRule>
  </conditionalFormatting>
  <conditionalFormatting sqref="L192:L221 L224">
    <cfRule type="cellIs" dxfId="6594" priority="829" operator="equal">
      <formula>"Site only"</formula>
    </cfRule>
  </conditionalFormatting>
  <conditionalFormatting sqref="L223">
    <cfRule type="cellIs" dxfId="6593" priority="789" operator="equal">
      <formula>"No$751:$751 Update"</formula>
    </cfRule>
    <cfRule type="cellIs" dxfId="6592" priority="790" operator="equal">
      <formula>"Updated"</formula>
    </cfRule>
    <cfRule type="cellIs" dxfId="6591" priority="791" operator="equal">
      <formula>"Updated"</formula>
    </cfRule>
    <cfRule type="cellIs" dxfId="6590" priority="792" operator="equal">
      <formula>"YES"</formula>
    </cfRule>
  </conditionalFormatting>
  <conditionalFormatting sqref="L223">
    <cfRule type="cellIs" dxfId="6589" priority="785" operator="equal">
      <formula>"Site only"</formula>
    </cfRule>
    <cfRule type="cellIs" dxfId="6588" priority="786" operator="equal">
      <formula>"Portfolio Credit"</formula>
    </cfRule>
    <cfRule type="cellIs" dxfId="6587" priority="787" operator="equal">
      <formula>"No Update"</formula>
    </cfRule>
    <cfRule type="cellIs" dxfId="6586" priority="788" operator="equal">
      <formula>"New credit"</formula>
    </cfRule>
  </conditionalFormatting>
  <conditionalFormatting sqref="L192:L221 L224">
    <cfRule type="cellIs" dxfId="6585" priority="817" operator="equal">
      <formula>"This credit was previously reviewed for all sites"</formula>
    </cfRule>
    <cfRule type="cellIs" dxfId="6584" priority="818" operator="equal">
      <formula>"This credit applies to all sites"</formula>
    </cfRule>
    <cfRule type="cellIs" dxfId="6583" priority="819" operator="equal">
      <formula>"This credit is for the site only"</formula>
    </cfRule>
  </conditionalFormatting>
  <conditionalFormatting sqref="P222">
    <cfRule type="cellIs" dxfId="6582" priority="798" operator="equal">
      <formula>"No$751:$751 Update"</formula>
    </cfRule>
    <cfRule type="cellIs" dxfId="6581" priority="799" operator="equal">
      <formula>"Updated"</formula>
    </cfRule>
    <cfRule type="cellIs" dxfId="6580" priority="800" operator="equal">
      <formula>"Updated"</formula>
    </cfRule>
    <cfRule type="cellIs" dxfId="6579" priority="801" operator="equal">
      <formula>"YES"</formula>
    </cfRule>
  </conditionalFormatting>
  <conditionalFormatting sqref="P222">
    <cfRule type="cellIs" dxfId="6578" priority="794" operator="equal">
      <formula>"Site only"</formula>
    </cfRule>
    <cfRule type="cellIs" dxfId="6577" priority="795" operator="equal">
      <formula>"Portfolio Credit"</formula>
    </cfRule>
    <cfRule type="cellIs" dxfId="6576" priority="796" operator="equal">
      <formula>"No Update"</formula>
    </cfRule>
    <cfRule type="cellIs" dxfId="6575" priority="797" operator="equal">
      <formula>"New credit"</formula>
    </cfRule>
  </conditionalFormatting>
  <conditionalFormatting sqref="G222">
    <cfRule type="cellIs" dxfId="6574" priority="781" operator="equal">
      <formula>"No update"</formula>
    </cfRule>
  </conditionalFormatting>
  <conditionalFormatting sqref="L222:L223">
    <cfRule type="cellIs" dxfId="6573" priority="816" operator="equal">
      <formula>"Site only"</formula>
    </cfRule>
  </conditionalFormatting>
  <conditionalFormatting sqref="L222:L223">
    <cfRule type="cellIs" dxfId="6572" priority="813" operator="equal">
      <formula>"This credit was previously reviewed for all sites"</formula>
    </cfRule>
    <cfRule type="cellIs" dxfId="6571" priority="814" operator="equal">
      <formula>"This credit applies to all sites"</formula>
    </cfRule>
    <cfRule type="cellIs" dxfId="6570" priority="815" operator="equal">
      <formula>"This credit is for the site only"</formula>
    </cfRule>
  </conditionalFormatting>
  <conditionalFormatting sqref="K222">
    <cfRule type="cellIs" dxfId="6569" priority="812" operator="equal">
      <formula>"Uploaded"</formula>
    </cfRule>
  </conditionalFormatting>
  <conditionalFormatting sqref="C222:C223">
    <cfRule type="cellIs" dxfId="6568" priority="809" operator="equal">
      <formula>"Uploaded"</formula>
    </cfRule>
  </conditionalFormatting>
  <conditionalFormatting sqref="C222:C223">
    <cfRule type="cellIs" dxfId="6567" priority="793" operator="equal">
      <formula>"Uploaded"</formula>
    </cfRule>
  </conditionalFormatting>
  <conditionalFormatting sqref="P222">
    <cfRule type="cellIs" dxfId="6566" priority="782" operator="equal">
      <formula>"Yes"</formula>
    </cfRule>
    <cfRule type="cellIs" dxfId="6565" priority="783" operator="equal">
      <formula>"No update"</formula>
    </cfRule>
    <cfRule type="cellIs" dxfId="6564" priority="784" operator="equal">
      <formula>"Site Only"</formula>
    </cfRule>
  </conditionalFormatting>
  <conditionalFormatting sqref="P230:P237 P225">
    <cfRule type="cellIs" dxfId="6563" priority="763" operator="equal">
      <formula>"No$751:$751 Update"</formula>
    </cfRule>
    <cfRule type="cellIs" dxfId="6562" priority="764" operator="equal">
      <formula>"Updated"</formula>
    </cfRule>
    <cfRule type="cellIs" dxfId="6561" priority="765" operator="equal">
      <formula>"Updated"</formula>
    </cfRule>
    <cfRule type="cellIs" dxfId="6560" priority="767" operator="equal">
      <formula>"YES"</formula>
    </cfRule>
  </conditionalFormatting>
  <conditionalFormatting sqref="C225 C227:C235">
    <cfRule type="cellIs" dxfId="6559" priority="766" operator="equal">
      <formula>"Uploaded"</formula>
    </cfRule>
  </conditionalFormatting>
  <conditionalFormatting sqref="Q226 P230:Q237 P225:Q225">
    <cfRule type="cellIs" dxfId="6558" priority="759" operator="equal">
      <formula>"Site only"</formula>
    </cfRule>
    <cfRule type="cellIs" dxfId="6557" priority="760" operator="equal">
      <formula>"Portfolio Credit"</formula>
    </cfRule>
    <cfRule type="cellIs" dxfId="6556" priority="761" operator="equal">
      <formula>"No Update"</formula>
    </cfRule>
    <cfRule type="cellIs" dxfId="6555" priority="762" operator="equal">
      <formula>"New credit"</formula>
    </cfRule>
  </conditionalFormatting>
  <conditionalFormatting sqref="Q225:Q226 Q230:Q237 I230:I237 I225:I227">
    <cfRule type="cellIs" dxfId="6554" priority="758" operator="equal">
      <formula>"Yes"</formula>
    </cfRule>
  </conditionalFormatting>
  <conditionalFormatting sqref="P230:P237 P225">
    <cfRule type="cellIs" dxfId="6553" priority="755" operator="equal">
      <formula>"Yes"</formula>
    </cfRule>
    <cfRule type="cellIs" dxfId="6552" priority="756" operator="equal">
      <formula>"No update"</formula>
    </cfRule>
    <cfRule type="cellIs" dxfId="6551" priority="757" operator="equal">
      <formula>"Site Only"</formula>
    </cfRule>
  </conditionalFormatting>
  <conditionalFormatting sqref="I243">
    <cfRule type="cellIs" dxfId="6550" priority="749" operator="equal">
      <formula>"Yes"</formula>
    </cfRule>
  </conditionalFormatting>
  <conditionalFormatting sqref="P239:P240 P243">
    <cfRule type="cellIs" dxfId="6549" priority="750" operator="equal">
      <formula>"Yes"</formula>
    </cfRule>
    <cfRule type="cellIs" dxfId="6548" priority="751" operator="equal">
      <formula>"No update"</formula>
    </cfRule>
    <cfRule type="cellIs" dxfId="6547" priority="752" operator="equal">
      <formula>"Site Only"</formula>
    </cfRule>
  </conditionalFormatting>
  <conditionalFormatting sqref="C243">
    <cfRule type="cellIs" dxfId="6546" priority="754" operator="equal">
      <formula>"Uploaded"</formula>
    </cfRule>
  </conditionalFormatting>
  <conditionalFormatting sqref="P239:P240">
    <cfRule type="cellIs" dxfId="6545" priority="753" operator="equal">
      <formula>"Uploaded"</formula>
    </cfRule>
  </conditionalFormatting>
  <conditionalFormatting sqref="P238">
    <cfRule type="cellIs" dxfId="6544" priority="745" operator="equal">
      <formula>"No$751:$751 Update"</formula>
    </cfRule>
    <cfRule type="cellIs" dxfId="6543" priority="746" operator="equal">
      <formula>"Updated"</formula>
    </cfRule>
    <cfRule type="cellIs" dxfId="6542" priority="747" operator="equal">
      <formula>"Updated"</formula>
    </cfRule>
    <cfRule type="cellIs" dxfId="6541" priority="748" operator="equal">
      <formula>"YES"</formula>
    </cfRule>
  </conditionalFormatting>
  <conditionalFormatting sqref="P238:Q238">
    <cfRule type="cellIs" dxfId="6540" priority="741" operator="equal">
      <formula>"Site only"</formula>
    </cfRule>
    <cfRule type="cellIs" dxfId="6539" priority="742" operator="equal">
      <formula>"Portfolio Credit"</formula>
    </cfRule>
    <cfRule type="cellIs" dxfId="6538" priority="743" operator="equal">
      <formula>"No Update"</formula>
    </cfRule>
    <cfRule type="cellIs" dxfId="6537" priority="744" operator="equal">
      <formula>"New credit"</formula>
    </cfRule>
  </conditionalFormatting>
  <conditionalFormatting sqref="Q238 I238">
    <cfRule type="cellIs" dxfId="6536" priority="740" operator="equal">
      <formula>"Yes"</formula>
    </cfRule>
  </conditionalFormatting>
  <conditionalFormatting sqref="P238">
    <cfRule type="cellIs" dxfId="6535" priority="737" operator="equal">
      <formula>"Yes"</formula>
    </cfRule>
    <cfRule type="cellIs" dxfId="6534" priority="738" operator="equal">
      <formula>"No update"</formula>
    </cfRule>
    <cfRule type="cellIs" dxfId="6533" priority="739" operator="equal">
      <formula>"Site Only"</formula>
    </cfRule>
  </conditionalFormatting>
  <conditionalFormatting sqref="P229">
    <cfRule type="cellIs" dxfId="6532" priority="712" operator="equal">
      <formula>"No$751:$751 Update"</formula>
    </cfRule>
    <cfRule type="cellIs" dxfId="6531" priority="713" operator="equal">
      <formula>"Updated"</formula>
    </cfRule>
    <cfRule type="cellIs" dxfId="6530" priority="714" operator="equal">
      <formula>"Updated"</formula>
    </cfRule>
    <cfRule type="cellIs" dxfId="6529" priority="715" operator="equal">
      <formula>"YES"</formula>
    </cfRule>
  </conditionalFormatting>
  <conditionalFormatting sqref="P229">
    <cfRule type="cellIs" dxfId="6528" priority="708" operator="equal">
      <formula>"Site only"</formula>
    </cfRule>
    <cfRule type="cellIs" dxfId="6527" priority="709" operator="equal">
      <formula>"Portfolio Credit"</formula>
    </cfRule>
    <cfRule type="cellIs" dxfId="6526" priority="710" operator="equal">
      <formula>"No Update"</formula>
    </cfRule>
    <cfRule type="cellIs" dxfId="6525" priority="711" operator="equal">
      <formula>"New credit"</formula>
    </cfRule>
  </conditionalFormatting>
  <conditionalFormatting sqref="P229">
    <cfRule type="cellIs" dxfId="6524" priority="705" operator="equal">
      <formula>"Yes"</formula>
    </cfRule>
    <cfRule type="cellIs" dxfId="6523" priority="706" operator="equal">
      <formula>"No update"</formula>
    </cfRule>
    <cfRule type="cellIs" dxfId="6522" priority="707" operator="equal">
      <formula>"Site Only"</formula>
    </cfRule>
  </conditionalFormatting>
  <conditionalFormatting sqref="I228">
    <cfRule type="cellIs" dxfId="6521" priority="716" operator="equal">
      <formula>"Yes"</formula>
    </cfRule>
  </conditionalFormatting>
  <conditionalFormatting sqref="C228">
    <cfRule type="cellIs" dxfId="6520" priority="704" operator="equal">
      <formula>"Uploaded"</formula>
    </cfRule>
  </conditionalFormatting>
  <conditionalFormatting sqref="C236:C240">
    <cfRule type="cellIs" dxfId="6519" priority="703" operator="equal">
      <formula>"Uploaded"</formula>
    </cfRule>
  </conditionalFormatting>
  <conditionalFormatting sqref="C237">
    <cfRule type="cellIs" dxfId="6518" priority="702" operator="equal">
      <formula>"Uploaded"</formula>
    </cfRule>
  </conditionalFormatting>
  <conditionalFormatting sqref="C236">
    <cfRule type="cellIs" dxfId="6517" priority="701" operator="equal">
      <formula>"Uploaded"</formula>
    </cfRule>
  </conditionalFormatting>
  <conditionalFormatting sqref="G225:G240">
    <cfRule type="cellIs" dxfId="6516" priority="700" operator="equal">
      <formula>"No update"</formula>
    </cfRule>
  </conditionalFormatting>
  <conditionalFormatting sqref="L243 L225:L240">
    <cfRule type="cellIs" dxfId="6515" priority="699" operator="equal">
      <formula>"Site only"</formula>
    </cfRule>
  </conditionalFormatting>
  <conditionalFormatting sqref="L225:L240">
    <cfRule type="cellIs" dxfId="6514" priority="687" operator="equal">
      <formula>"This credit was previously reviewed for all sites"</formula>
    </cfRule>
    <cfRule type="cellIs" dxfId="6513" priority="688" operator="equal">
      <formula>"This credit applies to all sites"</formula>
    </cfRule>
    <cfRule type="cellIs" dxfId="6512" priority="689" operator="equal">
      <formula>"This credit is for the site only"</formula>
    </cfRule>
  </conditionalFormatting>
  <conditionalFormatting sqref="I241">
    <cfRule type="cellIs" dxfId="6511" priority="681" operator="equal">
      <formula>"Yes"</formula>
    </cfRule>
  </conditionalFormatting>
  <conditionalFormatting sqref="P241">
    <cfRule type="cellIs" dxfId="6510" priority="668" operator="equal">
      <formula>"No$751:$751 Update"</formula>
    </cfRule>
    <cfRule type="cellIs" dxfId="6509" priority="669" operator="equal">
      <formula>"Updated"</formula>
    </cfRule>
    <cfRule type="cellIs" dxfId="6508" priority="670" operator="equal">
      <formula>"Updated"</formula>
    </cfRule>
    <cfRule type="cellIs" dxfId="6507" priority="671" operator="equal">
      <formula>"YES"</formula>
    </cfRule>
  </conditionalFormatting>
  <conditionalFormatting sqref="P241">
    <cfRule type="cellIs" dxfId="6506" priority="664" operator="equal">
      <formula>"Site only"</formula>
    </cfRule>
    <cfRule type="cellIs" dxfId="6505" priority="665" operator="equal">
      <formula>"Portfolio Credit"</formula>
    </cfRule>
    <cfRule type="cellIs" dxfId="6504" priority="666" operator="equal">
      <formula>"No Update"</formula>
    </cfRule>
    <cfRule type="cellIs" dxfId="6503" priority="667" operator="equal">
      <formula>"New credit"</formula>
    </cfRule>
  </conditionalFormatting>
  <conditionalFormatting sqref="G241">
    <cfRule type="cellIs" dxfId="6502" priority="651" operator="equal">
      <formula>"No update"</formula>
    </cfRule>
  </conditionalFormatting>
  <conditionalFormatting sqref="C241:C242">
    <cfRule type="cellIs" dxfId="6501" priority="679" operator="equal">
      <formula>"Uploaded"</formula>
    </cfRule>
  </conditionalFormatting>
  <conditionalFormatting sqref="C241:C242">
    <cfRule type="cellIs" dxfId="6500" priority="663" operator="equal">
      <formula>"Uploaded"</formula>
    </cfRule>
  </conditionalFormatting>
  <conditionalFormatting sqref="P241">
    <cfRule type="cellIs" dxfId="6499" priority="652" operator="equal">
      <formula>"Yes"</formula>
    </cfRule>
    <cfRule type="cellIs" dxfId="6498" priority="653" operator="equal">
      <formula>"No update"</formula>
    </cfRule>
    <cfRule type="cellIs" dxfId="6497" priority="654" operator="equal">
      <formula>"Site Only"</formula>
    </cfRule>
  </conditionalFormatting>
  <conditionalFormatting sqref="P249:P262 P286:P287 P311:P314 P244 P284 P306 P265:P272 P292:P299 P316:P322 P326:P332">
    <cfRule type="cellIs" dxfId="6496" priority="646" operator="equal">
      <formula>"No$751:$751 Update"</formula>
    </cfRule>
    <cfRule type="cellIs" dxfId="6495" priority="647" operator="equal">
      <formula>"Updated"</formula>
    </cfRule>
    <cfRule type="cellIs" dxfId="6494" priority="648" operator="equal">
      <formula>"Updated"</formula>
    </cfRule>
    <cfRule type="cellIs" dxfId="6493" priority="650" operator="equal">
      <formula>"YES"</formula>
    </cfRule>
  </conditionalFormatting>
  <conditionalFormatting sqref="C251:C262 C265:C269 C244 C284 C306 C326:C327 C286:C299">
    <cfRule type="cellIs" dxfId="6492" priority="649" operator="equal">
      <formula>"Uploaded"</formula>
    </cfRule>
  </conditionalFormatting>
  <conditionalFormatting sqref="Q245 Q285 Q307 P249:Q262 P286:Q287 P311:Q314 P244:Q244 P284:Q284 P306:Q306 P265:Q272 P292:Q299 P316:Q322 P326:Q332 Q288:Q289">
    <cfRule type="cellIs" dxfId="6491" priority="642" operator="equal">
      <formula>"Site only"</formula>
    </cfRule>
    <cfRule type="cellIs" dxfId="6490" priority="643" operator="equal">
      <formula>"Portfolio Credit"</formula>
    </cfRule>
    <cfRule type="cellIs" dxfId="6489" priority="644" operator="equal">
      <formula>"No Update"</formula>
    </cfRule>
    <cfRule type="cellIs" dxfId="6488" priority="645" operator="equal">
      <formula>"New credit"</formula>
    </cfRule>
  </conditionalFormatting>
  <conditionalFormatting sqref="Q244:Q245 Q306:Q307 Q311:Q314 Q284:Q289 Q249:Q262 I249:I262 I265:I272 Q265:Q272 Q292:Q299 I292:I299 Q316:Q322 I316:I322 I311:I314 I244:I246 I284:I287 I306:I308 I326:I332 Q326:Q332">
    <cfRule type="cellIs" dxfId="6487" priority="641" operator="equal">
      <formula>"Yes"</formula>
    </cfRule>
  </conditionalFormatting>
  <conditionalFormatting sqref="P249:P262 P286:P287 P311:P314 P244 P284 P306 P265:P272 P292:P299 P316:P322 P326:P332">
    <cfRule type="cellIs" dxfId="6486" priority="638" operator="equal">
      <formula>"Yes"</formula>
    </cfRule>
    <cfRule type="cellIs" dxfId="6485" priority="639" operator="equal">
      <formula>"No update"</formula>
    </cfRule>
    <cfRule type="cellIs" dxfId="6484" priority="640" operator="equal">
      <formula>"Site Only"</formula>
    </cfRule>
  </conditionalFormatting>
  <conditionalFormatting sqref="I300 Q300">
    <cfRule type="cellIs" dxfId="6483" priority="606" operator="equal">
      <formula>"Yes"</formula>
    </cfRule>
  </conditionalFormatting>
  <conditionalFormatting sqref="P276:P277">
    <cfRule type="cellIs" dxfId="6482" priority="637" operator="equal">
      <formula>"Uploaded"</formula>
    </cfRule>
  </conditionalFormatting>
  <conditionalFormatting sqref="I283">
    <cfRule type="cellIs" dxfId="6481" priority="633" operator="equal">
      <formula>"Yes"</formula>
    </cfRule>
  </conditionalFormatting>
  <conditionalFormatting sqref="P276:P277 P283">
    <cfRule type="cellIs" dxfId="6480" priority="634" operator="equal">
      <formula>"Yes"</formula>
    </cfRule>
    <cfRule type="cellIs" dxfId="6479" priority="635" operator="equal">
      <formula>"No update"</formula>
    </cfRule>
    <cfRule type="cellIs" dxfId="6478" priority="636" operator="equal">
      <formula>"Site Only"</formula>
    </cfRule>
  </conditionalFormatting>
  <conditionalFormatting sqref="P273:P275">
    <cfRule type="cellIs" dxfId="6477" priority="629" operator="equal">
      <formula>"No$751:$751 Update"</formula>
    </cfRule>
    <cfRule type="cellIs" dxfId="6476" priority="630" operator="equal">
      <formula>"Updated"</formula>
    </cfRule>
    <cfRule type="cellIs" dxfId="6475" priority="631" operator="equal">
      <formula>"Updated"</formula>
    </cfRule>
    <cfRule type="cellIs" dxfId="6474" priority="632" operator="equal">
      <formula>"YES"</formula>
    </cfRule>
  </conditionalFormatting>
  <conditionalFormatting sqref="P273:Q275">
    <cfRule type="cellIs" dxfId="6473" priority="625" operator="equal">
      <formula>"Site only"</formula>
    </cfRule>
    <cfRule type="cellIs" dxfId="6472" priority="626" operator="equal">
      <formula>"Portfolio Credit"</formula>
    </cfRule>
    <cfRule type="cellIs" dxfId="6471" priority="627" operator="equal">
      <formula>"No Update"</formula>
    </cfRule>
    <cfRule type="cellIs" dxfId="6470" priority="628" operator="equal">
      <formula>"New credit"</formula>
    </cfRule>
  </conditionalFormatting>
  <conditionalFormatting sqref="I273:I275 Q273:Q275">
    <cfRule type="cellIs" dxfId="6469" priority="624" operator="equal">
      <formula>"Yes"</formula>
    </cfRule>
  </conditionalFormatting>
  <conditionalFormatting sqref="P273:P275">
    <cfRule type="cellIs" dxfId="6468" priority="621" operator="equal">
      <formula>"Yes"</formula>
    </cfRule>
    <cfRule type="cellIs" dxfId="6467" priority="622" operator="equal">
      <formula>"No update"</formula>
    </cfRule>
    <cfRule type="cellIs" dxfId="6466" priority="623" operator="equal">
      <formula>"Site Only"</formula>
    </cfRule>
  </conditionalFormatting>
  <conditionalFormatting sqref="P301:P302">
    <cfRule type="cellIs" dxfId="6465" priority="619" operator="equal">
      <formula>"Uploaded"</formula>
    </cfRule>
  </conditionalFormatting>
  <conditionalFormatting sqref="I305">
    <cfRule type="cellIs" dxfId="6464" priority="615" operator="equal">
      <formula>"Yes"</formula>
    </cfRule>
  </conditionalFormatting>
  <conditionalFormatting sqref="P301:P302 P305">
    <cfRule type="cellIs" dxfId="6463" priority="616" operator="equal">
      <formula>"Yes"</formula>
    </cfRule>
    <cfRule type="cellIs" dxfId="6462" priority="617" operator="equal">
      <formula>"No update"</formula>
    </cfRule>
    <cfRule type="cellIs" dxfId="6461" priority="618" operator="equal">
      <formula>"Site Only"</formula>
    </cfRule>
  </conditionalFormatting>
  <conditionalFormatting sqref="C305">
    <cfRule type="cellIs" dxfId="6460" priority="620" operator="equal">
      <formula>"Uploaded"</formula>
    </cfRule>
  </conditionalFormatting>
  <conditionalFormatting sqref="P300">
    <cfRule type="cellIs" dxfId="6459" priority="611" operator="equal">
      <formula>"No$751:$751 Update"</formula>
    </cfRule>
    <cfRule type="cellIs" dxfId="6458" priority="612" operator="equal">
      <formula>"Updated"</formula>
    </cfRule>
    <cfRule type="cellIs" dxfId="6457" priority="613" operator="equal">
      <formula>"Updated"</formula>
    </cfRule>
    <cfRule type="cellIs" dxfId="6456" priority="614" operator="equal">
      <formula>"YES"</formula>
    </cfRule>
  </conditionalFormatting>
  <conditionalFormatting sqref="P300:Q300">
    <cfRule type="cellIs" dxfId="6455" priority="607" operator="equal">
      <formula>"Site only"</formula>
    </cfRule>
    <cfRule type="cellIs" dxfId="6454" priority="608" operator="equal">
      <formula>"Portfolio Credit"</formula>
    </cfRule>
    <cfRule type="cellIs" dxfId="6453" priority="609" operator="equal">
      <formula>"No Update"</formula>
    </cfRule>
    <cfRule type="cellIs" dxfId="6452" priority="610" operator="equal">
      <formula>"New credit"</formula>
    </cfRule>
  </conditionalFormatting>
  <conditionalFormatting sqref="P300">
    <cfRule type="cellIs" dxfId="6451" priority="603" operator="equal">
      <formula>"Yes"</formula>
    </cfRule>
    <cfRule type="cellIs" dxfId="6450" priority="604" operator="equal">
      <formula>"No update"</formula>
    </cfRule>
    <cfRule type="cellIs" dxfId="6449" priority="605" operator="equal">
      <formula>"Site Only"</formula>
    </cfRule>
  </conditionalFormatting>
  <conditionalFormatting sqref="P334:P335">
    <cfRule type="cellIs" dxfId="6448" priority="601" operator="equal">
      <formula>"Uploaded"</formula>
    </cfRule>
  </conditionalFormatting>
  <conditionalFormatting sqref="I341">
    <cfRule type="cellIs" dxfId="6447" priority="597" operator="equal">
      <formula>"Yes"</formula>
    </cfRule>
  </conditionalFormatting>
  <conditionalFormatting sqref="P334:P335 P341">
    <cfRule type="cellIs" dxfId="6446" priority="598" operator="equal">
      <formula>"Yes"</formula>
    </cfRule>
    <cfRule type="cellIs" dxfId="6445" priority="599" operator="equal">
      <formula>"No update"</formula>
    </cfRule>
    <cfRule type="cellIs" dxfId="6444" priority="600" operator="equal">
      <formula>"Site Only"</formula>
    </cfRule>
  </conditionalFormatting>
  <conditionalFormatting sqref="C341">
    <cfRule type="cellIs" dxfId="6443" priority="602" operator="equal">
      <formula>"Uploaded"</formula>
    </cfRule>
  </conditionalFormatting>
  <conditionalFormatting sqref="P333">
    <cfRule type="cellIs" dxfId="6442" priority="593" operator="equal">
      <formula>"No$751:$751 Update"</formula>
    </cfRule>
    <cfRule type="cellIs" dxfId="6441" priority="594" operator="equal">
      <formula>"Updated"</formula>
    </cfRule>
    <cfRule type="cellIs" dxfId="6440" priority="595" operator="equal">
      <formula>"Updated"</formula>
    </cfRule>
    <cfRule type="cellIs" dxfId="6439" priority="596" operator="equal">
      <formula>"YES"</formula>
    </cfRule>
  </conditionalFormatting>
  <conditionalFormatting sqref="P333:Q333">
    <cfRule type="cellIs" dxfId="6438" priority="589" operator="equal">
      <formula>"Site only"</formula>
    </cfRule>
    <cfRule type="cellIs" dxfId="6437" priority="590" operator="equal">
      <formula>"Portfolio Credit"</formula>
    </cfRule>
    <cfRule type="cellIs" dxfId="6436" priority="591" operator="equal">
      <formula>"No Update"</formula>
    </cfRule>
    <cfRule type="cellIs" dxfId="6435" priority="592" operator="equal">
      <formula>"New credit"</formula>
    </cfRule>
  </conditionalFormatting>
  <conditionalFormatting sqref="I333 Q333">
    <cfRule type="cellIs" dxfId="6434" priority="588" operator="equal">
      <formula>"Yes"</formula>
    </cfRule>
  </conditionalFormatting>
  <conditionalFormatting sqref="P333">
    <cfRule type="cellIs" dxfId="6433" priority="585" operator="equal">
      <formula>"Yes"</formula>
    </cfRule>
    <cfRule type="cellIs" dxfId="6432" priority="586" operator="equal">
      <formula>"No update"</formula>
    </cfRule>
    <cfRule type="cellIs" dxfId="6431" priority="587" operator="equal">
      <formula>"Site Only"</formula>
    </cfRule>
  </conditionalFormatting>
  <conditionalFormatting sqref="P248">
    <cfRule type="cellIs" dxfId="6430" priority="519" operator="equal">
      <formula>"No$751:$751 Update"</formula>
    </cfRule>
    <cfRule type="cellIs" dxfId="6429" priority="520" operator="equal">
      <formula>"Updated"</formula>
    </cfRule>
    <cfRule type="cellIs" dxfId="6428" priority="521" operator="equal">
      <formula>"Updated"</formula>
    </cfRule>
    <cfRule type="cellIs" dxfId="6427" priority="522" operator="equal">
      <formula>"YES"</formula>
    </cfRule>
  </conditionalFormatting>
  <conditionalFormatting sqref="P248">
    <cfRule type="cellIs" dxfId="6426" priority="515" operator="equal">
      <formula>"Site only"</formula>
    </cfRule>
    <cfRule type="cellIs" dxfId="6425" priority="516" operator="equal">
      <formula>"Portfolio Credit"</formula>
    </cfRule>
    <cfRule type="cellIs" dxfId="6424" priority="517" operator="equal">
      <formula>"No Update"</formula>
    </cfRule>
    <cfRule type="cellIs" dxfId="6423" priority="518" operator="equal">
      <formula>"New credit"</formula>
    </cfRule>
  </conditionalFormatting>
  <conditionalFormatting sqref="P248">
    <cfRule type="cellIs" dxfId="6422" priority="512" operator="equal">
      <formula>"Yes"</formula>
    </cfRule>
    <cfRule type="cellIs" dxfId="6421" priority="513" operator="equal">
      <formula>"No update"</formula>
    </cfRule>
    <cfRule type="cellIs" dxfId="6420" priority="514" operator="equal">
      <formula>"Site Only"</formula>
    </cfRule>
  </conditionalFormatting>
  <conditionalFormatting sqref="P264">
    <cfRule type="cellIs" dxfId="6419" priority="506" operator="equal">
      <formula>"No$751:$751 Update"</formula>
    </cfRule>
    <cfRule type="cellIs" dxfId="6418" priority="507" operator="equal">
      <formula>"Updated"</formula>
    </cfRule>
    <cfRule type="cellIs" dxfId="6417" priority="508" operator="equal">
      <formula>"Updated"</formula>
    </cfRule>
    <cfRule type="cellIs" dxfId="6416" priority="509" operator="equal">
      <formula>"YES"</formula>
    </cfRule>
  </conditionalFormatting>
  <conditionalFormatting sqref="P264">
    <cfRule type="cellIs" dxfId="6415" priority="502" operator="equal">
      <formula>"Site only"</formula>
    </cfRule>
    <cfRule type="cellIs" dxfId="6414" priority="503" operator="equal">
      <formula>"Portfolio Credit"</formula>
    </cfRule>
    <cfRule type="cellIs" dxfId="6413" priority="504" operator="equal">
      <formula>"No Update"</formula>
    </cfRule>
    <cfRule type="cellIs" dxfId="6412" priority="505" operator="equal">
      <formula>"New credit"</formula>
    </cfRule>
  </conditionalFormatting>
  <conditionalFormatting sqref="P264">
    <cfRule type="cellIs" dxfId="6411" priority="499" operator="equal">
      <formula>"Yes"</formula>
    </cfRule>
    <cfRule type="cellIs" dxfId="6410" priority="500" operator="equal">
      <formula>"No update"</formula>
    </cfRule>
    <cfRule type="cellIs" dxfId="6409" priority="501" operator="equal">
      <formula>"Site Only"</formula>
    </cfRule>
  </conditionalFormatting>
  <conditionalFormatting sqref="I247">
    <cfRule type="cellIs" dxfId="6408" priority="523" operator="equal">
      <formula>"Yes"</formula>
    </cfRule>
  </conditionalFormatting>
  <conditionalFormatting sqref="C263:C264">
    <cfRule type="cellIs" dxfId="6407" priority="511" operator="equal">
      <formula>"Uploaded"</formula>
    </cfRule>
  </conditionalFormatting>
  <conditionalFormatting sqref="I263">
    <cfRule type="cellIs" dxfId="6406" priority="510" operator="equal">
      <formula>"Yes"</formula>
    </cfRule>
  </conditionalFormatting>
  <conditionalFormatting sqref="P291">
    <cfRule type="cellIs" dxfId="6405" priority="494" operator="equal">
      <formula>"No$751:$751 Update"</formula>
    </cfRule>
    <cfRule type="cellIs" dxfId="6404" priority="495" operator="equal">
      <formula>"Updated"</formula>
    </cfRule>
    <cfRule type="cellIs" dxfId="6403" priority="496" operator="equal">
      <formula>"Updated"</formula>
    </cfRule>
    <cfRule type="cellIs" dxfId="6402" priority="497" operator="equal">
      <formula>"YES"</formula>
    </cfRule>
  </conditionalFormatting>
  <conditionalFormatting sqref="P291">
    <cfRule type="cellIs" dxfId="6401" priority="490" operator="equal">
      <formula>"Site only"</formula>
    </cfRule>
    <cfRule type="cellIs" dxfId="6400" priority="491" operator="equal">
      <formula>"Portfolio Credit"</formula>
    </cfRule>
    <cfRule type="cellIs" dxfId="6399" priority="492" operator="equal">
      <formula>"No Update"</formula>
    </cfRule>
    <cfRule type="cellIs" dxfId="6398" priority="493" operator="equal">
      <formula>"New credit"</formula>
    </cfRule>
  </conditionalFormatting>
  <conditionalFormatting sqref="P291">
    <cfRule type="cellIs" dxfId="6397" priority="487" operator="equal">
      <formula>"Yes"</formula>
    </cfRule>
    <cfRule type="cellIs" dxfId="6396" priority="488" operator="equal">
      <formula>"No update"</formula>
    </cfRule>
    <cfRule type="cellIs" dxfId="6395" priority="489" operator="equal">
      <formula>"Site Only"</formula>
    </cfRule>
  </conditionalFormatting>
  <conditionalFormatting sqref="I290">
    <cfRule type="cellIs" dxfId="6394" priority="498" operator="equal">
      <formula>"Yes"</formula>
    </cfRule>
  </conditionalFormatting>
  <conditionalFormatting sqref="P315">
    <cfRule type="cellIs" dxfId="6393" priority="459" operator="equal">
      <formula>"No$751:$751 Update"</formula>
    </cfRule>
    <cfRule type="cellIs" dxfId="6392" priority="460" operator="equal">
      <formula>"Updated"</formula>
    </cfRule>
    <cfRule type="cellIs" dxfId="6391" priority="461" operator="equal">
      <formula>"Updated"</formula>
    </cfRule>
    <cfRule type="cellIs" dxfId="6390" priority="462" operator="equal">
      <formula>"YES"</formula>
    </cfRule>
  </conditionalFormatting>
  <conditionalFormatting sqref="P315:Q315">
    <cfRule type="cellIs" dxfId="6389" priority="455" operator="equal">
      <formula>"Site only"</formula>
    </cfRule>
    <cfRule type="cellIs" dxfId="6388" priority="456" operator="equal">
      <formula>"Portfolio Credit"</formula>
    </cfRule>
    <cfRule type="cellIs" dxfId="6387" priority="457" operator="equal">
      <formula>"No Update"</formula>
    </cfRule>
    <cfRule type="cellIs" dxfId="6386" priority="458" operator="equal">
      <formula>"New credit"</formula>
    </cfRule>
  </conditionalFormatting>
  <conditionalFormatting sqref="Q315 I315">
    <cfRule type="cellIs" dxfId="6385" priority="454" operator="equal">
      <formula>"Yes"</formula>
    </cfRule>
  </conditionalFormatting>
  <conditionalFormatting sqref="P315">
    <cfRule type="cellIs" dxfId="6384" priority="451" operator="equal">
      <formula>"Yes"</formula>
    </cfRule>
    <cfRule type="cellIs" dxfId="6383" priority="452" operator="equal">
      <formula>"No update"</formula>
    </cfRule>
    <cfRule type="cellIs" dxfId="6382" priority="453" operator="equal">
      <formula>"Site Only"</formula>
    </cfRule>
  </conditionalFormatting>
  <conditionalFormatting sqref="P324">
    <cfRule type="cellIs" dxfId="6381" priority="434" operator="equal">
      <formula>"No$751:$751 Update"</formula>
    </cfRule>
    <cfRule type="cellIs" dxfId="6380" priority="435" operator="equal">
      <formula>"Updated"</formula>
    </cfRule>
    <cfRule type="cellIs" dxfId="6379" priority="436" operator="equal">
      <formula>"Updated"</formula>
    </cfRule>
    <cfRule type="cellIs" dxfId="6378" priority="437" operator="equal">
      <formula>"YES"</formula>
    </cfRule>
  </conditionalFormatting>
  <conditionalFormatting sqref="P324">
    <cfRule type="cellIs" dxfId="6377" priority="430" operator="equal">
      <formula>"Site only"</formula>
    </cfRule>
    <cfRule type="cellIs" dxfId="6376" priority="431" operator="equal">
      <formula>"Portfolio Credit"</formula>
    </cfRule>
    <cfRule type="cellIs" dxfId="6375" priority="432" operator="equal">
      <formula>"No Update"</formula>
    </cfRule>
    <cfRule type="cellIs" dxfId="6374" priority="433" operator="equal">
      <formula>"New credit"</formula>
    </cfRule>
  </conditionalFormatting>
  <conditionalFormatting sqref="P324">
    <cfRule type="cellIs" dxfId="6373" priority="427" operator="equal">
      <formula>"Yes"</formula>
    </cfRule>
    <cfRule type="cellIs" dxfId="6372" priority="428" operator="equal">
      <formula>"No update"</formula>
    </cfRule>
    <cfRule type="cellIs" dxfId="6371" priority="429" operator="equal">
      <formula>"Site Only"</formula>
    </cfRule>
  </conditionalFormatting>
  <conditionalFormatting sqref="P325">
    <cfRule type="cellIs" dxfId="6370" priority="446" operator="equal">
      <formula>"No$751:$751 Update"</formula>
    </cfRule>
    <cfRule type="cellIs" dxfId="6369" priority="447" operator="equal">
      <formula>"Updated"</formula>
    </cfRule>
    <cfRule type="cellIs" dxfId="6368" priority="448" operator="equal">
      <formula>"Updated"</formula>
    </cfRule>
    <cfRule type="cellIs" dxfId="6367" priority="450" operator="equal">
      <formula>"YES"</formula>
    </cfRule>
  </conditionalFormatting>
  <conditionalFormatting sqref="C323:C325">
    <cfRule type="cellIs" dxfId="6366" priority="449" operator="equal">
      <formula>"Uploaded"</formula>
    </cfRule>
  </conditionalFormatting>
  <conditionalFormatting sqref="P325:Q325">
    <cfRule type="cellIs" dxfId="6365" priority="442" operator="equal">
      <formula>"Site only"</formula>
    </cfRule>
    <cfRule type="cellIs" dxfId="6364" priority="443" operator="equal">
      <formula>"Portfolio Credit"</formula>
    </cfRule>
    <cfRule type="cellIs" dxfId="6363" priority="444" operator="equal">
      <formula>"No Update"</formula>
    </cfRule>
    <cfRule type="cellIs" dxfId="6362" priority="445" operator="equal">
      <formula>"New credit"</formula>
    </cfRule>
  </conditionalFormatting>
  <conditionalFormatting sqref="I323 Q325 I325">
    <cfRule type="cellIs" dxfId="6361" priority="441" operator="equal">
      <formula>"Yes"</formula>
    </cfRule>
  </conditionalFormatting>
  <conditionalFormatting sqref="P325">
    <cfRule type="cellIs" dxfId="6360" priority="438" operator="equal">
      <formula>"Yes"</formula>
    </cfRule>
    <cfRule type="cellIs" dxfId="6359" priority="439" operator="equal">
      <formula>"No update"</formula>
    </cfRule>
    <cfRule type="cellIs" dxfId="6358" priority="440" operator="equal">
      <formula>"Site Only"</formula>
    </cfRule>
  </conditionalFormatting>
  <conditionalFormatting sqref="P310">
    <cfRule type="cellIs" dxfId="6357" priority="422" operator="equal">
      <formula>"No$751:$751 Update"</formula>
    </cfRule>
    <cfRule type="cellIs" dxfId="6356" priority="423" operator="equal">
      <formula>"Updated"</formula>
    </cfRule>
    <cfRule type="cellIs" dxfId="6355" priority="424" operator="equal">
      <formula>"Updated"</formula>
    </cfRule>
    <cfRule type="cellIs" dxfId="6354" priority="425" operator="equal">
      <formula>"YES"</formula>
    </cfRule>
  </conditionalFormatting>
  <conditionalFormatting sqref="P310">
    <cfRule type="cellIs" dxfId="6353" priority="418" operator="equal">
      <formula>"Site only"</formula>
    </cfRule>
    <cfRule type="cellIs" dxfId="6352" priority="419" operator="equal">
      <formula>"Portfolio Credit"</formula>
    </cfRule>
    <cfRule type="cellIs" dxfId="6351" priority="420" operator="equal">
      <formula>"No Update"</formula>
    </cfRule>
    <cfRule type="cellIs" dxfId="6350" priority="421" operator="equal">
      <formula>"New credit"</formula>
    </cfRule>
  </conditionalFormatting>
  <conditionalFormatting sqref="P310">
    <cfRule type="cellIs" dxfId="6349" priority="415" operator="equal">
      <formula>"Yes"</formula>
    </cfRule>
    <cfRule type="cellIs" dxfId="6348" priority="416" operator="equal">
      <formula>"No update"</formula>
    </cfRule>
    <cfRule type="cellIs" dxfId="6347" priority="417" operator="equal">
      <formula>"Site Only"</formula>
    </cfRule>
  </conditionalFormatting>
  <conditionalFormatting sqref="I309">
    <cfRule type="cellIs" dxfId="6346" priority="426" operator="equal">
      <formula>"Yes"</formula>
    </cfRule>
  </conditionalFormatting>
  <conditionalFormatting sqref="C247">
    <cfRule type="cellIs" dxfId="6345" priority="414" operator="equal">
      <formula>"Uploaded"</formula>
    </cfRule>
  </conditionalFormatting>
  <conditionalFormatting sqref="C249:C250">
    <cfRule type="cellIs" dxfId="6344" priority="413" operator="equal">
      <formula>"Uploaded"</formula>
    </cfRule>
  </conditionalFormatting>
  <conditionalFormatting sqref="C248">
    <cfRule type="cellIs" dxfId="6343" priority="412" operator="equal">
      <formula>"Uploaded"</formula>
    </cfRule>
  </conditionalFormatting>
  <conditionalFormatting sqref="C247">
    <cfRule type="cellIs" dxfId="6342" priority="411" operator="equal">
      <formula>"Uploaded"</formula>
    </cfRule>
  </conditionalFormatting>
  <conditionalFormatting sqref="C270:C280 C283">
    <cfRule type="cellIs" dxfId="6341" priority="410" operator="equal">
      <formula>"Uploaded"</formula>
    </cfRule>
  </conditionalFormatting>
  <conditionalFormatting sqref="C328:C335">
    <cfRule type="cellIs" dxfId="6340" priority="408" operator="equal">
      <formula>"Uploaded"</formula>
    </cfRule>
  </conditionalFormatting>
  <conditionalFormatting sqref="G325:G335 G311:G323 G341">
    <cfRule type="cellIs" dxfId="6339" priority="407" operator="equal">
      <formula>"No update"</formula>
    </cfRule>
  </conditionalFormatting>
  <conditionalFormatting sqref="L325:L335 L283:L287 L305:L309 L341 L311:L323">
    <cfRule type="cellIs" dxfId="6338" priority="406" operator="equal">
      <formula>"Site only"</formula>
    </cfRule>
  </conditionalFormatting>
  <conditionalFormatting sqref="G310">
    <cfRule type="cellIs" dxfId="6337" priority="405" operator="equal">
      <formula>"No update"</formula>
    </cfRule>
  </conditionalFormatting>
  <conditionalFormatting sqref="L310">
    <cfRule type="cellIs" dxfId="6336" priority="404" operator="equal">
      <formula>"Site only"</formula>
    </cfRule>
  </conditionalFormatting>
  <conditionalFormatting sqref="G324">
    <cfRule type="cellIs" dxfId="6335" priority="403" operator="equal">
      <formula>"No update"</formula>
    </cfRule>
  </conditionalFormatting>
  <conditionalFormatting sqref="L324">
    <cfRule type="cellIs" dxfId="6334" priority="402" operator="equal">
      <formula>"Site only"</formula>
    </cfRule>
  </conditionalFormatting>
  <conditionalFormatting sqref="P281">
    <cfRule type="cellIs" dxfId="6333" priority="353" operator="equal">
      <formula>"No$751:$751 Update"</formula>
    </cfRule>
    <cfRule type="cellIs" dxfId="6332" priority="354" operator="equal">
      <formula>"Updated"</formula>
    </cfRule>
    <cfRule type="cellIs" dxfId="6331" priority="355" operator="equal">
      <formula>"Updated"</formula>
    </cfRule>
    <cfRule type="cellIs" dxfId="6330" priority="356" operator="equal">
      <formula>"YES"</formula>
    </cfRule>
  </conditionalFormatting>
  <conditionalFormatting sqref="P281">
    <cfRule type="cellIs" dxfId="6329" priority="349" operator="equal">
      <formula>"Site only"</formula>
    </cfRule>
    <cfRule type="cellIs" dxfId="6328" priority="350" operator="equal">
      <formula>"Portfolio Credit"</formula>
    </cfRule>
    <cfRule type="cellIs" dxfId="6327" priority="351" operator="equal">
      <formula>"No Update"</formula>
    </cfRule>
    <cfRule type="cellIs" dxfId="6326" priority="352" operator="equal">
      <formula>"New credit"</formula>
    </cfRule>
  </conditionalFormatting>
  <conditionalFormatting sqref="G281">
    <cfRule type="cellIs" dxfId="6325" priority="336" operator="equal">
      <formula>"No update"</formula>
    </cfRule>
  </conditionalFormatting>
  <conditionalFormatting sqref="I281">
    <cfRule type="cellIs" dxfId="6324" priority="366" operator="equal">
      <formula>"Yes"</formula>
    </cfRule>
  </conditionalFormatting>
  <conditionalFormatting sqref="C281:C282">
    <cfRule type="cellIs" dxfId="6323" priority="364" operator="equal">
      <formula>"Uploaded"</formula>
    </cfRule>
  </conditionalFormatting>
  <conditionalFormatting sqref="C281:C282">
    <cfRule type="cellIs" dxfId="6322" priority="348" operator="equal">
      <formula>"Uploaded"</formula>
    </cfRule>
  </conditionalFormatting>
  <conditionalFormatting sqref="P281">
    <cfRule type="cellIs" dxfId="6321" priority="337" operator="equal">
      <formula>"Yes"</formula>
    </cfRule>
    <cfRule type="cellIs" dxfId="6320" priority="338" operator="equal">
      <formula>"No update"</formula>
    </cfRule>
    <cfRule type="cellIs" dxfId="6319" priority="339" operator="equal">
      <formula>"Site Only"</formula>
    </cfRule>
  </conditionalFormatting>
  <conditionalFormatting sqref="G303">
    <cfRule type="cellIs" dxfId="6318" priority="300" operator="equal">
      <formula>"No update"</formula>
    </cfRule>
  </conditionalFormatting>
  <conditionalFormatting sqref="I303">
    <cfRule type="cellIs" dxfId="6317" priority="330" operator="equal">
      <formula>"Yes"</formula>
    </cfRule>
  </conditionalFormatting>
  <conditionalFormatting sqref="P303">
    <cfRule type="cellIs" dxfId="6316" priority="317" operator="equal">
      <formula>"No$751:$751 Update"</formula>
    </cfRule>
    <cfRule type="cellIs" dxfId="6315" priority="318" operator="equal">
      <formula>"Updated"</formula>
    </cfRule>
    <cfRule type="cellIs" dxfId="6314" priority="319" operator="equal">
      <formula>"Updated"</formula>
    </cfRule>
    <cfRule type="cellIs" dxfId="6313" priority="320" operator="equal">
      <formula>"YES"</formula>
    </cfRule>
  </conditionalFormatting>
  <conditionalFormatting sqref="P303">
    <cfRule type="cellIs" dxfId="6312" priority="313" operator="equal">
      <formula>"Site only"</formula>
    </cfRule>
    <cfRule type="cellIs" dxfId="6311" priority="314" operator="equal">
      <formula>"Portfolio Credit"</formula>
    </cfRule>
    <cfRule type="cellIs" dxfId="6310" priority="315" operator="equal">
      <formula>"No Update"</formula>
    </cfRule>
    <cfRule type="cellIs" dxfId="6309" priority="316" operator="equal">
      <formula>"New credit"</formula>
    </cfRule>
  </conditionalFormatting>
  <conditionalFormatting sqref="C303:C304">
    <cfRule type="cellIs" dxfId="6308" priority="328" operator="equal">
      <formula>"Uploaded"</formula>
    </cfRule>
  </conditionalFormatting>
  <conditionalFormatting sqref="C303:C304">
    <cfRule type="cellIs" dxfId="6307" priority="312" operator="equal">
      <formula>"Uploaded"</formula>
    </cfRule>
  </conditionalFormatting>
  <conditionalFormatting sqref="P303">
    <cfRule type="cellIs" dxfId="6306" priority="301" operator="equal">
      <formula>"Yes"</formula>
    </cfRule>
    <cfRule type="cellIs" dxfId="6305" priority="302" operator="equal">
      <formula>"No update"</formula>
    </cfRule>
    <cfRule type="cellIs" dxfId="6304" priority="303" operator="equal">
      <formula>"Site Only"</formula>
    </cfRule>
  </conditionalFormatting>
  <conditionalFormatting sqref="C336:C338">
    <cfRule type="cellIs" dxfId="6303" priority="299" operator="equal">
      <formula>"Uploaded"</formula>
    </cfRule>
  </conditionalFormatting>
  <conditionalFormatting sqref="P339">
    <cfRule type="cellIs" dxfId="6302" priority="280" operator="equal">
      <formula>"No$751:$751 Update"</formula>
    </cfRule>
    <cfRule type="cellIs" dxfId="6301" priority="281" operator="equal">
      <formula>"Updated"</formula>
    </cfRule>
    <cfRule type="cellIs" dxfId="6300" priority="282" operator="equal">
      <formula>"Updated"</formula>
    </cfRule>
    <cfRule type="cellIs" dxfId="6299" priority="283" operator="equal">
      <formula>"YES"</formula>
    </cfRule>
  </conditionalFormatting>
  <conditionalFormatting sqref="P339">
    <cfRule type="cellIs" dxfId="6298" priority="276" operator="equal">
      <formula>"Site only"</formula>
    </cfRule>
    <cfRule type="cellIs" dxfId="6297" priority="277" operator="equal">
      <formula>"Portfolio Credit"</formula>
    </cfRule>
    <cfRule type="cellIs" dxfId="6296" priority="278" operator="equal">
      <formula>"No Update"</formula>
    </cfRule>
    <cfRule type="cellIs" dxfId="6295" priority="279" operator="equal">
      <formula>"New credit"</formula>
    </cfRule>
  </conditionalFormatting>
  <conditionalFormatting sqref="G339">
    <cfRule type="cellIs" dxfId="6294" priority="263" operator="equal">
      <formula>"No update"</formula>
    </cfRule>
  </conditionalFormatting>
  <conditionalFormatting sqref="I339">
    <cfRule type="cellIs" dxfId="6293" priority="293" operator="equal">
      <formula>"Yes"</formula>
    </cfRule>
  </conditionalFormatting>
  <conditionalFormatting sqref="C339:C340">
    <cfRule type="cellIs" dxfId="6292" priority="291" operator="equal">
      <formula>"Uploaded"</formula>
    </cfRule>
  </conditionalFormatting>
  <conditionalFormatting sqref="C339:C340">
    <cfRule type="cellIs" dxfId="6291" priority="275" operator="equal">
      <formula>"Uploaded"</formula>
    </cfRule>
  </conditionalFormatting>
  <conditionalFormatting sqref="P339">
    <cfRule type="cellIs" dxfId="6290" priority="264" operator="equal">
      <formula>"Yes"</formula>
    </cfRule>
    <cfRule type="cellIs" dxfId="6289" priority="265" operator="equal">
      <formula>"No update"</formula>
    </cfRule>
    <cfRule type="cellIs" dxfId="6288" priority="266" operator="equal">
      <formula>"Site Only"</formula>
    </cfRule>
  </conditionalFormatting>
  <conditionalFormatting sqref="P342 P349:P357 P360:P368">
    <cfRule type="cellIs" dxfId="6287" priority="258" operator="equal">
      <formula>"No$751:$751 Update"</formula>
    </cfRule>
    <cfRule type="cellIs" dxfId="6286" priority="259" operator="equal">
      <formula>"Updated"</formula>
    </cfRule>
    <cfRule type="cellIs" dxfId="6285" priority="260" operator="equal">
      <formula>"Updated"</formula>
    </cfRule>
    <cfRule type="cellIs" dxfId="6284" priority="262" operator="equal">
      <formula>"YES"</formula>
    </cfRule>
  </conditionalFormatting>
  <conditionalFormatting sqref="C355:C357 C360:C367 C342">
    <cfRule type="cellIs" dxfId="6283" priority="261" operator="equal">
      <formula>"Uploaded"</formula>
    </cfRule>
  </conditionalFormatting>
  <conditionalFormatting sqref="Q343 P342:Q342 P349:Q357 P360:Q368">
    <cfRule type="cellIs" dxfId="6282" priority="254" operator="equal">
      <formula>"Site only"</formula>
    </cfRule>
    <cfRule type="cellIs" dxfId="6281" priority="255" operator="equal">
      <formula>"Portfolio Credit"</formula>
    </cfRule>
    <cfRule type="cellIs" dxfId="6280" priority="256" operator="equal">
      <formula>"No Update"</formula>
    </cfRule>
    <cfRule type="cellIs" dxfId="6279" priority="257" operator="equal">
      <formula>"New credit"</formula>
    </cfRule>
  </conditionalFormatting>
  <conditionalFormatting sqref="Q342:Q343 Q349:Q357 I348:I357 I360:I368 Q360:Q368 I342:I344">
    <cfRule type="cellIs" dxfId="6278" priority="253" operator="equal">
      <formula>"Yes"</formula>
    </cfRule>
  </conditionalFormatting>
  <conditionalFormatting sqref="P342 P349:P357 P360:P368">
    <cfRule type="cellIs" dxfId="6277" priority="250" operator="equal">
      <formula>"Yes"</formula>
    </cfRule>
    <cfRule type="cellIs" dxfId="6276" priority="251" operator="equal">
      <formula>"No update"</formula>
    </cfRule>
    <cfRule type="cellIs" dxfId="6275" priority="252" operator="equal">
      <formula>"Site Only"</formula>
    </cfRule>
  </conditionalFormatting>
  <conditionalFormatting sqref="Q369">
    <cfRule type="cellIs" dxfId="6274" priority="229" operator="equal">
      <formula>"Yes"</formula>
    </cfRule>
  </conditionalFormatting>
  <conditionalFormatting sqref="I369">
    <cfRule type="cellIs" dxfId="6273" priority="225" operator="equal">
      <formula>"Yes"</formula>
    </cfRule>
  </conditionalFormatting>
  <conditionalFormatting sqref="P371">
    <cfRule type="cellIs" dxfId="6272" priority="238" operator="equal">
      <formula>"Uploaded"</formula>
    </cfRule>
  </conditionalFormatting>
  <conditionalFormatting sqref="I376">
    <cfRule type="cellIs" dxfId="6271" priority="245" operator="equal">
      <formula>"Yes"</formula>
    </cfRule>
  </conditionalFormatting>
  <conditionalFormatting sqref="P372 P376">
    <cfRule type="cellIs" dxfId="6270" priority="246" operator="equal">
      <formula>"Yes"</formula>
    </cfRule>
    <cfRule type="cellIs" dxfId="6269" priority="247" operator="equal">
      <formula>"No update"</formula>
    </cfRule>
    <cfRule type="cellIs" dxfId="6268" priority="248" operator="equal">
      <formula>"Site Only"</formula>
    </cfRule>
  </conditionalFormatting>
  <conditionalFormatting sqref="P372">
    <cfRule type="cellIs" dxfId="6267" priority="249" operator="equal">
      <formula>"Uploaded"</formula>
    </cfRule>
  </conditionalFormatting>
  <conditionalFormatting sqref="I370:I371">
    <cfRule type="cellIs" dxfId="6266" priority="244" operator="equal">
      <formula>"Yes"</formula>
    </cfRule>
  </conditionalFormatting>
  <conditionalFormatting sqref="P370">
    <cfRule type="cellIs" dxfId="6265" priority="240" operator="equal">
      <formula>"Yes"</formula>
    </cfRule>
    <cfRule type="cellIs" dxfId="6264" priority="241" operator="equal">
      <formula>"No update"</formula>
    </cfRule>
    <cfRule type="cellIs" dxfId="6263" priority="242" operator="equal">
      <formula>"Site Only"</formula>
    </cfRule>
  </conditionalFormatting>
  <conditionalFormatting sqref="P370">
    <cfRule type="cellIs" dxfId="6262" priority="243" operator="equal">
      <formula>"Uploaded"</formula>
    </cfRule>
  </conditionalFormatting>
  <conditionalFormatting sqref="Q371">
    <cfRule type="cellIs" dxfId="6261" priority="239" operator="equal">
      <formula>"Uploaded"</formula>
    </cfRule>
  </conditionalFormatting>
  <conditionalFormatting sqref="P369">
    <cfRule type="cellIs" dxfId="6260" priority="234" operator="equal">
      <formula>"No$751:$751 Update"</formula>
    </cfRule>
    <cfRule type="cellIs" dxfId="6259" priority="235" operator="equal">
      <formula>"Updated"</formula>
    </cfRule>
    <cfRule type="cellIs" dxfId="6258" priority="236" operator="equal">
      <formula>"Updated"</formula>
    </cfRule>
    <cfRule type="cellIs" dxfId="6257" priority="237" operator="equal">
      <formula>"YES"</formula>
    </cfRule>
  </conditionalFormatting>
  <conditionalFormatting sqref="P369:Q369">
    <cfRule type="cellIs" dxfId="6256" priority="230" operator="equal">
      <formula>"Site only"</formula>
    </cfRule>
    <cfRule type="cellIs" dxfId="6255" priority="231" operator="equal">
      <formula>"Portfolio Credit"</formula>
    </cfRule>
    <cfRule type="cellIs" dxfId="6254" priority="232" operator="equal">
      <formula>"No Update"</formula>
    </cfRule>
    <cfRule type="cellIs" dxfId="6253" priority="233" operator="equal">
      <formula>"New credit"</formula>
    </cfRule>
  </conditionalFormatting>
  <conditionalFormatting sqref="P369">
    <cfRule type="cellIs" dxfId="6252" priority="226" operator="equal">
      <formula>"Yes"</formula>
    </cfRule>
    <cfRule type="cellIs" dxfId="6251" priority="227" operator="equal">
      <formula>"No update"</formula>
    </cfRule>
    <cfRule type="cellIs" dxfId="6250" priority="228" operator="equal">
      <formula>"Site Only"</formula>
    </cfRule>
  </conditionalFormatting>
  <conditionalFormatting sqref="Q348">
    <cfRule type="cellIs" dxfId="6249" priority="221" operator="equal">
      <formula>"No$751:$751 Update"</formula>
    </cfRule>
    <cfRule type="cellIs" dxfId="6248" priority="222" operator="equal">
      <formula>"Updated"</formula>
    </cfRule>
    <cfRule type="cellIs" dxfId="6247" priority="223" operator="equal">
      <formula>"Updated"</formula>
    </cfRule>
    <cfRule type="cellIs" dxfId="6246" priority="224" operator="equal">
      <formula>"YES"</formula>
    </cfRule>
  </conditionalFormatting>
  <conditionalFormatting sqref="Q348">
    <cfRule type="cellIs" dxfId="6245" priority="217" operator="equal">
      <formula>"Site only"</formula>
    </cfRule>
    <cfRule type="cellIs" dxfId="6244" priority="218" operator="equal">
      <formula>"Portfolio Credit"</formula>
    </cfRule>
    <cfRule type="cellIs" dxfId="6243" priority="219" operator="equal">
      <formula>"No Update"</formula>
    </cfRule>
    <cfRule type="cellIs" dxfId="6242" priority="220" operator="equal">
      <formula>"New credit"</formula>
    </cfRule>
  </conditionalFormatting>
  <conditionalFormatting sqref="Q348">
    <cfRule type="cellIs" dxfId="6241" priority="214" operator="equal">
      <formula>"Yes"</formula>
    </cfRule>
    <cfRule type="cellIs" dxfId="6240" priority="215" operator="equal">
      <formula>"No update"</formula>
    </cfRule>
    <cfRule type="cellIs" dxfId="6239" priority="216" operator="equal">
      <formula>"Site Only"</formula>
    </cfRule>
  </conditionalFormatting>
  <conditionalFormatting sqref="P348">
    <cfRule type="cellIs" dxfId="6238" priority="210" operator="equal">
      <formula>"No$751:$751 Update"</formula>
    </cfRule>
    <cfRule type="cellIs" dxfId="6237" priority="211" operator="equal">
      <formula>"Updated"</formula>
    </cfRule>
    <cfRule type="cellIs" dxfId="6236" priority="212" operator="equal">
      <formula>"Updated"</formula>
    </cfRule>
    <cfRule type="cellIs" dxfId="6235" priority="213" operator="equal">
      <formula>"YES"</formula>
    </cfRule>
  </conditionalFormatting>
  <conditionalFormatting sqref="P348">
    <cfRule type="cellIs" dxfId="6234" priority="206" operator="equal">
      <formula>"Site only"</formula>
    </cfRule>
    <cfRule type="cellIs" dxfId="6233" priority="207" operator="equal">
      <formula>"Portfolio Credit"</formula>
    </cfRule>
    <cfRule type="cellIs" dxfId="6232" priority="208" operator="equal">
      <formula>"No Update"</formula>
    </cfRule>
    <cfRule type="cellIs" dxfId="6231" priority="209" operator="equal">
      <formula>"New credit"</formula>
    </cfRule>
  </conditionalFormatting>
  <conditionalFormatting sqref="P348">
    <cfRule type="cellIs" dxfId="6230" priority="203" operator="equal">
      <formula>"Yes"</formula>
    </cfRule>
    <cfRule type="cellIs" dxfId="6229" priority="204" operator="equal">
      <formula>"No update"</formula>
    </cfRule>
    <cfRule type="cellIs" dxfId="6228" priority="205" operator="equal">
      <formula>"Site Only"</formula>
    </cfRule>
  </conditionalFormatting>
  <conditionalFormatting sqref="P373">
    <cfRule type="cellIs" dxfId="6227" priority="195" operator="equal">
      <formula>"Site only"</formula>
    </cfRule>
    <cfRule type="cellIs" dxfId="6226" priority="196" operator="equal">
      <formula>"Portfolio Credit"</formula>
    </cfRule>
    <cfRule type="cellIs" dxfId="6225" priority="197" operator="equal">
      <formula>"No Update"</formula>
    </cfRule>
    <cfRule type="cellIs" dxfId="6224" priority="198" operator="equal">
      <formula>"New credit"</formula>
    </cfRule>
  </conditionalFormatting>
  <conditionalFormatting sqref="P373">
    <cfRule type="cellIs" dxfId="6223" priority="199" operator="equal">
      <formula>"No$751:$751 Update"</formula>
    </cfRule>
    <cfRule type="cellIs" dxfId="6222" priority="200" operator="equal">
      <formula>"Updated"</formula>
    </cfRule>
    <cfRule type="cellIs" dxfId="6221" priority="201" operator="equal">
      <formula>"Updated"</formula>
    </cfRule>
    <cfRule type="cellIs" dxfId="6220" priority="202" operator="equal">
      <formula>"YES"</formula>
    </cfRule>
  </conditionalFormatting>
  <conditionalFormatting sqref="P373">
    <cfRule type="cellIs" dxfId="6219" priority="192" operator="equal">
      <formula>"Yes"</formula>
    </cfRule>
    <cfRule type="cellIs" dxfId="6218" priority="193" operator="equal">
      <formula>"No update"</formula>
    </cfRule>
    <cfRule type="cellIs" dxfId="6217" priority="194" operator="equal">
      <formula>"Site Only"</formula>
    </cfRule>
  </conditionalFormatting>
  <conditionalFormatting sqref="P346">
    <cfRule type="cellIs" dxfId="6216" priority="156" operator="equal">
      <formula>"No$751:$751 Update"</formula>
    </cfRule>
    <cfRule type="cellIs" dxfId="6215" priority="157" operator="equal">
      <formula>"Updated"</formula>
    </cfRule>
    <cfRule type="cellIs" dxfId="6214" priority="158" operator="equal">
      <formula>"Updated"</formula>
    </cfRule>
    <cfRule type="cellIs" dxfId="6213" priority="159" operator="equal">
      <formula>"YES"</formula>
    </cfRule>
  </conditionalFormatting>
  <conditionalFormatting sqref="P346">
    <cfRule type="cellIs" dxfId="6212" priority="152" operator="equal">
      <formula>"Site only"</formula>
    </cfRule>
    <cfRule type="cellIs" dxfId="6211" priority="153" operator="equal">
      <formula>"Portfolio Credit"</formula>
    </cfRule>
    <cfRule type="cellIs" dxfId="6210" priority="154" operator="equal">
      <formula>"No Update"</formula>
    </cfRule>
    <cfRule type="cellIs" dxfId="6209" priority="155" operator="equal">
      <formula>"New credit"</formula>
    </cfRule>
  </conditionalFormatting>
  <conditionalFormatting sqref="P346">
    <cfRule type="cellIs" dxfId="6208" priority="149" operator="equal">
      <formula>"Yes"</formula>
    </cfRule>
    <cfRule type="cellIs" dxfId="6207" priority="150" operator="equal">
      <formula>"No update"</formula>
    </cfRule>
    <cfRule type="cellIs" dxfId="6206" priority="151" operator="equal">
      <formula>"Site Only"</formula>
    </cfRule>
  </conditionalFormatting>
  <conditionalFormatting sqref="P347">
    <cfRule type="cellIs" dxfId="6205" priority="168" operator="equal">
      <formula>"No$751:$751 Update"</formula>
    </cfRule>
    <cfRule type="cellIs" dxfId="6204" priority="169" operator="equal">
      <formula>"Updated"</formula>
    </cfRule>
    <cfRule type="cellIs" dxfId="6203" priority="170" operator="equal">
      <formula>"Updated"</formula>
    </cfRule>
    <cfRule type="cellIs" dxfId="6202" priority="171" operator="equal">
      <formula>"YES"</formula>
    </cfRule>
  </conditionalFormatting>
  <conditionalFormatting sqref="P347:Q347">
    <cfRule type="cellIs" dxfId="6201" priority="164" operator="equal">
      <formula>"Site only"</formula>
    </cfRule>
    <cfRule type="cellIs" dxfId="6200" priority="165" operator="equal">
      <formula>"Portfolio Credit"</formula>
    </cfRule>
    <cfRule type="cellIs" dxfId="6199" priority="166" operator="equal">
      <formula>"No Update"</formula>
    </cfRule>
    <cfRule type="cellIs" dxfId="6198" priority="167" operator="equal">
      <formula>"New credit"</formula>
    </cfRule>
  </conditionalFormatting>
  <conditionalFormatting sqref="I345 Q347 I347">
    <cfRule type="cellIs" dxfId="6197" priority="163" operator="equal">
      <formula>"Yes"</formula>
    </cfRule>
  </conditionalFormatting>
  <conditionalFormatting sqref="P347">
    <cfRule type="cellIs" dxfId="6196" priority="160" operator="equal">
      <formula>"Yes"</formula>
    </cfRule>
    <cfRule type="cellIs" dxfId="6195" priority="161" operator="equal">
      <formula>"No update"</formula>
    </cfRule>
    <cfRule type="cellIs" dxfId="6194" priority="162" operator="equal">
      <formula>"Site Only"</formula>
    </cfRule>
  </conditionalFormatting>
  <conditionalFormatting sqref="C358:C359">
    <cfRule type="cellIs" dxfId="6193" priority="148" operator="equal">
      <formula>"Uploaded"</formula>
    </cfRule>
  </conditionalFormatting>
  <conditionalFormatting sqref="I358">
    <cfRule type="cellIs" dxfId="6192" priority="147" operator="equal">
      <formula>"Yes"</formula>
    </cfRule>
  </conditionalFormatting>
  <conditionalFormatting sqref="C353:C354">
    <cfRule type="cellIs" dxfId="6191" priority="135" operator="equal">
      <formula>"Uploaded"</formula>
    </cfRule>
  </conditionalFormatting>
  <conditionalFormatting sqref="C348:C351">
    <cfRule type="cellIs" dxfId="6190" priority="134" operator="equal">
      <formula>"Uploaded"</formula>
    </cfRule>
  </conditionalFormatting>
  <conditionalFormatting sqref="C345:C347">
    <cfRule type="cellIs" dxfId="6189" priority="133" operator="equal">
      <formula>"Uploaded"</formula>
    </cfRule>
  </conditionalFormatting>
  <conditionalFormatting sqref="C352">
    <cfRule type="cellIs" dxfId="6188" priority="132" operator="equal">
      <formula>"Uploaded"</formula>
    </cfRule>
  </conditionalFormatting>
  <conditionalFormatting sqref="C376">
    <cfRule type="cellIs" dxfId="6187" priority="131" operator="equal">
      <formula>"Uploaded"</formula>
    </cfRule>
  </conditionalFormatting>
  <conditionalFormatting sqref="C371:C373">
    <cfRule type="cellIs" dxfId="6186" priority="130" operator="equal">
      <formula>"Uploaded"</formula>
    </cfRule>
  </conditionalFormatting>
  <conditionalFormatting sqref="C368:C370">
    <cfRule type="cellIs" dxfId="6185" priority="129" operator="equal">
      <formula>"Uploaded"</formula>
    </cfRule>
  </conditionalFormatting>
  <conditionalFormatting sqref="G342:G373 G376">
    <cfRule type="cellIs" dxfId="6184" priority="127" operator="equal">
      <formula>"No update"</formula>
    </cfRule>
  </conditionalFormatting>
  <conditionalFormatting sqref="L376 L342:L373">
    <cfRule type="cellIs" dxfId="6183" priority="126" operator="equal">
      <formula>"Site only"</formula>
    </cfRule>
  </conditionalFormatting>
  <conditionalFormatting sqref="L342:L373 L376">
    <cfRule type="cellIs" dxfId="6182" priority="114" operator="equal">
      <formula>"This credit was previously reviewed for all sites"</formula>
    </cfRule>
    <cfRule type="cellIs" dxfId="6181" priority="115" operator="equal">
      <formula>"This credit applies to all sites"</formula>
    </cfRule>
    <cfRule type="cellIs" dxfId="6180" priority="116" operator="equal">
      <formula>"This credit is for the site only"</formula>
    </cfRule>
  </conditionalFormatting>
  <conditionalFormatting sqref="P374">
    <cfRule type="cellIs" dxfId="6179" priority="95" operator="equal">
      <formula>"No$751:$751 Update"</formula>
    </cfRule>
    <cfRule type="cellIs" dxfId="6178" priority="96" operator="equal">
      <formula>"Updated"</formula>
    </cfRule>
    <cfRule type="cellIs" dxfId="6177" priority="97" operator="equal">
      <formula>"Updated"</formula>
    </cfRule>
    <cfRule type="cellIs" dxfId="6176" priority="98" operator="equal">
      <formula>"YES"</formula>
    </cfRule>
  </conditionalFormatting>
  <conditionalFormatting sqref="P374">
    <cfRule type="cellIs" dxfId="6175" priority="91" operator="equal">
      <formula>"Site only"</formula>
    </cfRule>
    <cfRule type="cellIs" dxfId="6174" priority="92" operator="equal">
      <formula>"Portfolio Credit"</formula>
    </cfRule>
    <cfRule type="cellIs" dxfId="6173" priority="93" operator="equal">
      <formula>"No Update"</formula>
    </cfRule>
    <cfRule type="cellIs" dxfId="6172" priority="94" operator="equal">
      <formula>"New credit"</formula>
    </cfRule>
  </conditionalFormatting>
  <conditionalFormatting sqref="G374">
    <cfRule type="cellIs" dxfId="6171" priority="78" operator="equal">
      <formula>"No update"</formula>
    </cfRule>
  </conditionalFormatting>
  <conditionalFormatting sqref="I374">
    <cfRule type="cellIs" dxfId="6170" priority="108" operator="equal">
      <formula>"Yes"</formula>
    </cfRule>
  </conditionalFormatting>
  <conditionalFormatting sqref="C374:C375">
    <cfRule type="cellIs" dxfId="6169" priority="106" operator="equal">
      <formula>"Uploaded"</formula>
    </cfRule>
  </conditionalFormatting>
  <conditionalFormatting sqref="C374:C375">
    <cfRule type="cellIs" dxfId="6168" priority="90" operator="equal">
      <formula>"Uploaded"</formula>
    </cfRule>
  </conditionalFormatting>
  <conditionalFormatting sqref="P374">
    <cfRule type="cellIs" dxfId="6167" priority="79" operator="equal">
      <formula>"Yes"</formula>
    </cfRule>
    <cfRule type="cellIs" dxfId="6166" priority="80" operator="equal">
      <formula>"No update"</formula>
    </cfRule>
    <cfRule type="cellIs" dxfId="6165" priority="81" operator="equal">
      <formula>"Site Only"</formula>
    </cfRule>
  </conditionalFormatting>
  <conditionalFormatting sqref="P359">
    <cfRule type="cellIs" dxfId="6164" priority="74" operator="equal">
      <formula>"No$751:$751 Update"</formula>
    </cfRule>
    <cfRule type="cellIs" dxfId="6163" priority="75" operator="equal">
      <formula>"Updated"</formula>
    </cfRule>
    <cfRule type="cellIs" dxfId="6162" priority="76" operator="equal">
      <formula>"Updated"</formula>
    </cfRule>
    <cfRule type="cellIs" dxfId="6161" priority="77" operator="equal">
      <formula>"YES"</formula>
    </cfRule>
  </conditionalFormatting>
  <conditionalFormatting sqref="P359">
    <cfRule type="cellIs" dxfId="6160" priority="70" operator="equal">
      <formula>"Site only"</formula>
    </cfRule>
    <cfRule type="cellIs" dxfId="6159" priority="71" operator="equal">
      <formula>"Portfolio Credit"</formula>
    </cfRule>
    <cfRule type="cellIs" dxfId="6158" priority="72" operator="equal">
      <formula>"No Update"</formula>
    </cfRule>
    <cfRule type="cellIs" dxfId="6157" priority="73" operator="equal">
      <formula>"New credit"</formula>
    </cfRule>
  </conditionalFormatting>
  <conditionalFormatting sqref="P359">
    <cfRule type="cellIs" dxfId="6156" priority="67" operator="equal">
      <formula>"Yes"</formula>
    </cfRule>
    <cfRule type="cellIs" dxfId="6155" priority="68" operator="equal">
      <formula>"No update"</formula>
    </cfRule>
    <cfRule type="cellIs" dxfId="6154" priority="69" operator="equal">
      <formula>"Site Only"</formula>
    </cfRule>
  </conditionalFormatting>
  <conditionalFormatting sqref="C89:C90">
    <cfRule type="cellIs" dxfId="6153" priority="65" operator="equal">
      <formula>"Uploaded"</formula>
    </cfRule>
  </conditionalFormatting>
  <conditionalFormatting sqref="P89:Q90">
    <cfRule type="cellIs" dxfId="6152" priority="58" operator="equal">
      <formula>"Site only"</formula>
    </cfRule>
    <cfRule type="cellIs" dxfId="6151" priority="59" operator="equal">
      <formula>"Portfolio Credit"</formula>
    </cfRule>
    <cfRule type="cellIs" dxfId="6150" priority="60" operator="equal">
      <formula>"No Update"</formula>
    </cfRule>
    <cfRule type="cellIs" dxfId="6149" priority="61" operator="equal">
      <formula>"New credit"</formula>
    </cfRule>
  </conditionalFormatting>
  <conditionalFormatting sqref="Q89:Q90">
    <cfRule type="cellIs" dxfId="6148" priority="57" operator="equal">
      <formula>"Yes"</formula>
    </cfRule>
  </conditionalFormatting>
  <conditionalFormatting sqref="P109">
    <cfRule type="containsText" dxfId="6147" priority="32" operator="containsText" text="YES">
      <formula>NOT(ISERROR(SEARCH("YES",P109)))</formula>
    </cfRule>
  </conditionalFormatting>
  <conditionalFormatting sqref="P109">
    <cfRule type="cellIs" dxfId="6146" priority="37" operator="equal">
      <formula>"No$751:$751 Update"</formula>
    </cfRule>
    <cfRule type="cellIs" dxfId="6145" priority="38" operator="equal">
      <formula>"Updated"</formula>
    </cfRule>
    <cfRule type="cellIs" dxfId="6144" priority="39" operator="equal">
      <formula>"Updated"</formula>
    </cfRule>
    <cfRule type="cellIs" dxfId="6143" priority="40" operator="equal">
      <formula>"YES"</formula>
    </cfRule>
  </conditionalFormatting>
  <conditionalFormatting sqref="P109">
    <cfRule type="cellIs" dxfId="6142" priority="33" operator="equal">
      <formula>"Site only"</formula>
    </cfRule>
    <cfRule type="cellIs" dxfId="6141" priority="34" operator="equal">
      <formula>"Portfolio Credit"</formula>
    </cfRule>
    <cfRule type="cellIs" dxfId="6140" priority="35" operator="equal">
      <formula>"No Update"</formula>
    </cfRule>
    <cfRule type="cellIs" dxfId="6139" priority="36" operator="equal">
      <formula>"New credit"</formula>
    </cfRule>
  </conditionalFormatting>
  <conditionalFormatting sqref="P109">
    <cfRule type="cellIs" dxfId="6138" priority="31" operator="equal">
      <formula>"Yes"</formula>
    </cfRule>
  </conditionalFormatting>
  <conditionalFormatting sqref="Q109">
    <cfRule type="cellIs" dxfId="6137" priority="27" operator="equal">
      <formula>"Site only"</formula>
    </cfRule>
    <cfRule type="cellIs" dxfId="6136" priority="28" operator="equal">
      <formula>"Portfolio Credit"</formula>
    </cfRule>
    <cfRule type="cellIs" dxfId="6135" priority="29" operator="equal">
      <formula>"No Update"</formula>
    </cfRule>
    <cfRule type="cellIs" dxfId="6134" priority="30" operator="equal">
      <formula>"New credit"</formula>
    </cfRule>
  </conditionalFormatting>
  <conditionalFormatting sqref="Q109">
    <cfRule type="cellIs" dxfId="6133" priority="26" operator="equal">
      <formula>"Yes"</formula>
    </cfRule>
  </conditionalFormatting>
  <conditionalFormatting sqref="P67">
    <cfRule type="cellIs" dxfId="6132" priority="21" operator="equal">
      <formula>"No$751:$751 Update"</formula>
    </cfRule>
    <cfRule type="cellIs" dxfId="6131" priority="22" operator="equal">
      <formula>"Updated"</formula>
    </cfRule>
    <cfRule type="cellIs" dxfId="6130" priority="23" operator="equal">
      <formula>"Updated"</formula>
    </cfRule>
    <cfRule type="cellIs" dxfId="6129" priority="25" operator="equal">
      <formula>"YES"</formula>
    </cfRule>
  </conditionalFormatting>
  <conditionalFormatting sqref="P67">
    <cfRule type="cellIs" dxfId="6128" priority="24" operator="equal">
      <formula>"Uploaded"</formula>
    </cfRule>
  </conditionalFormatting>
  <conditionalFormatting sqref="P67">
    <cfRule type="cellIs" dxfId="6127" priority="17" operator="equal">
      <formula>"Site only"</formula>
    </cfRule>
    <cfRule type="cellIs" dxfId="6126" priority="18" operator="equal">
      <formula>"Portfolio Credit"</formula>
    </cfRule>
    <cfRule type="cellIs" dxfId="6125" priority="19" operator="equal">
      <formula>"No Update"</formula>
    </cfRule>
    <cfRule type="cellIs" dxfId="6124" priority="20" operator="equal">
      <formula>"New credit"</formula>
    </cfRule>
  </conditionalFormatting>
  <conditionalFormatting sqref="Q67">
    <cfRule type="cellIs" dxfId="6123" priority="14" operator="equal">
      <formula>"Yes"</formula>
    </cfRule>
    <cfRule type="cellIs" dxfId="6122" priority="15" operator="equal">
      <formula>"No update"</formula>
    </cfRule>
    <cfRule type="cellIs" dxfId="6121" priority="16" operator="equal">
      <formula>"Site Only"</formula>
    </cfRule>
  </conditionalFormatting>
  <conditionalFormatting sqref="E26">
    <cfRule type="cellIs" dxfId="6120" priority="13" operator="equal">
      <formula>"Uploaded"</formula>
    </cfRule>
  </conditionalFormatting>
  <conditionalFormatting sqref="E190">
    <cfRule type="cellIs" dxfId="6119" priority="12" operator="equal">
      <formula>"Uploaded"</formula>
    </cfRule>
  </conditionalFormatting>
  <conditionalFormatting sqref="E223">
    <cfRule type="cellIs" dxfId="6118" priority="11" operator="equal">
      <formula>"Uploaded"</formula>
    </cfRule>
  </conditionalFormatting>
  <conditionalFormatting sqref="E340">
    <cfRule type="cellIs" dxfId="6117" priority="10" operator="equal">
      <formula>"Uploaded"</formula>
    </cfRule>
  </conditionalFormatting>
  <conditionalFormatting sqref="I133:I137">
    <cfRule type="cellIs" dxfId="6116" priority="9" operator="equal">
      <formula>"Yes"</formula>
    </cfRule>
  </conditionalFormatting>
  <conditionalFormatting sqref="P136">
    <cfRule type="cellIs" dxfId="6115" priority="4" operator="equal">
      <formula>"Yes"</formula>
    </cfRule>
  </conditionalFormatting>
  <conditionalFormatting sqref="P135">
    <cfRule type="cellIs" dxfId="6114" priority="3" operator="equal">
      <formula>"Yes"</formula>
    </cfRule>
  </conditionalFormatting>
  <conditionalFormatting sqref="P134">
    <cfRule type="cellIs" dxfId="6113" priority="2" operator="equal">
      <formula>"Yes"</formula>
    </cfRule>
  </conditionalFormatting>
  <conditionalFormatting sqref="P133">
    <cfRule type="cellIs" dxfId="6112" priority="1" operator="equal">
      <formula>"Yes"</formula>
    </cfRule>
  </conditionalFormatting>
  <dataValidations count="19">
    <dataValidation type="list" allowBlank="1" showInputMessage="1" showErrorMessage="1" sqref="L223" xr:uid="{00000000-0002-0000-0000-000000000000}">
      <formula1>"This credit is for the site only, This credit applies to all sites, This credit was previously reviewed for all sites, &lt;select&gt;"</formula1>
    </dataValidation>
    <dataValidation type="list" allowBlank="1" showInputMessage="1" showErrorMessage="1" sqref="G97:I97" xr:uid="{00000000-0002-0000-0000-000001000000}">
      <formula1>"Portfolio credit, Site only, &lt;select&gt;"</formula1>
    </dataValidation>
    <dataValidation type="list" allowBlank="1" showInputMessage="1" showErrorMessage="1" sqref="P98 P248 N40 P65:Q66 P128 P172 P207 P196 P229 P324 P291 P264 P310 P109" xr:uid="{00000000-0002-0000-0000-000002000000}">
      <formula1>"YES, NO, &lt;select&gt;"</formula1>
    </dataValidation>
    <dataValidation type="list" allowBlank="1" showInputMessage="1" showErrorMessage="1" sqref="P119:Q119 K44 P21 K25 K51 P67 K80 P160:Q160 K121 K162 K189 P220:Q220 P218:Q218 K222 P239:Q239 K241 P276:Q276 P301:Q301 K303 K281 Q334:Q337 P334:P335 K339 P370:Q370 P372:Q372 K374" xr:uid="{00000000-0002-0000-0000-000003000000}">
      <formula1>"Uploaded, &lt;select&gt;"</formula1>
    </dataValidation>
    <dataValidation type="list" allowBlank="1" showInputMessage="1" showErrorMessage="1" sqref="L44:N44" xr:uid="{00000000-0002-0000-0000-000004000000}">
      <formula1>"All sites, Site only, &lt;select&gt;"</formula1>
    </dataValidation>
    <dataValidation type="list" allowBlank="1" showInputMessage="1" showErrorMessage="1" sqref="G44:I44" xr:uid="{00000000-0002-0000-0000-000005000000}">
      <formula1>"MPR updated, No update, &lt;select&gt;"</formula1>
    </dataValidation>
    <dataValidation type="list" allowBlank="1" showInputMessage="1" showErrorMessage="1" sqref="L62 L13 Q45 P64:Q64" xr:uid="{00000000-0002-0000-0000-000006000000}">
      <formula1>"YES, &lt;select&gt;"</formula1>
    </dataValidation>
    <dataValidation type="list" allowBlank="1" showInputMessage="1" showErrorMessage="1" sqref="B36:C36" xr:uid="{00000000-0002-0000-0000-000007000000}">
      <formula1>"Uploaded"</formula1>
    </dataValidation>
    <dataValidation type="list" allowBlank="1" showInputMessage="1" showErrorMessage="1" sqref="P187:Q187" xr:uid="{00000000-0002-0000-0000-000009000000}">
      <formula1>"Uploaded, Not applicable, &lt;select&gt;"</formula1>
    </dataValidation>
    <dataValidation type="list" allowBlank="1" showInputMessage="1" showErrorMessage="1" sqref="P346 P359" xr:uid="{00000000-0002-0000-0000-00000B000000}">
      <formula1>"YES, NO, N/A, &lt;select&gt;"</formula1>
    </dataValidation>
    <dataValidation type="list" allowBlank="1" showInputMessage="1" showErrorMessage="1" sqref="F26" xr:uid="{00000000-0002-0000-0000-00000C000000}">
      <formula1>"This policy is for the site only, This policy applies to all sites, This MPR has been awarded to all sites by GBCI, &lt;select&gt;"</formula1>
    </dataValidation>
    <dataValidation type="list" allowBlank="1" showInputMessage="1" showErrorMessage="1" sqref="F52 F122 F375 F282 F340 F163" xr:uid="{00000000-0002-0000-0000-00000D000000}">
      <formula1>"This information is for the site only, This is the standard procedure for all sites, Standard procedures were pre-approved by GBCI, &lt;select&gt;"</formula1>
    </dataValidation>
    <dataValidation type="list" allowBlank="1" showInputMessage="1" showErrorMessage="1" sqref="F81" xr:uid="{00000000-0002-0000-0000-00000E000000}">
      <formula1>"This information is for the site only, This is the strategy for all sites, Standard procedures were pre-approved by GBCI, &lt;select&gt;"</formula1>
    </dataValidation>
    <dataValidation type="list" allowBlank="1" showInputMessage="1" showErrorMessage="1" sqref="F223" xr:uid="{00000000-0002-0000-0000-00000F000000}">
      <formula1>"This goal and plan is for the site only, This goal and plan applies to all sites, This credit has been awarded to all sites by GBCI, &lt;select&gt;"</formula1>
    </dataValidation>
    <dataValidation type="list" allowBlank="1" showInputMessage="1" showErrorMessage="1" sqref="F190:K190" xr:uid="{00000000-0002-0000-0000-000010000000}">
      <formula1>"This policy or plan is for the site only, This policy or plan applies to all sites, GBCI has pre-approved this credit for all sites, &lt;select&gt;"</formula1>
    </dataValidation>
    <dataValidation type="list" allowBlank="1" showInputMessage="1" showErrorMessage="1" sqref="F242" xr:uid="{00000000-0002-0000-0000-000011000000}">
      <formula1>"This information is for the site only, This is the standard procedure for each site, This was completed for all sites at the portfolio level, Standard procedures were pre-approved by GBCI, This credit has been awarded to all sites by GBCI, &lt;select&gt;"</formula1>
    </dataValidation>
    <dataValidation type="list" allowBlank="1" showInputMessage="1" showErrorMessage="1" sqref="F304" xr:uid="{00000000-0002-0000-0000-000012000000}">
      <formula1>"This information is for the site only, This is the standard analysis process for all sites, The analysis process was pre-approved by GBCI, &lt;select&gt;"</formula1>
    </dataValidation>
    <dataValidation type="list" allowBlank="1" showInputMessage="1" showErrorMessage="1" sqref="F314 F252" xr:uid="{960279AF-7E68-4EB0-879D-053DE20D6155}">
      <formula1>"&lt;select&gt;, Jan, Feb, Mar, Apr, May, Jun, Jul, Aug, Sept, Oct, Nov, Dec"</formula1>
    </dataValidation>
    <dataValidation type="list" allowBlank="1" showInputMessage="1" showErrorMessage="1" sqref="I133:I137 P133:P136" xr:uid="{09F230B2-2599-473A-ABE0-3D9CFB4F5D21}">
      <formula1>"&lt;select&gt;, YES, NO"</formula1>
    </dataValidation>
  </dataValidations>
  <hyperlinks>
    <hyperlink ref="E89:J89" r:id="rId1" display="TRUE Precertification Guidance document for full " xr:uid="{00000000-0004-0000-0000-000000000000}"/>
    <hyperlink ref="K89" r:id="rId2" display="TRUE Rating System for " xr:uid="{00000000-0004-0000-0000-000001000000}"/>
  </hyperlinks>
  <pageMargins left="0.25" right="0.25" top="0.75" bottom="0.75" header="0.3" footer="0.3"/>
  <pageSetup scale="28"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fitToPage="1"/>
  </sheetPr>
  <dimension ref="A1:AS2221"/>
  <sheetViews>
    <sheetView showGridLines="0" showZeros="0" zoomScale="80" zoomScaleNormal="80" zoomScaleSheetLayoutView="87" zoomScalePageLayoutView="90" workbookViewId="0">
      <selection activeCell="G2" sqref="G2:R2"/>
    </sheetView>
  </sheetViews>
  <sheetFormatPr defaultColWidth="9.140625" defaultRowHeight="15" x14ac:dyDescent="0.25"/>
  <cols>
    <col min="1" max="1" width="3.140625" style="130" customWidth="1"/>
    <col min="2" max="3" width="4.42578125" style="178" customWidth="1"/>
    <col min="4" max="4" width="5" style="178" customWidth="1"/>
    <col min="5" max="5" width="10" style="178" customWidth="1"/>
    <col min="6" max="6" width="9.85546875" style="178" customWidth="1"/>
    <col min="7" max="7" width="6.7109375" style="177" customWidth="1"/>
    <col min="8" max="8" width="7.28515625" style="177" customWidth="1"/>
    <col min="9" max="9" width="8.28515625" style="400" customWidth="1"/>
    <col min="10" max="10" width="10.42578125" style="177" customWidth="1"/>
    <col min="11" max="11" width="7.7109375" style="400" customWidth="1"/>
    <col min="12" max="12" width="8.7109375" style="177" customWidth="1"/>
    <col min="13" max="13" width="8.85546875" style="177" customWidth="1"/>
    <col min="14" max="14" width="11.140625" style="401" customWidth="1"/>
    <col min="15" max="15" width="10.5703125" style="177" customWidth="1"/>
    <col min="16" max="16" width="9.5703125" style="177" customWidth="1"/>
    <col min="17" max="17" width="8.5703125" style="177" customWidth="1"/>
    <col min="18" max="18" width="15.42578125" style="402" customWidth="1"/>
    <col min="19" max="19" width="68.42578125" style="704" customWidth="1"/>
    <col min="20" max="20" width="11.7109375" style="399" hidden="1" customWidth="1"/>
    <col min="21" max="21" width="7.42578125" style="399" hidden="1" customWidth="1"/>
    <col min="22" max="22" width="9.140625" style="174" hidden="1" customWidth="1"/>
    <col min="23" max="23" width="9.7109375" style="399" hidden="1" customWidth="1"/>
    <col min="24" max="26" width="9.140625" style="174" hidden="1" customWidth="1"/>
    <col min="27" max="27" width="9.140625" style="175" hidden="1" customWidth="1"/>
    <col min="28" max="28" width="0.140625" style="176" customWidth="1"/>
    <col min="29" max="29" width="9.140625" style="176" customWidth="1"/>
    <col min="30" max="31" width="9.140625" style="177" customWidth="1"/>
    <col min="32" max="41" width="9.140625" style="177"/>
    <col min="42" max="16384" width="9.140625" style="178"/>
  </cols>
  <sheetData>
    <row r="1" spans="1:42" s="130" customFormat="1" ht="110.25" customHeight="1" thickBot="1" x14ac:dyDescent="0.3">
      <c r="A1" s="154"/>
      <c r="C1" s="108"/>
      <c r="D1" s="937" t="s">
        <v>573</v>
      </c>
      <c r="E1" s="937"/>
      <c r="F1" s="937"/>
      <c r="G1" s="937"/>
      <c r="H1" s="937"/>
      <c r="I1" s="937"/>
      <c r="J1" s="937"/>
      <c r="K1" s="937"/>
      <c r="L1" s="937"/>
      <c r="M1" s="937"/>
      <c r="N1" s="937"/>
      <c r="O1" s="937"/>
      <c r="P1" s="937"/>
      <c r="Q1" s="937"/>
      <c r="R1" s="938"/>
      <c r="S1" s="477"/>
      <c r="T1" s="156"/>
      <c r="U1" s="156"/>
      <c r="V1" s="156"/>
      <c r="W1" s="156"/>
      <c r="X1" s="156"/>
      <c r="Y1" s="156"/>
      <c r="Z1" s="156"/>
      <c r="AA1" s="156"/>
      <c r="AB1" s="156"/>
      <c r="AC1" s="156"/>
      <c r="AD1" s="156"/>
      <c r="AE1" s="156"/>
      <c r="AF1" s="156"/>
      <c r="AG1" s="156"/>
      <c r="AH1" s="156"/>
      <c r="AI1" s="156"/>
      <c r="AJ1" s="156"/>
      <c r="AK1" s="156"/>
      <c r="AL1" s="156"/>
      <c r="AM1" s="156"/>
      <c r="AN1" s="156"/>
      <c r="AO1" s="156"/>
      <c r="AP1" s="156"/>
    </row>
    <row r="2" spans="1:42" s="161" customFormat="1" ht="30" customHeight="1" thickBot="1" x14ac:dyDescent="0.45">
      <c r="A2" s="157"/>
      <c r="B2" s="939" t="s">
        <v>577</v>
      </c>
      <c r="C2" s="940"/>
      <c r="D2" s="940"/>
      <c r="E2" s="940"/>
      <c r="F2" s="941"/>
      <c r="G2" s="1026"/>
      <c r="H2" s="1026"/>
      <c r="I2" s="1026"/>
      <c r="J2" s="1026"/>
      <c r="K2" s="1026"/>
      <c r="L2" s="1026"/>
      <c r="M2" s="1026"/>
      <c r="N2" s="1026"/>
      <c r="O2" s="1026"/>
      <c r="P2" s="1026"/>
      <c r="Q2" s="1026"/>
      <c r="R2" s="1027"/>
      <c r="S2" s="478"/>
      <c r="T2" s="159"/>
      <c r="U2" s="159"/>
      <c r="V2" s="160"/>
      <c r="W2" s="159"/>
      <c r="X2" s="160"/>
      <c r="Y2" s="160"/>
      <c r="Z2" s="160"/>
      <c r="AA2" s="160"/>
      <c r="AB2" s="160"/>
      <c r="AC2" s="160"/>
      <c r="AD2" s="160"/>
      <c r="AE2" s="160"/>
      <c r="AF2" s="160"/>
      <c r="AG2" s="160"/>
      <c r="AH2" s="160"/>
      <c r="AI2" s="160"/>
      <c r="AJ2" s="160"/>
      <c r="AK2" s="160"/>
      <c r="AL2" s="160"/>
      <c r="AM2" s="160"/>
      <c r="AN2" s="160"/>
      <c r="AO2" s="160"/>
      <c r="AP2" s="160"/>
    </row>
    <row r="3" spans="1:42" s="162" customFormat="1" ht="30" customHeight="1" thickBot="1" x14ac:dyDescent="0.45">
      <c r="B3" s="939" t="s">
        <v>578</v>
      </c>
      <c r="C3" s="944"/>
      <c r="D3" s="944"/>
      <c r="E3" s="944"/>
      <c r="F3" s="945"/>
      <c r="G3" s="1026"/>
      <c r="H3" s="1028"/>
      <c r="I3" s="1028"/>
      <c r="J3" s="1028"/>
      <c r="K3" s="1028"/>
      <c r="L3" s="1028"/>
      <c r="M3" s="1028"/>
      <c r="N3" s="1028"/>
      <c r="O3" s="1028"/>
      <c r="P3" s="1028"/>
      <c r="Q3" s="1028"/>
      <c r="R3" s="1029"/>
      <c r="S3" s="479"/>
      <c r="AA3" s="161"/>
    </row>
    <row r="4" spans="1:42" s="162" customFormat="1" ht="30" customHeight="1" thickBot="1" x14ac:dyDescent="0.45">
      <c r="B4" s="939" t="s">
        <v>579</v>
      </c>
      <c r="C4" s="944"/>
      <c r="D4" s="944"/>
      <c r="E4" s="944"/>
      <c r="F4" s="945"/>
      <c r="G4" s="1026"/>
      <c r="H4" s="1028"/>
      <c r="I4" s="1028"/>
      <c r="J4" s="1028"/>
      <c r="K4" s="1028"/>
      <c r="L4" s="1028"/>
      <c r="M4" s="1028"/>
      <c r="N4" s="1028"/>
      <c r="O4" s="1028"/>
      <c r="P4" s="1028"/>
      <c r="Q4" s="1028"/>
      <c r="R4" s="1029"/>
      <c r="S4" s="479"/>
      <c r="AA4" s="161"/>
    </row>
    <row r="5" spans="1:42" s="130" customFormat="1" ht="48.75" customHeight="1" x14ac:dyDescent="0.25">
      <c r="A5" s="164"/>
      <c r="B5" s="948" t="s">
        <v>759</v>
      </c>
      <c r="C5" s="949"/>
      <c r="D5" s="949"/>
      <c r="E5" s="949"/>
      <c r="F5" s="949"/>
      <c r="G5" s="949"/>
      <c r="H5" s="949"/>
      <c r="I5" s="949"/>
      <c r="J5" s="949"/>
      <c r="K5" s="949"/>
      <c r="L5" s="949"/>
      <c r="M5" s="949"/>
      <c r="N5" s="949"/>
      <c r="O5" s="949"/>
      <c r="P5" s="949"/>
      <c r="Q5" s="949"/>
      <c r="R5" s="950"/>
      <c r="S5" s="480"/>
      <c r="T5" s="156"/>
      <c r="U5" s="156"/>
      <c r="V5" s="156"/>
      <c r="W5" s="156"/>
      <c r="X5" s="156"/>
      <c r="Y5" s="156"/>
      <c r="Z5" s="156"/>
      <c r="AA5" s="156"/>
      <c r="AB5" s="156"/>
      <c r="AC5" s="156"/>
      <c r="AD5" s="156"/>
      <c r="AE5" s="156"/>
      <c r="AF5" s="156"/>
      <c r="AG5" s="156"/>
      <c r="AH5" s="156"/>
      <c r="AI5" s="156"/>
      <c r="AJ5" s="156"/>
      <c r="AK5" s="156"/>
      <c r="AL5" s="156"/>
      <c r="AM5" s="156"/>
      <c r="AN5" s="156"/>
      <c r="AO5" s="156"/>
      <c r="AP5" s="156"/>
    </row>
    <row r="6" spans="1:42" s="130" customFormat="1" ht="45.75" customHeight="1" x14ac:dyDescent="0.25">
      <c r="A6" s="164"/>
      <c r="B6" s="951"/>
      <c r="C6" s="952"/>
      <c r="D6" s="952"/>
      <c r="E6" s="952"/>
      <c r="F6" s="952"/>
      <c r="G6" s="952"/>
      <c r="H6" s="952"/>
      <c r="I6" s="952"/>
      <c r="J6" s="952"/>
      <c r="K6" s="952"/>
      <c r="L6" s="952"/>
      <c r="M6" s="952"/>
      <c r="N6" s="952"/>
      <c r="O6" s="952"/>
      <c r="P6" s="952"/>
      <c r="Q6" s="952"/>
      <c r="R6" s="953"/>
      <c r="S6" s="481"/>
      <c r="T6" s="156"/>
      <c r="U6" s="156"/>
      <c r="V6" s="156"/>
      <c r="W6" s="156"/>
      <c r="X6" s="156"/>
      <c r="Y6" s="156"/>
      <c r="Z6" s="156"/>
      <c r="AA6" s="156"/>
      <c r="AB6" s="156"/>
      <c r="AC6" s="156"/>
      <c r="AD6" s="156"/>
      <c r="AE6" s="156"/>
      <c r="AF6" s="156"/>
      <c r="AG6" s="156"/>
      <c r="AH6" s="156"/>
      <c r="AI6" s="156"/>
      <c r="AJ6" s="156"/>
      <c r="AK6" s="156"/>
      <c r="AL6" s="156"/>
      <c r="AM6" s="156"/>
      <c r="AN6" s="156"/>
      <c r="AO6" s="156"/>
      <c r="AP6" s="156"/>
    </row>
    <row r="7" spans="1:42" s="130" customFormat="1" ht="48.75" customHeight="1" x14ac:dyDescent="0.25">
      <c r="A7" s="164"/>
      <c r="B7" s="951"/>
      <c r="C7" s="952"/>
      <c r="D7" s="952"/>
      <c r="E7" s="952"/>
      <c r="F7" s="952"/>
      <c r="G7" s="952"/>
      <c r="H7" s="952"/>
      <c r="I7" s="952"/>
      <c r="J7" s="952"/>
      <c r="K7" s="952"/>
      <c r="L7" s="952"/>
      <c r="M7" s="952"/>
      <c r="N7" s="952"/>
      <c r="O7" s="952"/>
      <c r="P7" s="952"/>
      <c r="Q7" s="952"/>
      <c r="R7" s="953"/>
      <c r="S7" s="481"/>
      <c r="T7" s="156"/>
      <c r="U7" s="156"/>
      <c r="V7" s="156"/>
      <c r="W7" s="156"/>
      <c r="X7" s="156"/>
      <c r="Y7" s="156"/>
      <c r="Z7" s="156"/>
      <c r="AA7" s="156"/>
      <c r="AB7" s="156"/>
      <c r="AC7" s="156"/>
      <c r="AD7" s="156"/>
      <c r="AE7" s="156"/>
      <c r="AF7" s="156"/>
      <c r="AG7" s="156"/>
      <c r="AH7" s="156"/>
      <c r="AI7" s="156"/>
      <c r="AJ7" s="156"/>
      <c r="AK7" s="156"/>
      <c r="AL7" s="156"/>
      <c r="AM7" s="156"/>
      <c r="AN7" s="156"/>
      <c r="AO7" s="156"/>
      <c r="AP7" s="156"/>
    </row>
    <row r="8" spans="1:42" s="130" customFormat="1" ht="45" customHeight="1" x14ac:dyDescent="0.25">
      <c r="A8" s="164"/>
      <c r="B8" s="951"/>
      <c r="C8" s="952"/>
      <c r="D8" s="952"/>
      <c r="E8" s="952"/>
      <c r="F8" s="952"/>
      <c r="G8" s="952"/>
      <c r="H8" s="952"/>
      <c r="I8" s="952"/>
      <c r="J8" s="952"/>
      <c r="K8" s="952"/>
      <c r="L8" s="952"/>
      <c r="M8" s="952"/>
      <c r="N8" s="952"/>
      <c r="O8" s="952"/>
      <c r="P8" s="952"/>
      <c r="Q8" s="952"/>
      <c r="R8" s="953"/>
      <c r="S8" s="481"/>
      <c r="T8" s="156"/>
      <c r="U8" s="156"/>
      <c r="V8" s="156"/>
      <c r="W8" s="156"/>
      <c r="X8" s="156"/>
      <c r="Y8" s="156"/>
      <c r="Z8" s="156"/>
      <c r="AA8" s="156"/>
      <c r="AB8" s="156"/>
      <c r="AC8" s="156"/>
      <c r="AD8" s="156"/>
      <c r="AE8" s="156"/>
      <c r="AF8" s="156"/>
      <c r="AG8" s="156"/>
      <c r="AH8" s="156"/>
      <c r="AI8" s="156"/>
      <c r="AJ8" s="156"/>
      <c r="AK8" s="156"/>
      <c r="AL8" s="156"/>
      <c r="AM8" s="156"/>
      <c r="AN8" s="156"/>
      <c r="AO8" s="156"/>
      <c r="AP8" s="156"/>
    </row>
    <row r="9" spans="1:42" s="130" customFormat="1" ht="33.75" customHeight="1" x14ac:dyDescent="0.25">
      <c r="A9" s="164"/>
      <c r="B9" s="951"/>
      <c r="C9" s="952"/>
      <c r="D9" s="952"/>
      <c r="E9" s="952"/>
      <c r="F9" s="952"/>
      <c r="G9" s="952"/>
      <c r="H9" s="952"/>
      <c r="I9" s="952"/>
      <c r="J9" s="952"/>
      <c r="K9" s="952"/>
      <c r="L9" s="952"/>
      <c r="M9" s="952"/>
      <c r="N9" s="952"/>
      <c r="O9" s="952"/>
      <c r="P9" s="952"/>
      <c r="Q9" s="952"/>
      <c r="R9" s="953"/>
      <c r="S9" s="481"/>
      <c r="T9" s="156"/>
      <c r="U9" s="156"/>
      <c r="V9" s="156"/>
      <c r="W9" s="156"/>
      <c r="X9" s="156"/>
      <c r="Y9" s="156"/>
      <c r="Z9" s="156"/>
      <c r="AA9" s="156"/>
      <c r="AB9" s="156"/>
      <c r="AC9" s="156"/>
      <c r="AD9" s="156"/>
      <c r="AE9" s="156"/>
      <c r="AF9" s="156"/>
      <c r="AG9" s="156"/>
      <c r="AH9" s="156"/>
      <c r="AI9" s="156"/>
      <c r="AJ9" s="156"/>
      <c r="AK9" s="156"/>
      <c r="AL9" s="156"/>
      <c r="AM9" s="156"/>
      <c r="AN9" s="156"/>
      <c r="AO9" s="156"/>
      <c r="AP9" s="156"/>
    </row>
    <row r="10" spans="1:42" s="130" customFormat="1" ht="30" customHeight="1" thickBot="1" x14ac:dyDescent="0.3">
      <c r="A10" s="164"/>
      <c r="B10" s="951"/>
      <c r="C10" s="952"/>
      <c r="D10" s="952"/>
      <c r="E10" s="952"/>
      <c r="F10" s="952"/>
      <c r="G10" s="952"/>
      <c r="H10" s="952"/>
      <c r="I10" s="952"/>
      <c r="J10" s="952"/>
      <c r="K10" s="952"/>
      <c r="L10" s="952"/>
      <c r="M10" s="952"/>
      <c r="N10" s="952"/>
      <c r="O10" s="952"/>
      <c r="P10" s="952"/>
      <c r="Q10" s="952"/>
      <c r="R10" s="953"/>
      <c r="S10" s="481"/>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row>
    <row r="11" spans="1:42" ht="19.5" customHeight="1" x14ac:dyDescent="0.25">
      <c r="A11" s="167"/>
      <c r="B11" s="168"/>
      <c r="C11" s="169"/>
      <c r="D11" s="169"/>
      <c r="E11" s="169"/>
      <c r="F11" s="169"/>
      <c r="G11" s="169"/>
      <c r="H11" s="169"/>
      <c r="I11" s="169"/>
      <c r="J11" s="169"/>
      <c r="K11" s="169"/>
      <c r="L11" s="169"/>
      <c r="M11" s="169"/>
      <c r="N11" s="169"/>
      <c r="O11" s="169"/>
      <c r="P11" s="169"/>
      <c r="Q11" s="169"/>
      <c r="R11" s="170"/>
      <c r="S11" s="482"/>
      <c r="T11" s="172"/>
      <c r="U11" s="172"/>
      <c r="V11" s="173"/>
      <c r="W11" s="172"/>
    </row>
    <row r="12" spans="1:42" ht="21.6" customHeight="1" x14ac:dyDescent="0.4">
      <c r="A12" s="167"/>
      <c r="B12" s="179"/>
      <c r="C12" s="180" t="s">
        <v>119</v>
      </c>
      <c r="D12" s="181"/>
      <c r="E12" s="182"/>
      <c r="F12" s="181"/>
      <c r="G12" s="181"/>
      <c r="H12" s="181"/>
      <c r="I12" s="181"/>
      <c r="J12" s="181"/>
      <c r="K12" s="181"/>
      <c r="L12" s="181"/>
      <c r="M12" s="181"/>
      <c r="N12" s="181"/>
      <c r="O12" s="181"/>
      <c r="P12" s="181"/>
      <c r="Q12" s="181"/>
      <c r="R12" s="183"/>
      <c r="S12" s="482"/>
      <c r="T12" s="172"/>
      <c r="U12" s="172"/>
      <c r="V12" s="173"/>
      <c r="W12" s="172"/>
    </row>
    <row r="13" spans="1:42" ht="14.25" customHeight="1" thickBot="1" x14ac:dyDescent="0.3">
      <c r="A13" s="184"/>
      <c r="B13" s="185"/>
      <c r="C13" s="186"/>
      <c r="D13" s="186"/>
      <c r="E13" s="186"/>
      <c r="F13" s="186"/>
      <c r="G13" s="186"/>
      <c r="H13" s="186"/>
      <c r="I13" s="186"/>
      <c r="J13" s="186"/>
      <c r="K13" s="186"/>
      <c r="L13" s="186"/>
      <c r="M13" s="186"/>
      <c r="N13" s="186"/>
      <c r="O13" s="186"/>
      <c r="P13" s="186"/>
      <c r="Q13" s="186"/>
      <c r="R13" s="187"/>
      <c r="S13" s="483"/>
      <c r="T13" s="189"/>
      <c r="U13" s="189"/>
      <c r="W13" s="189"/>
    </row>
    <row r="14" spans="1:42" s="130" customFormat="1" ht="36.75" customHeight="1" x14ac:dyDescent="0.25">
      <c r="A14" s="164"/>
      <c r="B14" s="1054" t="s">
        <v>615</v>
      </c>
      <c r="C14" s="1055"/>
      <c r="D14" s="1055"/>
      <c r="E14" s="1055"/>
      <c r="F14" s="1056"/>
      <c r="G14" s="1056"/>
      <c r="H14" s="1056"/>
      <c r="I14" s="1056"/>
      <c r="J14" s="1056"/>
      <c r="K14" s="1056"/>
      <c r="L14" s="1056"/>
      <c r="M14" s="1056"/>
      <c r="N14" s="1056"/>
      <c r="O14" s="1056"/>
      <c r="P14" s="1056"/>
      <c r="Q14" s="1056"/>
      <c r="R14" s="1057"/>
      <c r="S14" s="480"/>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row>
    <row r="15" spans="1:42" s="130" customFormat="1" ht="39" customHeight="1" x14ac:dyDescent="0.25">
      <c r="A15" s="164"/>
      <c r="B15" s="1058"/>
      <c r="C15" s="1056"/>
      <c r="D15" s="1056"/>
      <c r="E15" s="1056"/>
      <c r="F15" s="1056"/>
      <c r="G15" s="1056"/>
      <c r="H15" s="1056"/>
      <c r="I15" s="1056"/>
      <c r="J15" s="1056"/>
      <c r="K15" s="1056"/>
      <c r="L15" s="1056"/>
      <c r="M15" s="1056"/>
      <c r="N15" s="1056"/>
      <c r="O15" s="1056"/>
      <c r="P15" s="1056"/>
      <c r="Q15" s="1056"/>
      <c r="R15" s="1059"/>
      <c r="S15" s="481"/>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row>
    <row r="16" spans="1:42" s="130" customFormat="1" ht="34.5" customHeight="1" thickBot="1" x14ac:dyDescent="0.3">
      <c r="A16" s="164"/>
      <c r="B16" s="1058"/>
      <c r="C16" s="1056"/>
      <c r="D16" s="1056"/>
      <c r="E16" s="1056"/>
      <c r="F16" s="1056"/>
      <c r="G16" s="1056"/>
      <c r="H16" s="1056"/>
      <c r="I16" s="1056"/>
      <c r="J16" s="1056"/>
      <c r="K16" s="1056"/>
      <c r="L16" s="1056"/>
      <c r="M16" s="1056"/>
      <c r="N16" s="1056"/>
      <c r="O16" s="1056"/>
      <c r="P16" s="1056"/>
      <c r="Q16" s="1056"/>
      <c r="R16" s="1059"/>
      <c r="S16" s="481"/>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row>
    <row r="17" spans="1:41" ht="14.25" customHeight="1" collapsed="1" x14ac:dyDescent="0.25">
      <c r="A17" s="184"/>
      <c r="B17" s="143"/>
      <c r="C17" s="144"/>
      <c r="D17" s="144"/>
      <c r="E17" s="144"/>
      <c r="F17" s="144"/>
      <c r="G17" s="144"/>
      <c r="H17" s="144"/>
      <c r="I17" s="144"/>
      <c r="J17" s="144"/>
      <c r="K17" s="144"/>
      <c r="L17" s="144"/>
      <c r="M17" s="144"/>
      <c r="N17" s="144"/>
      <c r="O17" s="144"/>
      <c r="P17" s="144"/>
      <c r="Q17" s="144"/>
      <c r="R17" s="145"/>
      <c r="S17" s="482"/>
      <c r="T17" s="172"/>
      <c r="U17" s="172"/>
      <c r="W17" s="172"/>
    </row>
    <row r="18" spans="1:41" s="196" customFormat="1" ht="36" customHeight="1" x14ac:dyDescent="0.25">
      <c r="A18" s="190"/>
      <c r="B18" s="146"/>
      <c r="C18" s="147" t="s">
        <v>228</v>
      </c>
      <c r="D18" s="148"/>
      <c r="E18" s="148"/>
      <c r="F18" s="149"/>
      <c r="G18" s="150"/>
      <c r="H18" s="150"/>
      <c r="I18" s="150"/>
      <c r="J18" s="150"/>
      <c r="K18" s="150"/>
      <c r="L18" s="150"/>
      <c r="M18" s="150"/>
      <c r="N18" s="150"/>
      <c r="O18" s="150"/>
      <c r="P18" s="151"/>
      <c r="Q18" s="152"/>
      <c r="R18" s="153"/>
      <c r="S18" s="484"/>
      <c r="T18" s="192"/>
      <c r="U18" s="192"/>
      <c r="V18" s="192">
        <f>IF(L19="YES",1,0)</f>
        <v>0</v>
      </c>
      <c r="W18" s="192" t="str">
        <f>""&amp;V18&amp;""</f>
        <v>0</v>
      </c>
      <c r="X18" s="193"/>
      <c r="Y18" s="193"/>
      <c r="Z18" s="193"/>
      <c r="AA18" s="485"/>
      <c r="AB18" s="194"/>
      <c r="AC18" s="194"/>
      <c r="AD18" s="195"/>
      <c r="AE18" s="195"/>
      <c r="AF18" s="195"/>
      <c r="AG18" s="195"/>
      <c r="AH18" s="195"/>
      <c r="AI18" s="195"/>
      <c r="AJ18" s="195"/>
      <c r="AK18" s="195"/>
      <c r="AL18" s="195"/>
      <c r="AM18" s="195"/>
      <c r="AN18" s="195"/>
      <c r="AO18" s="195"/>
    </row>
    <row r="19" spans="1:41" ht="16.5" customHeight="1" x14ac:dyDescent="0.25">
      <c r="A19" s="128"/>
      <c r="B19" s="197"/>
      <c r="C19" s="198"/>
      <c r="D19" s="199" t="s">
        <v>661</v>
      </c>
      <c r="E19" s="200"/>
      <c r="F19" s="149"/>
      <c r="G19" s="150"/>
      <c r="H19" s="150"/>
      <c r="I19" s="150"/>
      <c r="J19" s="150"/>
      <c r="K19" s="150"/>
      <c r="L19" s="106" t="s">
        <v>251</v>
      </c>
      <c r="M19" s="150"/>
      <c r="N19" s="150"/>
      <c r="O19" s="150"/>
      <c r="P19" s="151"/>
      <c r="Q19" s="152"/>
      <c r="R19" s="153"/>
      <c r="S19" s="437" t="str">
        <f>IF(AND(OR(L19="NO",L19="&lt;select&gt;"),OR(D23&lt;&gt;"",U27="TRUE")),"Please select YES in the dropdown to the left.","")</f>
        <v/>
      </c>
      <c r="T19" s="202" t="b">
        <f>IF(W19="1",TRUE,FALSE)</f>
        <v>0</v>
      </c>
      <c r="U19" s="202" t="str">
        <f>""&amp;T19&amp;""</f>
        <v>FALSE</v>
      </c>
      <c r="V19" s="202">
        <f>IF(L19="YES",1,0)</f>
        <v>0</v>
      </c>
      <c r="W19" s="202" t="str">
        <f>""&amp;V19&amp;""</f>
        <v>0</v>
      </c>
    </row>
    <row r="20" spans="1:41" ht="15.75" customHeight="1" x14ac:dyDescent="0.25">
      <c r="A20" s="128"/>
      <c r="B20" s="197"/>
      <c r="C20" s="198"/>
      <c r="D20" s="199"/>
      <c r="E20" s="200"/>
      <c r="F20" s="149"/>
      <c r="G20" s="150"/>
      <c r="H20" s="150"/>
      <c r="I20" s="150"/>
      <c r="J20" s="150"/>
      <c r="K20" s="150"/>
      <c r="L20" s="132"/>
      <c r="M20" s="150"/>
      <c r="N20" s="150"/>
      <c r="O20" s="150"/>
      <c r="P20" s="151"/>
      <c r="Q20" s="152"/>
      <c r="R20" s="153"/>
      <c r="S20" s="437"/>
      <c r="T20" s="202"/>
      <c r="U20" s="202"/>
      <c r="V20" s="202"/>
      <c r="W20" s="202"/>
    </row>
    <row r="21" spans="1:41" ht="18.75" customHeight="1" x14ac:dyDescent="0.25">
      <c r="A21" s="128"/>
      <c r="B21" s="197"/>
      <c r="C21" s="203"/>
      <c r="D21" s="204" t="s">
        <v>250</v>
      </c>
      <c r="E21" s="205"/>
      <c r="F21" s="205"/>
      <c r="G21" s="206"/>
      <c r="H21" s="205"/>
      <c r="I21" s="205"/>
      <c r="J21" s="205"/>
      <c r="K21" s="205"/>
      <c r="L21" s="205"/>
      <c r="M21" s="207"/>
      <c r="N21" s="207"/>
      <c r="O21" s="207"/>
      <c r="P21" s="205"/>
      <c r="Q21" s="205"/>
      <c r="R21" s="208"/>
      <c r="S21" s="486"/>
      <c r="T21" s="202"/>
      <c r="U21" s="202"/>
      <c r="W21" s="202"/>
    </row>
    <row r="22" spans="1:41" ht="8.25" customHeight="1" x14ac:dyDescent="0.25">
      <c r="A22" s="128"/>
      <c r="B22" s="197"/>
      <c r="C22" s="203"/>
      <c r="D22" s="204"/>
      <c r="E22" s="205"/>
      <c r="F22" s="205"/>
      <c r="G22" s="206"/>
      <c r="H22" s="205"/>
      <c r="I22" s="205"/>
      <c r="J22" s="205"/>
      <c r="K22" s="205"/>
      <c r="L22" s="205"/>
      <c r="M22" s="207"/>
      <c r="N22" s="207"/>
      <c r="O22" s="207"/>
      <c r="P22" s="205"/>
      <c r="Q22" s="205"/>
      <c r="R22" s="208"/>
      <c r="S22" s="486"/>
      <c r="T22" s="202"/>
      <c r="U22" s="202"/>
      <c r="W22" s="202"/>
      <c r="AJ22" s="207"/>
      <c r="AK22" s="207"/>
      <c r="AL22" s="207"/>
      <c r="AM22" s="207"/>
      <c r="AN22" s="207"/>
      <c r="AO22" s="207"/>
    </row>
    <row r="23" spans="1:41" ht="30" customHeight="1" x14ac:dyDescent="0.25">
      <c r="A23" s="128"/>
      <c r="B23" s="197"/>
      <c r="C23" s="203"/>
      <c r="D23" s="994"/>
      <c r="E23" s="995"/>
      <c r="F23" s="995"/>
      <c r="G23" s="995"/>
      <c r="H23" s="995"/>
      <c r="I23" s="995"/>
      <c r="J23" s="995"/>
      <c r="K23" s="995"/>
      <c r="L23" s="995"/>
      <c r="M23" s="995"/>
      <c r="N23" s="995"/>
      <c r="O23" s="995"/>
      <c r="P23" s="995"/>
      <c r="Q23" s="996"/>
      <c r="R23" s="208"/>
      <c r="S23" s="437" t="str">
        <f>IF(AND(L19="YES",D23=""),"Please add narrative text","")</f>
        <v/>
      </c>
      <c r="T23" s="124"/>
      <c r="U23" s="128"/>
      <c r="V23" s="175"/>
      <c r="W23" s="128"/>
      <c r="X23" s="175"/>
      <c r="Y23" s="175"/>
      <c r="Z23" s="175"/>
      <c r="AB23" s="175"/>
      <c r="AC23" s="175"/>
      <c r="AD23" s="156"/>
      <c r="AE23" s="156"/>
      <c r="AF23" s="156"/>
      <c r="AG23" s="156"/>
      <c r="AH23" s="156"/>
      <c r="AI23" s="156"/>
      <c r="AJ23" s="178"/>
      <c r="AK23" s="178"/>
      <c r="AL23" s="178"/>
      <c r="AM23" s="178"/>
      <c r="AN23" s="178"/>
      <c r="AO23" s="178"/>
    </row>
    <row r="24" spans="1:41" ht="25.5" customHeight="1" x14ac:dyDescent="0.25">
      <c r="A24" s="128"/>
      <c r="B24" s="197"/>
      <c r="C24" s="203"/>
      <c r="D24" s="1064"/>
      <c r="E24" s="1065"/>
      <c r="F24" s="1065"/>
      <c r="G24" s="1065"/>
      <c r="H24" s="1065"/>
      <c r="I24" s="1065"/>
      <c r="J24" s="1065"/>
      <c r="K24" s="1065"/>
      <c r="L24" s="1065"/>
      <c r="M24" s="1065"/>
      <c r="N24" s="1065"/>
      <c r="O24" s="1065"/>
      <c r="P24" s="1065"/>
      <c r="Q24" s="1066"/>
      <c r="R24" s="208"/>
      <c r="S24" s="437"/>
      <c r="T24" s="124"/>
      <c r="U24" s="128"/>
      <c r="V24" s="175"/>
      <c r="W24" s="128"/>
      <c r="X24" s="175"/>
      <c r="Y24" s="175"/>
      <c r="Z24" s="175"/>
      <c r="AB24" s="175"/>
      <c r="AC24" s="175"/>
      <c r="AD24" s="156"/>
      <c r="AE24" s="156"/>
      <c r="AF24" s="156"/>
      <c r="AG24" s="156"/>
      <c r="AH24" s="156"/>
      <c r="AI24" s="156"/>
      <c r="AJ24" s="178"/>
      <c r="AK24" s="178"/>
      <c r="AL24" s="178"/>
      <c r="AM24" s="178"/>
      <c r="AN24" s="178"/>
      <c r="AO24" s="178"/>
    </row>
    <row r="25" spans="1:41" ht="24" customHeight="1" x14ac:dyDescent="0.25">
      <c r="A25" s="128"/>
      <c r="B25" s="197"/>
      <c r="C25" s="203"/>
      <c r="D25" s="997"/>
      <c r="E25" s="998"/>
      <c r="F25" s="998"/>
      <c r="G25" s="998"/>
      <c r="H25" s="998"/>
      <c r="I25" s="998"/>
      <c r="J25" s="998"/>
      <c r="K25" s="998"/>
      <c r="L25" s="998"/>
      <c r="M25" s="998"/>
      <c r="N25" s="998"/>
      <c r="O25" s="998"/>
      <c r="P25" s="998"/>
      <c r="Q25" s="999"/>
      <c r="R25" s="208"/>
      <c r="S25" s="486"/>
      <c r="T25" s="128"/>
      <c r="U25" s="128"/>
      <c r="V25" s="175"/>
      <c r="W25" s="128"/>
      <c r="X25" s="175"/>
      <c r="Y25" s="175"/>
      <c r="Z25" s="175"/>
      <c r="AA25" s="209"/>
      <c r="AB25" s="175"/>
      <c r="AC25" s="175"/>
      <c r="AD25" s="156"/>
      <c r="AE25" s="156"/>
      <c r="AF25" s="210"/>
      <c r="AG25" s="156"/>
      <c r="AH25" s="156"/>
      <c r="AI25" s="156"/>
      <c r="AJ25" s="178"/>
      <c r="AK25" s="178"/>
      <c r="AL25" s="178"/>
      <c r="AM25" s="178"/>
      <c r="AN25" s="178"/>
      <c r="AO25" s="178"/>
    </row>
    <row r="26" spans="1:41" ht="12" customHeight="1" x14ac:dyDescent="0.25">
      <c r="A26" s="128"/>
      <c r="B26" s="211"/>
      <c r="C26" s="212"/>
      <c r="D26" s="213"/>
      <c r="E26" s="213"/>
      <c r="F26" s="150"/>
      <c r="G26" s="150"/>
      <c r="H26" s="150"/>
      <c r="I26" s="150"/>
      <c r="J26" s="150"/>
      <c r="K26" s="150"/>
      <c r="L26" s="150"/>
      <c r="M26" s="150"/>
      <c r="N26" s="150"/>
      <c r="O26" s="150"/>
      <c r="P26" s="150"/>
      <c r="Q26" s="150"/>
      <c r="R26" s="153"/>
      <c r="S26" s="486"/>
      <c r="T26" s="128"/>
      <c r="U26" s="128"/>
      <c r="V26" s="175"/>
      <c r="W26" s="128"/>
      <c r="X26" s="175"/>
      <c r="Y26" s="175"/>
      <c r="Z26" s="175"/>
      <c r="AB26" s="175"/>
      <c r="AC26" s="175"/>
      <c r="AD26" s="156"/>
      <c r="AE26" s="156"/>
      <c r="AF26" s="156"/>
      <c r="AG26" s="156"/>
      <c r="AH26" s="156"/>
      <c r="AI26" s="156"/>
      <c r="AJ26" s="178"/>
      <c r="AK26" s="178"/>
      <c r="AL26" s="178"/>
      <c r="AM26" s="178"/>
      <c r="AN26" s="178"/>
      <c r="AO26" s="178"/>
    </row>
    <row r="27" spans="1:41" ht="17.25" customHeight="1" x14ac:dyDescent="0.25">
      <c r="A27" s="128"/>
      <c r="B27" s="197"/>
      <c r="C27" s="198"/>
      <c r="D27" s="245" t="s">
        <v>530</v>
      </c>
      <c r="E27" s="207"/>
      <c r="F27" s="233"/>
      <c r="G27" s="232"/>
      <c r="H27" s="206"/>
      <c r="I27" s="206"/>
      <c r="J27" s="207"/>
      <c r="L27" s="968" t="s">
        <v>251</v>
      </c>
      <c r="M27" s="969"/>
      <c r="N27" s="178"/>
      <c r="O27" s="178"/>
      <c r="Q27" s="206"/>
      <c r="R27" s="214"/>
      <c r="S27" s="484" t="str">
        <f>IF(AND(L19="YES",L27="&lt;select&gt;"),"Please upload the required documentation.","")</f>
        <v/>
      </c>
      <c r="T27" s="202" t="b">
        <f>IF(W27="1",TRUE,FALSE)</f>
        <v>0</v>
      </c>
      <c r="U27" s="202" t="str">
        <f>""&amp;T27&amp;""</f>
        <v>FALSE</v>
      </c>
      <c r="V27" s="202">
        <f>IF(L27="Uploaded",1,0)</f>
        <v>0</v>
      </c>
      <c r="W27" s="202" t="str">
        <f>""&amp;V27&amp;""</f>
        <v>0</v>
      </c>
      <c r="X27" s="175"/>
      <c r="Y27" s="175"/>
      <c r="Z27" s="175"/>
      <c r="AB27" s="175"/>
      <c r="AC27" s="175"/>
      <c r="AD27" s="156"/>
      <c r="AE27" s="156"/>
      <c r="AF27" s="156"/>
      <c r="AG27" s="156"/>
      <c r="AH27" s="156"/>
      <c r="AI27" s="156"/>
      <c r="AJ27" s="178"/>
      <c r="AK27" s="178"/>
      <c r="AL27" s="178"/>
      <c r="AM27" s="178"/>
      <c r="AN27" s="178"/>
      <c r="AO27" s="178"/>
    </row>
    <row r="28" spans="1:41" s="130" customFormat="1" ht="12" customHeight="1" x14ac:dyDescent="0.25">
      <c r="A28" s="128"/>
      <c r="B28" s="215"/>
      <c r="C28" s="216"/>
      <c r="D28" s="487"/>
      <c r="E28" s="154"/>
      <c r="F28" s="267"/>
      <c r="G28" s="266"/>
      <c r="H28" s="217"/>
      <c r="I28" s="217"/>
      <c r="J28" s="154"/>
      <c r="K28" s="264"/>
      <c r="L28" s="264"/>
      <c r="M28" s="154"/>
      <c r="N28" s="217"/>
      <c r="O28" s="217"/>
      <c r="P28" s="217"/>
      <c r="Q28" s="217"/>
      <c r="R28" s="218"/>
      <c r="S28" s="488"/>
      <c r="T28" s="128"/>
      <c r="U28" s="128"/>
      <c r="V28" s="175"/>
      <c r="W28" s="128"/>
      <c r="X28" s="175"/>
      <c r="Y28" s="175"/>
      <c r="Z28" s="175"/>
      <c r="AA28" s="175"/>
      <c r="AB28" s="175"/>
      <c r="AC28" s="175"/>
      <c r="AD28" s="156"/>
      <c r="AE28" s="156"/>
      <c r="AF28" s="156"/>
      <c r="AG28" s="156"/>
      <c r="AH28" s="156"/>
      <c r="AI28" s="156"/>
    </row>
    <row r="29" spans="1:41" s="133" customFormat="1" ht="21.75" customHeight="1" x14ac:dyDescent="0.25">
      <c r="A29" s="128"/>
      <c r="B29" s="220"/>
      <c r="C29" s="198"/>
      <c r="D29" s="221" t="s">
        <v>663</v>
      </c>
      <c r="E29" s="222"/>
      <c r="F29" s="222"/>
      <c r="G29" s="223"/>
      <c r="H29" s="224"/>
      <c r="I29" s="223"/>
      <c r="J29" s="223"/>
      <c r="K29" s="223"/>
      <c r="L29" s="223"/>
      <c r="M29" s="223"/>
      <c r="N29" s="225"/>
      <c r="O29" s="226"/>
      <c r="P29" s="129"/>
      <c r="Q29" s="129"/>
      <c r="R29" s="227"/>
      <c r="S29" s="380"/>
      <c r="T29" s="202"/>
      <c r="U29" s="202"/>
      <c r="V29" s="202"/>
      <c r="W29" s="202"/>
      <c r="X29" s="202"/>
      <c r="Y29" s="202"/>
      <c r="Z29" s="202"/>
      <c r="AA29" s="128"/>
      <c r="AB29" s="131"/>
      <c r="AC29" s="131"/>
    </row>
    <row r="30" spans="1:41" s="133" customFormat="1" ht="15.75" x14ac:dyDescent="0.25">
      <c r="A30" s="128"/>
      <c r="B30" s="220"/>
      <c r="C30" s="124"/>
      <c r="D30" s="229"/>
      <c r="E30" s="230" t="s">
        <v>257</v>
      </c>
      <c r="F30" s="956" t="s">
        <v>251</v>
      </c>
      <c r="G30" s="957"/>
      <c r="H30" s="957"/>
      <c r="I30" s="957"/>
      <c r="J30" s="958"/>
      <c r="L30" s="230" t="s">
        <v>258</v>
      </c>
      <c r="M30" s="956" t="s">
        <v>251</v>
      </c>
      <c r="N30" s="957"/>
      <c r="O30" s="957"/>
      <c r="P30" s="957"/>
      <c r="Q30" s="958"/>
      <c r="R30" s="227"/>
      <c r="S30" s="380"/>
      <c r="T30" s="202"/>
      <c r="U30" s="202"/>
      <c r="V30" s="202"/>
      <c r="W30" s="202"/>
      <c r="X30" s="202"/>
      <c r="Y30" s="202"/>
      <c r="Z30" s="202"/>
      <c r="AA30" s="128"/>
      <c r="AB30" s="131"/>
      <c r="AC30" s="131"/>
    </row>
    <row r="31" spans="1:41" ht="11.25" customHeight="1" x14ac:dyDescent="0.25">
      <c r="A31" s="128"/>
      <c r="B31" s="197"/>
      <c r="C31" s="231"/>
      <c r="D31" s="231"/>
      <c r="E31" s="232"/>
      <c r="F31" s="233"/>
      <c r="G31" s="232"/>
      <c r="H31" s="206"/>
      <c r="I31" s="206"/>
      <c r="J31" s="206"/>
      <c r="K31" s="206"/>
      <c r="L31" s="206"/>
      <c r="M31" s="206"/>
      <c r="N31" s="206"/>
      <c r="O31" s="206"/>
      <c r="P31" s="206"/>
      <c r="Q31" s="206"/>
      <c r="R31" s="214"/>
      <c r="S31" s="486"/>
      <c r="T31" s="128"/>
      <c r="U31" s="128"/>
      <c r="V31" s="175"/>
      <c r="W31" s="128"/>
      <c r="X31" s="175"/>
      <c r="Y31" s="175"/>
      <c r="Z31" s="175"/>
      <c r="AH31" s="156"/>
      <c r="AI31" s="156"/>
      <c r="AJ31" s="178"/>
      <c r="AK31" s="178"/>
      <c r="AL31" s="178"/>
      <c r="AM31" s="178"/>
      <c r="AN31" s="178"/>
      <c r="AO31" s="178"/>
    </row>
    <row r="32" spans="1:41" ht="15.6" customHeight="1" x14ac:dyDescent="0.25">
      <c r="A32" s="128"/>
      <c r="B32" s="234"/>
      <c r="C32" s="235"/>
      <c r="D32" s="236"/>
      <c r="E32" s="237"/>
      <c r="F32" s="238"/>
      <c r="G32" s="239"/>
      <c r="H32" s="240"/>
      <c r="I32" s="240"/>
      <c r="J32" s="240"/>
      <c r="K32" s="240"/>
      <c r="L32" s="240"/>
      <c r="M32" s="240"/>
      <c r="N32" s="240"/>
      <c r="O32" s="240"/>
      <c r="P32" s="240"/>
      <c r="Q32" s="240"/>
      <c r="R32" s="241"/>
      <c r="S32" s="486"/>
      <c r="T32" s="128"/>
      <c r="U32" s="128"/>
      <c r="V32" s="175"/>
      <c r="W32" s="128"/>
      <c r="X32" s="175"/>
      <c r="Y32" s="175"/>
      <c r="Z32" s="175"/>
      <c r="AB32" s="175"/>
      <c r="AC32" s="175"/>
      <c r="AD32" s="156"/>
      <c r="AE32" s="156"/>
      <c r="AF32" s="156"/>
      <c r="AG32" s="156"/>
      <c r="AH32" s="156"/>
      <c r="AI32" s="156"/>
      <c r="AJ32" s="178"/>
      <c r="AK32" s="178"/>
      <c r="AL32" s="178"/>
      <c r="AM32" s="178"/>
      <c r="AN32" s="178"/>
      <c r="AO32" s="178"/>
    </row>
    <row r="33" spans="1:41" ht="28.5" customHeight="1" x14ac:dyDescent="0.25">
      <c r="A33" s="128"/>
      <c r="B33" s="211"/>
      <c r="C33" s="912" t="s">
        <v>229</v>
      </c>
      <c r="D33" s="912"/>
      <c r="E33" s="912"/>
      <c r="F33" s="912"/>
      <c r="G33" s="912"/>
      <c r="H33" s="912"/>
      <c r="I33" s="912"/>
      <c r="J33" s="912"/>
      <c r="K33" s="912"/>
      <c r="L33" s="912"/>
      <c r="M33" s="912"/>
      <c r="N33" s="912"/>
      <c r="O33" s="912"/>
      <c r="P33" s="912"/>
      <c r="Q33" s="152"/>
      <c r="R33" s="242"/>
      <c r="S33" s="486"/>
      <c r="T33" s="128"/>
      <c r="U33" s="128"/>
      <c r="V33" s="202">
        <f>IF(Q36="YES",1,0)</f>
        <v>0</v>
      </c>
      <c r="W33" s="202" t="str">
        <f>""&amp;V33&amp;""</f>
        <v>0</v>
      </c>
      <c r="X33" s="175"/>
      <c r="Y33" s="175"/>
      <c r="Z33" s="175"/>
      <c r="AB33" s="175"/>
      <c r="AC33" s="175"/>
      <c r="AD33" s="156"/>
      <c r="AE33" s="156"/>
      <c r="AF33" s="156"/>
      <c r="AG33" s="156"/>
      <c r="AH33" s="156"/>
      <c r="AI33" s="156"/>
      <c r="AJ33" s="178"/>
      <c r="AK33" s="178"/>
      <c r="AL33" s="178"/>
      <c r="AM33" s="178"/>
      <c r="AN33" s="178"/>
      <c r="AO33" s="178"/>
    </row>
    <row r="34" spans="1:41" ht="35.25" customHeight="1" x14ac:dyDescent="0.25">
      <c r="A34" s="128"/>
      <c r="B34" s="211"/>
      <c r="C34" s="912"/>
      <c r="D34" s="912"/>
      <c r="E34" s="912"/>
      <c r="F34" s="912"/>
      <c r="G34" s="912"/>
      <c r="H34" s="912"/>
      <c r="I34" s="912"/>
      <c r="J34" s="912"/>
      <c r="K34" s="912"/>
      <c r="L34" s="912"/>
      <c r="M34" s="912"/>
      <c r="N34" s="912"/>
      <c r="O34" s="912"/>
      <c r="P34" s="912"/>
      <c r="Q34" s="149"/>
      <c r="R34" s="243"/>
      <c r="S34" s="380"/>
      <c r="T34" s="128"/>
      <c r="U34" s="128"/>
      <c r="V34" s="175"/>
      <c r="W34" s="128"/>
      <c r="X34" s="175"/>
      <c r="Y34" s="175"/>
      <c r="Z34" s="175"/>
      <c r="AB34" s="175"/>
      <c r="AC34" s="175"/>
      <c r="AD34" s="156"/>
      <c r="AE34" s="156"/>
      <c r="AF34" s="156"/>
      <c r="AG34" s="156"/>
      <c r="AH34" s="156"/>
      <c r="AI34" s="156"/>
      <c r="AJ34" s="178"/>
      <c r="AK34" s="178"/>
      <c r="AL34" s="178"/>
      <c r="AM34" s="178"/>
      <c r="AN34" s="178"/>
      <c r="AO34" s="178"/>
    </row>
    <row r="35" spans="1:41" ht="18" customHeight="1" x14ac:dyDescent="0.25">
      <c r="A35" s="128"/>
      <c r="B35" s="211"/>
      <c r="C35" s="212"/>
      <c r="D35" s="244"/>
      <c r="E35" s="244"/>
      <c r="F35" s="244"/>
      <c r="G35" s="244"/>
      <c r="H35" s="244"/>
      <c r="I35" s="244"/>
      <c r="J35" s="244"/>
      <c r="K35" s="244"/>
      <c r="L35" s="244"/>
      <c r="M35" s="244"/>
      <c r="N35" s="244"/>
      <c r="O35" s="149"/>
      <c r="P35" s="149"/>
      <c r="Q35" s="149"/>
      <c r="R35" s="243"/>
      <c r="S35" s="380"/>
      <c r="T35" s="128"/>
      <c r="U35" s="128"/>
      <c r="V35" s="175"/>
      <c r="W35" s="128"/>
      <c r="X35" s="175"/>
      <c r="Y35" s="175"/>
      <c r="Z35" s="175"/>
      <c r="AB35" s="175"/>
      <c r="AC35" s="175"/>
      <c r="AD35" s="156"/>
      <c r="AE35" s="156"/>
      <c r="AF35" s="156"/>
      <c r="AG35" s="156"/>
      <c r="AH35" s="156"/>
      <c r="AI35" s="156"/>
      <c r="AJ35" s="178"/>
      <c r="AK35" s="178"/>
      <c r="AL35" s="178"/>
      <c r="AM35" s="178"/>
      <c r="AN35" s="178"/>
      <c r="AO35" s="178"/>
    </row>
    <row r="36" spans="1:41" ht="21.75" customHeight="1" x14ac:dyDescent="0.25">
      <c r="A36" s="128"/>
      <c r="B36" s="211"/>
      <c r="C36" s="216"/>
      <c r="D36" s="245" t="s">
        <v>664</v>
      </c>
      <c r="E36" s="246"/>
      <c r="F36" s="246"/>
      <c r="G36" s="246"/>
      <c r="H36" s="246"/>
      <c r="I36" s="246"/>
      <c r="J36" s="246"/>
      <c r="K36" s="246"/>
      <c r="L36" s="207"/>
      <c r="M36" s="246"/>
      <c r="N36" s="246"/>
      <c r="O36" s="149"/>
      <c r="Q36" s="106" t="s">
        <v>251</v>
      </c>
      <c r="R36" s="243"/>
      <c r="S36" s="380" t="str">
        <f>IF(AND(OR(Q36="NO",Q36="&lt;select&gt;"),OR(U38="TRUE",U40="TRUE")),"Please select YES in the dropdown to the left.","")</f>
        <v/>
      </c>
      <c r="T36" s="202" t="b">
        <f>IF(W36="1",TRUE,FALSE)</f>
        <v>0</v>
      </c>
      <c r="U36" s="202" t="str">
        <f>""&amp;T36&amp;""</f>
        <v>FALSE</v>
      </c>
      <c r="V36" s="202">
        <f>IF(Q36="YES",1,0)</f>
        <v>0</v>
      </c>
      <c r="W36" s="202" t="str">
        <f>""&amp;V36&amp;""</f>
        <v>0</v>
      </c>
      <c r="X36" s="175"/>
      <c r="Y36" s="175"/>
      <c r="Z36" s="175"/>
      <c r="AB36" s="175"/>
      <c r="AC36" s="175"/>
      <c r="AD36" s="156"/>
      <c r="AE36" s="156"/>
      <c r="AF36" s="156"/>
      <c r="AG36" s="156"/>
      <c r="AH36" s="156"/>
      <c r="AI36" s="156"/>
      <c r="AJ36" s="178"/>
      <c r="AK36" s="178"/>
      <c r="AL36" s="178"/>
      <c r="AM36" s="178"/>
      <c r="AN36" s="178"/>
      <c r="AO36" s="178"/>
    </row>
    <row r="37" spans="1:41" ht="16.149999999999999" customHeight="1" x14ac:dyDescent="0.25">
      <c r="A37" s="128"/>
      <c r="B37" s="248"/>
      <c r="C37" s="249"/>
      <c r="D37" s="231"/>
      <c r="E37" s="250"/>
      <c r="F37" s="219"/>
      <c r="G37" s="219"/>
      <c r="H37" s="219"/>
      <c r="I37" s="219"/>
      <c r="J37" s="219"/>
      <c r="K37" s="219"/>
      <c r="L37" s="219"/>
      <c r="M37" s="219"/>
      <c r="N37" s="219"/>
      <c r="Q37" s="219"/>
      <c r="R37" s="243"/>
      <c r="S37" s="380"/>
      <c r="T37" s="128"/>
      <c r="U37" s="128"/>
      <c r="V37" s="175"/>
      <c r="W37" s="128"/>
      <c r="X37" s="175"/>
      <c r="Y37" s="175"/>
      <c r="Z37" s="175"/>
      <c r="AB37" s="175"/>
      <c r="AC37" s="175"/>
      <c r="AD37" s="156"/>
      <c r="AE37" s="156"/>
      <c r="AF37" s="156"/>
      <c r="AG37" s="156"/>
      <c r="AH37" s="156"/>
      <c r="AI37" s="156"/>
      <c r="AJ37" s="178"/>
      <c r="AK37" s="178"/>
      <c r="AL37" s="178"/>
      <c r="AM37" s="178"/>
      <c r="AN37" s="178"/>
      <c r="AO37" s="178"/>
    </row>
    <row r="38" spans="1:41" ht="18.600000000000001" customHeight="1" x14ac:dyDescent="0.25">
      <c r="A38" s="128"/>
      <c r="B38" s="197"/>
      <c r="C38" s="216"/>
      <c r="D38" s="232" t="s">
        <v>528</v>
      </c>
      <c r="E38" s="207"/>
      <c r="F38" s="233"/>
      <c r="G38" s="232"/>
      <c r="H38" s="206"/>
      <c r="I38" s="206"/>
      <c r="J38" s="206"/>
      <c r="K38" s="206"/>
      <c r="L38" s="206"/>
      <c r="N38" s="968" t="s">
        <v>251</v>
      </c>
      <c r="O38" s="969"/>
      <c r="R38" s="214"/>
      <c r="S38" s="484" t="str">
        <f>IF(AND(Q36="YES",N38="&lt;select&gt;"),"Please complete required documentation.","")</f>
        <v/>
      </c>
      <c r="T38" s="202" t="b">
        <f>IF(W38="1",TRUE,FALSE)</f>
        <v>0</v>
      </c>
      <c r="U38" s="202" t="str">
        <f>""&amp;T38&amp;""</f>
        <v>FALSE</v>
      </c>
      <c r="V38" s="202">
        <f>IF(N38="YES",1,0)</f>
        <v>0</v>
      </c>
      <c r="W38" s="202" t="str">
        <f>""&amp;V38&amp;""</f>
        <v>0</v>
      </c>
      <c r="X38" s="175"/>
      <c r="Y38" s="175"/>
      <c r="Z38" s="175"/>
      <c r="AB38" s="175"/>
      <c r="AC38" s="175"/>
      <c r="AD38" s="156"/>
      <c r="AE38" s="156"/>
      <c r="AF38" s="156"/>
      <c r="AG38" s="156"/>
      <c r="AH38" s="156"/>
      <c r="AI38" s="156"/>
      <c r="AJ38" s="178"/>
      <c r="AK38" s="178"/>
      <c r="AL38" s="178"/>
      <c r="AM38" s="178"/>
      <c r="AN38" s="178"/>
      <c r="AO38" s="178"/>
    </row>
    <row r="39" spans="1:41" ht="15" customHeight="1" x14ac:dyDescent="0.25">
      <c r="A39" s="128"/>
      <c r="B39" s="197"/>
      <c r="C39" s="216"/>
      <c r="D39" s="232"/>
      <c r="E39" s="207"/>
      <c r="F39" s="233"/>
      <c r="G39" s="232"/>
      <c r="H39" s="206"/>
      <c r="I39" s="206"/>
      <c r="J39" s="206"/>
      <c r="K39" s="206"/>
      <c r="N39" s="200"/>
      <c r="R39" s="214"/>
      <c r="S39" s="484"/>
      <c r="T39" s="128"/>
      <c r="U39" s="128"/>
      <c r="V39" s="175"/>
      <c r="W39" s="128"/>
      <c r="X39" s="175"/>
      <c r="Y39" s="175"/>
      <c r="Z39" s="175"/>
      <c r="AB39" s="175"/>
      <c r="AC39" s="175"/>
      <c r="AD39" s="156"/>
      <c r="AE39" s="156"/>
      <c r="AF39" s="156"/>
      <c r="AG39" s="156"/>
      <c r="AH39" s="156"/>
      <c r="AI39" s="156"/>
      <c r="AJ39" s="178"/>
      <c r="AK39" s="178"/>
      <c r="AL39" s="178"/>
      <c r="AM39" s="178"/>
      <c r="AN39" s="178"/>
      <c r="AO39" s="178"/>
    </row>
    <row r="40" spans="1:41" ht="18.600000000000001" customHeight="1" x14ac:dyDescent="0.25">
      <c r="A40" s="128"/>
      <c r="B40" s="197"/>
      <c r="C40" s="154"/>
      <c r="D40" s="265" t="s">
        <v>529</v>
      </c>
      <c r="E40" s="232"/>
      <c r="F40" s="233"/>
      <c r="G40" s="232"/>
      <c r="H40" s="206"/>
      <c r="I40" s="206"/>
      <c r="J40" s="206"/>
      <c r="K40" s="206"/>
      <c r="L40" s="206"/>
      <c r="M40" s="206"/>
      <c r="N40" s="178"/>
      <c r="P40" s="968" t="s">
        <v>251</v>
      </c>
      <c r="Q40" s="969"/>
      <c r="R40" s="242"/>
      <c r="S40" s="484" t="str">
        <f>IF(AND(Q36="YES",P40="&lt;select&gt;"),"Please upload the required documentation.","")</f>
        <v/>
      </c>
      <c r="T40" s="202" t="b">
        <f>IF(W40="1",TRUE,FALSE)</f>
        <v>0</v>
      </c>
      <c r="U40" s="202" t="str">
        <f>""&amp;T40&amp;""</f>
        <v>FALSE</v>
      </c>
      <c r="V40" s="202">
        <f>IF(P40="Uploaded",1,0)</f>
        <v>0</v>
      </c>
      <c r="W40" s="202" t="str">
        <f>""&amp;V40&amp;""</f>
        <v>0</v>
      </c>
      <c r="X40" s="175"/>
      <c r="Y40" s="175"/>
      <c r="Z40" s="175"/>
      <c r="AB40" s="175"/>
      <c r="AC40" s="175"/>
      <c r="AD40" s="156"/>
      <c r="AE40" s="156"/>
      <c r="AF40" s="156"/>
      <c r="AG40" s="156"/>
      <c r="AH40" s="156"/>
      <c r="AI40" s="156"/>
      <c r="AJ40" s="178"/>
      <c r="AK40" s="178"/>
      <c r="AL40" s="178"/>
      <c r="AM40" s="178"/>
      <c r="AN40" s="178"/>
      <c r="AO40" s="178"/>
    </row>
    <row r="41" spans="1:41" ht="15.75" customHeight="1" x14ac:dyDescent="0.25">
      <c r="A41" s="128"/>
      <c r="B41" s="197"/>
      <c r="C41" s="154"/>
      <c r="D41" s="265"/>
      <c r="E41" s="232"/>
      <c r="F41" s="233"/>
      <c r="G41" s="232"/>
      <c r="H41" s="206"/>
      <c r="I41" s="206"/>
      <c r="J41" s="206"/>
      <c r="K41" s="206"/>
      <c r="L41" s="206"/>
      <c r="M41" s="206"/>
      <c r="N41" s="178"/>
      <c r="O41" s="207"/>
      <c r="P41" s="357"/>
      <c r="Q41" s="357"/>
      <c r="R41" s="242"/>
      <c r="S41" s="484"/>
      <c r="T41" s="202"/>
      <c r="U41" s="202"/>
      <c r="V41" s="202"/>
      <c r="W41" s="202"/>
      <c r="X41" s="175"/>
      <c r="Y41" s="175"/>
      <c r="Z41" s="175"/>
      <c r="AB41" s="175"/>
      <c r="AC41" s="175"/>
      <c r="AD41" s="156"/>
      <c r="AE41" s="156"/>
      <c r="AF41" s="156"/>
      <c r="AG41" s="156"/>
      <c r="AH41" s="156"/>
      <c r="AI41" s="156"/>
      <c r="AJ41" s="178"/>
      <c r="AK41" s="178"/>
      <c r="AL41" s="178"/>
      <c r="AM41" s="178"/>
      <c r="AN41" s="178"/>
      <c r="AO41" s="178"/>
    </row>
    <row r="42" spans="1:41" s="133" customFormat="1" ht="21.75" customHeight="1" x14ac:dyDescent="0.25">
      <c r="A42" s="128"/>
      <c r="B42" s="220"/>
      <c r="C42" s="216"/>
      <c r="D42" s="221" t="s">
        <v>663</v>
      </c>
      <c r="E42" s="222"/>
      <c r="F42" s="222"/>
      <c r="G42" s="223"/>
      <c r="H42" s="224"/>
      <c r="I42" s="223"/>
      <c r="J42" s="223"/>
      <c r="K42" s="223"/>
      <c r="L42" s="223"/>
      <c r="M42" s="223"/>
      <c r="N42" s="225"/>
      <c r="O42" s="226"/>
      <c r="P42" s="129"/>
      <c r="Q42" s="129"/>
      <c r="R42" s="227"/>
      <c r="S42" s="380"/>
      <c r="T42" s="202"/>
      <c r="U42" s="202"/>
      <c r="V42" s="202"/>
      <c r="W42" s="202"/>
      <c r="X42" s="202"/>
      <c r="Y42" s="202"/>
      <c r="Z42" s="202"/>
      <c r="AA42" s="128"/>
      <c r="AB42" s="131"/>
      <c r="AC42" s="131"/>
    </row>
    <row r="43" spans="1:41" s="133" customFormat="1" ht="15.75" x14ac:dyDescent="0.25">
      <c r="A43" s="128"/>
      <c r="B43" s="220"/>
      <c r="C43" s="124"/>
      <c r="D43" s="229"/>
      <c r="E43" s="230" t="s">
        <v>257</v>
      </c>
      <c r="F43" s="956" t="s">
        <v>251</v>
      </c>
      <c r="G43" s="957"/>
      <c r="H43" s="957"/>
      <c r="I43" s="958"/>
      <c r="J43" s="259"/>
      <c r="K43" s="230" t="s">
        <v>258</v>
      </c>
      <c r="L43" s="956" t="s">
        <v>251</v>
      </c>
      <c r="M43" s="957"/>
      <c r="N43" s="957"/>
      <c r="O43" s="957"/>
      <c r="P43" s="958"/>
      <c r="Q43" s="129"/>
      <c r="R43" s="227"/>
      <c r="S43" s="380"/>
      <c r="T43" s="202"/>
      <c r="U43" s="202"/>
      <c r="V43" s="202"/>
      <c r="W43" s="202"/>
      <c r="X43" s="202"/>
      <c r="Y43" s="202"/>
      <c r="Z43" s="202"/>
      <c r="AA43" s="128"/>
      <c r="AB43" s="131"/>
      <c r="AC43" s="131"/>
    </row>
    <row r="44" spans="1:41" ht="10.5" customHeight="1" x14ac:dyDescent="0.25">
      <c r="A44" s="128"/>
      <c r="B44" s="211"/>
      <c r="C44" s="212"/>
      <c r="D44" s="213"/>
      <c r="E44" s="232"/>
      <c r="F44" s="150"/>
      <c r="G44" s="232"/>
      <c r="H44" s="150"/>
      <c r="I44" s="150"/>
      <c r="J44" s="150"/>
      <c r="K44" s="150"/>
      <c r="L44" s="150"/>
      <c r="M44" s="150"/>
      <c r="N44" s="150"/>
      <c r="O44" s="150"/>
      <c r="P44" s="150"/>
      <c r="Q44" s="150"/>
      <c r="R44" s="153"/>
      <c r="S44" s="486"/>
      <c r="T44" s="128"/>
      <c r="U44" s="128"/>
      <c r="V44" s="175"/>
      <c r="W44" s="128"/>
      <c r="X44" s="175"/>
      <c r="Y44" s="175"/>
      <c r="Z44" s="175"/>
      <c r="AB44" s="175"/>
      <c r="AC44" s="175"/>
      <c r="AD44" s="156"/>
      <c r="AE44" s="156"/>
      <c r="AF44" s="156"/>
      <c r="AG44" s="156"/>
      <c r="AH44" s="156"/>
      <c r="AI44" s="156"/>
      <c r="AJ44" s="178"/>
      <c r="AK44" s="178"/>
      <c r="AL44" s="178"/>
      <c r="AM44" s="178"/>
      <c r="AN44" s="178"/>
      <c r="AO44" s="178"/>
    </row>
    <row r="45" spans="1:41" ht="14.25" customHeight="1" x14ac:dyDescent="0.25">
      <c r="A45" s="128"/>
      <c r="B45" s="252"/>
      <c r="C45" s="253"/>
      <c r="D45" s="254"/>
      <c r="E45" s="237"/>
      <c r="F45" s="255"/>
      <c r="G45" s="239"/>
      <c r="H45" s="255"/>
      <c r="I45" s="255"/>
      <c r="J45" s="255"/>
      <c r="K45" s="255"/>
      <c r="L45" s="255"/>
      <c r="M45" s="255"/>
      <c r="N45" s="255"/>
      <c r="O45" s="255"/>
      <c r="P45" s="255"/>
      <c r="Q45" s="255"/>
      <c r="R45" s="256"/>
      <c r="S45" s="486"/>
      <c r="T45" s="128"/>
      <c r="U45" s="128"/>
      <c r="V45" s="175"/>
      <c r="W45" s="128"/>
      <c r="X45" s="175"/>
      <c r="Y45" s="175"/>
      <c r="Z45" s="175"/>
      <c r="AB45" s="175"/>
      <c r="AC45" s="175"/>
      <c r="AD45" s="156"/>
      <c r="AE45" s="156"/>
      <c r="AF45" s="156"/>
      <c r="AG45" s="156"/>
      <c r="AH45" s="156"/>
      <c r="AI45" s="156"/>
      <c r="AJ45" s="178"/>
      <c r="AK45" s="178"/>
      <c r="AL45" s="178"/>
      <c r="AM45" s="178"/>
      <c r="AN45" s="178"/>
      <c r="AO45" s="178"/>
    </row>
    <row r="46" spans="1:41" ht="18.75" customHeight="1" x14ac:dyDescent="0.25">
      <c r="A46" s="128"/>
      <c r="B46" s="211"/>
      <c r="C46" s="935" t="s">
        <v>230</v>
      </c>
      <c r="D46" s="935"/>
      <c r="E46" s="935"/>
      <c r="F46" s="935"/>
      <c r="G46" s="935"/>
      <c r="H46" s="935"/>
      <c r="I46" s="935"/>
      <c r="J46" s="935"/>
      <c r="K46" s="935"/>
      <c r="L46" s="935"/>
      <c r="M46" s="935"/>
      <c r="N46" s="935"/>
      <c r="O46" s="935"/>
      <c r="P46" s="936"/>
      <c r="Q46" s="207"/>
      <c r="R46" s="153"/>
      <c r="S46" s="489"/>
      <c r="T46" s="128"/>
      <c r="U46" s="128"/>
      <c r="V46" s="202">
        <f>IF(Q49="YES",1,0)</f>
        <v>0</v>
      </c>
      <c r="W46" s="202" t="str">
        <f>""&amp;V46&amp;""</f>
        <v>0</v>
      </c>
      <c r="X46" s="175"/>
      <c r="Y46" s="175"/>
      <c r="Z46" s="175"/>
      <c r="AB46" s="175"/>
      <c r="AC46" s="175"/>
      <c r="AD46" s="156"/>
      <c r="AE46" s="156"/>
      <c r="AF46" s="156"/>
      <c r="AG46" s="156"/>
      <c r="AH46" s="156"/>
      <c r="AI46" s="156"/>
      <c r="AJ46" s="178"/>
      <c r="AK46" s="178"/>
      <c r="AL46" s="178"/>
      <c r="AM46" s="178"/>
      <c r="AN46" s="178"/>
      <c r="AO46" s="178"/>
    </row>
    <row r="47" spans="1:41" ht="33" customHeight="1" x14ac:dyDescent="0.25">
      <c r="A47" s="128"/>
      <c r="B47" s="211"/>
      <c r="C47" s="935"/>
      <c r="D47" s="935"/>
      <c r="E47" s="935"/>
      <c r="F47" s="935"/>
      <c r="G47" s="935"/>
      <c r="H47" s="935"/>
      <c r="I47" s="935"/>
      <c r="J47" s="935"/>
      <c r="K47" s="935"/>
      <c r="L47" s="935"/>
      <c r="M47" s="935"/>
      <c r="N47" s="935"/>
      <c r="O47" s="935"/>
      <c r="P47" s="936"/>
      <c r="Q47" s="149"/>
      <c r="R47" s="153"/>
      <c r="S47" s="486"/>
      <c r="T47" s="128"/>
      <c r="U47" s="128"/>
      <c r="V47" s="175"/>
      <c r="W47" s="128"/>
      <c r="X47" s="175"/>
      <c r="Y47" s="175"/>
      <c r="Z47" s="175"/>
      <c r="AB47" s="175"/>
      <c r="AC47" s="175"/>
      <c r="AD47" s="156"/>
      <c r="AE47" s="156"/>
      <c r="AF47" s="156"/>
      <c r="AG47" s="156"/>
      <c r="AH47" s="156"/>
      <c r="AI47" s="156"/>
      <c r="AJ47" s="178"/>
      <c r="AK47" s="178"/>
      <c r="AL47" s="178"/>
      <c r="AM47" s="178"/>
      <c r="AN47" s="178"/>
      <c r="AO47" s="178"/>
    </row>
    <row r="48" spans="1:41" s="133" customFormat="1" ht="15.75" x14ac:dyDescent="0.25">
      <c r="A48" s="128"/>
      <c r="B48" s="220"/>
      <c r="C48" s="124"/>
      <c r="D48" s="258"/>
      <c r="E48" s="222"/>
      <c r="F48" s="230"/>
      <c r="G48" s="132"/>
      <c r="H48" s="132"/>
      <c r="I48" s="132"/>
      <c r="J48" s="259"/>
      <c r="K48" s="230"/>
      <c r="L48" s="132"/>
      <c r="M48" s="132"/>
      <c r="N48" s="132"/>
      <c r="O48" s="226"/>
      <c r="P48" s="129"/>
      <c r="Q48" s="129"/>
      <c r="R48" s="227"/>
      <c r="S48" s="380"/>
      <c r="T48" s="202"/>
      <c r="U48" s="202"/>
      <c r="V48" s="202"/>
      <c r="W48" s="202"/>
      <c r="X48" s="202"/>
      <c r="Y48" s="202"/>
      <c r="Z48" s="202"/>
      <c r="AA48" s="128"/>
      <c r="AB48" s="131"/>
      <c r="AC48" s="131"/>
    </row>
    <row r="49" spans="1:41" ht="21.75" customHeight="1" x14ac:dyDescent="0.25">
      <c r="A49" s="128"/>
      <c r="B49" s="211"/>
      <c r="C49" s="216"/>
      <c r="D49" s="245" t="s">
        <v>659</v>
      </c>
      <c r="E49" s="219"/>
      <c r="F49" s="219"/>
      <c r="G49" s="219"/>
      <c r="H49" s="219"/>
      <c r="I49" s="219"/>
      <c r="J49" s="219"/>
      <c r="K49" s="219"/>
      <c r="L49" s="219"/>
      <c r="M49" s="219"/>
      <c r="N49" s="219"/>
      <c r="O49" s="149"/>
      <c r="P49" s="149"/>
      <c r="Q49" s="106" t="s">
        <v>251</v>
      </c>
      <c r="R49" s="153"/>
      <c r="S49" s="486" t="str">
        <f>IF(AND(OR(Q49="NO",Q49="&lt;select&gt;"),OR(D51&lt;&gt;"")),"Please select YES in the dropdown to the left.","")</f>
        <v/>
      </c>
      <c r="T49" s="202" t="b">
        <f>IF(W49="1",TRUE,FALSE)</f>
        <v>0</v>
      </c>
      <c r="U49" s="202" t="str">
        <f>""&amp;T49&amp;""</f>
        <v>FALSE</v>
      </c>
      <c r="V49" s="202">
        <f>IF(Q49="YES",1,0)</f>
        <v>0</v>
      </c>
      <c r="W49" s="202" t="str">
        <f>""&amp;V49&amp;""</f>
        <v>0</v>
      </c>
      <c r="X49" s="175"/>
      <c r="Y49" s="175"/>
      <c r="Z49" s="175"/>
      <c r="AB49" s="175"/>
      <c r="AC49" s="175"/>
      <c r="AD49" s="156"/>
      <c r="AE49" s="156"/>
      <c r="AF49" s="156"/>
      <c r="AG49" s="156"/>
      <c r="AH49" s="156"/>
      <c r="AI49" s="156"/>
      <c r="AJ49" s="178"/>
      <c r="AK49" s="178"/>
      <c r="AL49" s="178"/>
      <c r="AM49" s="178"/>
      <c r="AN49" s="178"/>
      <c r="AO49" s="178"/>
    </row>
    <row r="50" spans="1:41" ht="36" customHeight="1" x14ac:dyDescent="0.25">
      <c r="A50" s="128"/>
      <c r="B50" s="211"/>
      <c r="C50" s="212"/>
      <c r="D50" s="204" t="s">
        <v>660</v>
      </c>
      <c r="E50" s="219"/>
      <c r="F50" s="219"/>
      <c r="G50" s="219"/>
      <c r="H50" s="219"/>
      <c r="I50" s="219"/>
      <c r="J50" s="219"/>
      <c r="K50" s="219"/>
      <c r="L50" s="219"/>
      <c r="M50" s="219"/>
      <c r="N50" s="219"/>
      <c r="O50" s="219"/>
      <c r="P50" s="219"/>
      <c r="Q50" s="219"/>
      <c r="R50" s="153"/>
      <c r="S50" s="486"/>
      <c r="T50" s="202"/>
      <c r="U50" s="202"/>
      <c r="W50" s="202"/>
      <c r="AJ50" s="178"/>
      <c r="AK50" s="178"/>
      <c r="AL50" s="178"/>
      <c r="AM50" s="178"/>
      <c r="AN50" s="178"/>
      <c r="AO50" s="178"/>
    </row>
    <row r="51" spans="1:41" ht="30" customHeight="1" x14ac:dyDescent="0.25">
      <c r="A51" s="128"/>
      <c r="B51" s="211"/>
      <c r="C51" s="212"/>
      <c r="D51" s="994"/>
      <c r="E51" s="995"/>
      <c r="F51" s="995"/>
      <c r="G51" s="995"/>
      <c r="H51" s="995"/>
      <c r="I51" s="995"/>
      <c r="J51" s="995"/>
      <c r="K51" s="995"/>
      <c r="L51" s="995"/>
      <c r="M51" s="995"/>
      <c r="N51" s="995"/>
      <c r="O51" s="995"/>
      <c r="P51" s="995"/>
      <c r="Q51" s="996"/>
      <c r="R51" s="153"/>
      <c r="S51" s="490" t="str">
        <f>IF(AND(Q49="YES",D51=""),"Please add narrative text","")</f>
        <v/>
      </c>
      <c r="T51" s="202"/>
      <c r="U51" s="202"/>
      <c r="W51" s="202"/>
      <c r="AJ51" s="178"/>
      <c r="AK51" s="178"/>
      <c r="AL51" s="178"/>
      <c r="AM51" s="178"/>
      <c r="AN51" s="178"/>
      <c r="AO51" s="178"/>
    </row>
    <row r="52" spans="1:41" ht="30" customHeight="1" x14ac:dyDescent="0.25">
      <c r="A52" s="128"/>
      <c r="B52" s="211"/>
      <c r="C52" s="213"/>
      <c r="D52" s="1064"/>
      <c r="E52" s="1065"/>
      <c r="F52" s="1065"/>
      <c r="G52" s="1065"/>
      <c r="H52" s="1065"/>
      <c r="I52" s="1065"/>
      <c r="J52" s="1065"/>
      <c r="K52" s="1065"/>
      <c r="L52" s="1065"/>
      <c r="M52" s="1065"/>
      <c r="N52" s="1065"/>
      <c r="O52" s="1065"/>
      <c r="P52" s="1065"/>
      <c r="Q52" s="1066"/>
      <c r="R52" s="153"/>
      <c r="S52" s="486"/>
      <c r="T52" s="202"/>
      <c r="U52" s="202"/>
      <c r="W52" s="202"/>
      <c r="AJ52" s="178"/>
      <c r="AK52" s="178"/>
      <c r="AL52" s="178"/>
      <c r="AM52" s="178"/>
      <c r="AN52" s="178"/>
      <c r="AO52" s="178"/>
    </row>
    <row r="53" spans="1:41" ht="30" customHeight="1" x14ac:dyDescent="0.25">
      <c r="A53" s="128"/>
      <c r="B53" s="211"/>
      <c r="C53" s="213"/>
      <c r="D53" s="997"/>
      <c r="E53" s="998"/>
      <c r="F53" s="998"/>
      <c r="G53" s="998"/>
      <c r="H53" s="998"/>
      <c r="I53" s="998"/>
      <c r="J53" s="998"/>
      <c r="K53" s="998"/>
      <c r="L53" s="998"/>
      <c r="M53" s="998"/>
      <c r="N53" s="998"/>
      <c r="O53" s="998"/>
      <c r="P53" s="998"/>
      <c r="Q53" s="999"/>
      <c r="R53" s="153"/>
      <c r="S53" s="486"/>
      <c r="T53" s="202"/>
      <c r="U53" s="202"/>
      <c r="W53" s="202"/>
      <c r="AJ53" s="178"/>
      <c r="AK53" s="178"/>
      <c r="AL53" s="178"/>
      <c r="AM53" s="178"/>
      <c r="AN53" s="178"/>
      <c r="AO53" s="178"/>
    </row>
    <row r="54" spans="1:41" ht="16.5" customHeight="1" x14ac:dyDescent="0.25">
      <c r="A54" s="128"/>
      <c r="B54" s="211"/>
      <c r="C54" s="212"/>
      <c r="D54" s="260"/>
      <c r="E54" s="260"/>
      <c r="F54" s="260"/>
      <c r="G54" s="260"/>
      <c r="H54" s="260"/>
      <c r="I54" s="260"/>
      <c r="J54" s="260"/>
      <c r="K54" s="260"/>
      <c r="L54" s="260"/>
      <c r="M54" s="260"/>
      <c r="N54" s="260"/>
      <c r="O54" s="260"/>
      <c r="P54" s="260"/>
      <c r="Q54" s="260"/>
      <c r="R54" s="153"/>
      <c r="S54" s="486"/>
      <c r="T54" s="202"/>
      <c r="U54" s="202"/>
      <c r="V54" s="261"/>
      <c r="W54" s="202"/>
      <c r="X54" s="261"/>
      <c r="Y54" s="261"/>
      <c r="Z54" s="261"/>
      <c r="AA54" s="124"/>
      <c r="AB54" s="262"/>
      <c r="AC54" s="262"/>
      <c r="AD54" s="207"/>
      <c r="AE54" s="207"/>
      <c r="AF54" s="207"/>
      <c r="AG54" s="207"/>
      <c r="AH54" s="207"/>
      <c r="AI54" s="207"/>
      <c r="AJ54" s="178"/>
      <c r="AK54" s="178"/>
      <c r="AL54" s="178"/>
      <c r="AM54" s="178"/>
      <c r="AN54" s="178"/>
      <c r="AO54" s="178"/>
    </row>
    <row r="55" spans="1:41" s="133" customFormat="1" ht="21.75" customHeight="1" x14ac:dyDescent="0.25">
      <c r="A55" s="128"/>
      <c r="B55" s="220"/>
      <c r="C55" s="216"/>
      <c r="D55" s="221" t="s">
        <v>663</v>
      </c>
      <c r="E55" s="222"/>
      <c r="F55" s="222"/>
      <c r="G55" s="223"/>
      <c r="H55" s="224"/>
      <c r="I55" s="223"/>
      <c r="J55" s="223"/>
      <c r="K55" s="223"/>
      <c r="L55" s="223"/>
      <c r="M55" s="223"/>
      <c r="N55" s="225"/>
      <c r="O55" s="226"/>
      <c r="P55" s="129"/>
      <c r="Q55" s="129"/>
      <c r="R55" s="227"/>
      <c r="S55" s="380"/>
      <c r="T55" s="202"/>
      <c r="U55" s="202"/>
      <c r="V55" s="202"/>
      <c r="W55" s="202"/>
      <c r="X55" s="202"/>
      <c r="Y55" s="202"/>
      <c r="Z55" s="202"/>
      <c r="AA55" s="128"/>
      <c r="AB55" s="131"/>
      <c r="AC55" s="131"/>
    </row>
    <row r="56" spans="1:41" s="133" customFormat="1" ht="15.75" x14ac:dyDescent="0.25">
      <c r="A56" s="128"/>
      <c r="B56" s="220"/>
      <c r="C56" s="124"/>
      <c r="D56" s="229"/>
      <c r="E56" s="230" t="s">
        <v>257</v>
      </c>
      <c r="F56" s="956" t="s">
        <v>251</v>
      </c>
      <c r="G56" s="957"/>
      <c r="H56" s="957"/>
      <c r="I56" s="958"/>
      <c r="J56" s="259"/>
      <c r="K56" s="230" t="s">
        <v>258</v>
      </c>
      <c r="L56" s="956" t="s">
        <v>251</v>
      </c>
      <c r="M56" s="957"/>
      <c r="N56" s="957"/>
      <c r="O56" s="957"/>
      <c r="P56" s="958"/>
      <c r="Q56" s="129"/>
      <c r="R56" s="227"/>
      <c r="S56" s="380"/>
      <c r="T56" s="202"/>
      <c r="U56" s="202"/>
      <c r="V56" s="202"/>
      <c r="W56" s="202"/>
      <c r="X56" s="202"/>
      <c r="Y56" s="202"/>
      <c r="Z56" s="202"/>
      <c r="AA56" s="128"/>
      <c r="AB56" s="131"/>
      <c r="AC56" s="131"/>
    </row>
    <row r="57" spans="1:41" ht="16.5" customHeight="1" x14ac:dyDescent="0.25">
      <c r="A57" s="128"/>
      <c r="B57" s="211"/>
      <c r="C57" s="213"/>
      <c r="D57" s="213"/>
      <c r="E57" s="213"/>
      <c r="F57" s="150"/>
      <c r="G57" s="150"/>
      <c r="H57" s="150"/>
      <c r="I57" s="150"/>
      <c r="J57" s="150"/>
      <c r="K57" s="150"/>
      <c r="L57" s="150"/>
      <c r="M57" s="150"/>
      <c r="N57" s="150"/>
      <c r="O57" s="150"/>
      <c r="P57" s="150"/>
      <c r="Q57" s="150"/>
      <c r="R57" s="153"/>
      <c r="S57" s="486"/>
      <c r="T57" s="202"/>
      <c r="U57" s="202"/>
      <c r="W57" s="202"/>
      <c r="AJ57" s="178"/>
      <c r="AK57" s="178"/>
      <c r="AL57" s="178"/>
      <c r="AM57" s="178"/>
      <c r="AN57" s="178"/>
      <c r="AO57" s="178"/>
    </row>
    <row r="58" spans="1:41" ht="13.5" customHeight="1" x14ac:dyDescent="0.25">
      <c r="A58" s="128"/>
      <c r="B58" s="252"/>
      <c r="C58" s="254"/>
      <c r="D58" s="254"/>
      <c r="E58" s="254"/>
      <c r="F58" s="255"/>
      <c r="G58" s="255"/>
      <c r="H58" s="255"/>
      <c r="I58" s="255"/>
      <c r="J58" s="255"/>
      <c r="K58" s="255"/>
      <c r="L58" s="255"/>
      <c r="M58" s="255"/>
      <c r="N58" s="255"/>
      <c r="O58" s="255"/>
      <c r="P58" s="255"/>
      <c r="Q58" s="255"/>
      <c r="R58" s="256"/>
      <c r="S58" s="486"/>
      <c r="T58" s="202"/>
      <c r="U58" s="202"/>
      <c r="W58" s="202"/>
      <c r="AJ58" s="178"/>
      <c r="AK58" s="178"/>
      <c r="AL58" s="178"/>
      <c r="AM58" s="178"/>
      <c r="AN58" s="178"/>
      <c r="AO58" s="178"/>
    </row>
    <row r="59" spans="1:41" ht="16.5" customHeight="1" x14ac:dyDescent="0.25">
      <c r="A59" s="128"/>
      <c r="B59" s="211"/>
      <c r="C59" s="935" t="s">
        <v>231</v>
      </c>
      <c r="D59" s="935"/>
      <c r="E59" s="935"/>
      <c r="F59" s="935"/>
      <c r="G59" s="935"/>
      <c r="H59" s="935"/>
      <c r="I59" s="935"/>
      <c r="J59" s="935"/>
      <c r="K59" s="935"/>
      <c r="L59" s="935"/>
      <c r="M59" s="935"/>
      <c r="N59" s="935"/>
      <c r="O59" s="935"/>
      <c r="P59" s="936"/>
      <c r="Q59" s="207"/>
      <c r="R59" s="263"/>
      <c r="S59" s="486"/>
      <c r="T59" s="202"/>
      <c r="U59" s="202"/>
      <c r="V59" s="202">
        <f>IF(L62="YES",1,0)</f>
        <v>0</v>
      </c>
      <c r="W59" s="202" t="str">
        <f>""&amp;V59&amp;""</f>
        <v>0</v>
      </c>
      <c r="AJ59" s="178"/>
      <c r="AK59" s="178"/>
      <c r="AL59" s="178"/>
      <c r="AM59" s="178"/>
      <c r="AN59" s="178"/>
      <c r="AO59" s="178"/>
    </row>
    <row r="60" spans="1:41" ht="30.6" customHeight="1" x14ac:dyDescent="0.25">
      <c r="A60" s="128"/>
      <c r="B60" s="211"/>
      <c r="C60" s="935"/>
      <c r="D60" s="935"/>
      <c r="E60" s="935"/>
      <c r="F60" s="935"/>
      <c r="G60" s="935"/>
      <c r="H60" s="935"/>
      <c r="I60" s="935"/>
      <c r="J60" s="935"/>
      <c r="K60" s="935"/>
      <c r="L60" s="935"/>
      <c r="M60" s="935"/>
      <c r="N60" s="935"/>
      <c r="O60" s="935"/>
      <c r="P60" s="936"/>
      <c r="Q60" s="149"/>
      <c r="R60" s="263"/>
      <c r="S60" s="486"/>
      <c r="T60" s="202"/>
      <c r="U60" s="202"/>
      <c r="W60" s="202"/>
      <c r="AJ60" s="178"/>
      <c r="AK60" s="178"/>
      <c r="AL60" s="178"/>
      <c r="AM60" s="178"/>
      <c r="AN60" s="178"/>
      <c r="AO60" s="178"/>
    </row>
    <row r="61" spans="1:41" ht="14.25" customHeight="1" x14ac:dyDescent="0.25">
      <c r="A61" s="128"/>
      <c r="B61" s="211"/>
      <c r="C61" s="213"/>
      <c r="D61" s="246"/>
      <c r="E61" s="246"/>
      <c r="F61" s="246"/>
      <c r="G61" s="246"/>
      <c r="H61" s="246"/>
      <c r="I61" s="246"/>
      <c r="J61" s="246"/>
      <c r="K61" s="246"/>
      <c r="L61" s="246"/>
      <c r="M61" s="246"/>
      <c r="N61" s="246"/>
      <c r="O61" s="149"/>
      <c r="P61" s="149"/>
      <c r="Q61" s="149"/>
      <c r="R61" s="263"/>
      <c r="S61" s="486"/>
      <c r="T61" s="202"/>
      <c r="U61" s="202"/>
      <c r="W61" s="202"/>
      <c r="AJ61" s="178"/>
      <c r="AK61" s="178"/>
      <c r="AL61" s="178"/>
      <c r="AM61" s="178"/>
      <c r="AN61" s="178"/>
      <c r="AO61" s="178"/>
    </row>
    <row r="62" spans="1:41" ht="21.75" customHeight="1" x14ac:dyDescent="0.25">
      <c r="A62" s="128"/>
      <c r="B62" s="211"/>
      <c r="C62" s="213"/>
      <c r="D62" s="245" t="s">
        <v>665</v>
      </c>
      <c r="E62" s="213"/>
      <c r="F62" s="150"/>
      <c r="G62" s="150"/>
      <c r="H62" s="150"/>
      <c r="I62" s="150"/>
      <c r="J62" s="150"/>
      <c r="K62" s="150"/>
      <c r="L62" s="106" t="s">
        <v>251</v>
      </c>
      <c r="M62" s="150"/>
      <c r="N62" s="150"/>
      <c r="O62" s="150"/>
      <c r="P62" s="150"/>
      <c r="Q62" s="150"/>
      <c r="R62" s="153"/>
      <c r="S62" s="486" t="str">
        <f>IF(AND(OR(L62="NO",L62="&lt;select&gt;"),OR(U64="TRUE")),"Please select YES in the dropdown to the left.","")</f>
        <v/>
      </c>
      <c r="T62" s="202" t="b">
        <f>IF(W62="1",TRUE,FALSE)</f>
        <v>0</v>
      </c>
      <c r="U62" s="202" t="str">
        <f>""&amp;T62&amp;""</f>
        <v>FALSE</v>
      </c>
      <c r="V62" s="202">
        <f>IF(L62="YES",1,0)</f>
        <v>0</v>
      </c>
      <c r="W62" s="202" t="str">
        <f>""&amp;V62&amp;""</f>
        <v>0</v>
      </c>
      <c r="AJ62" s="178"/>
      <c r="AK62" s="178"/>
      <c r="AL62" s="178"/>
      <c r="AM62" s="178"/>
      <c r="AN62" s="178"/>
      <c r="AO62" s="178"/>
    </row>
    <row r="63" spans="1:41" ht="15.75" customHeight="1" x14ac:dyDescent="0.25">
      <c r="A63" s="128"/>
      <c r="B63" s="211"/>
      <c r="C63" s="213"/>
      <c r="D63" s="245"/>
      <c r="E63" s="213"/>
      <c r="F63" s="150"/>
      <c r="G63" s="150"/>
      <c r="H63" s="150"/>
      <c r="I63" s="150"/>
      <c r="J63" s="150"/>
      <c r="K63" s="150"/>
      <c r="L63" s="132"/>
      <c r="M63" s="150"/>
      <c r="N63" s="150"/>
      <c r="O63" s="150"/>
      <c r="P63" s="178"/>
      <c r="Q63" s="178"/>
      <c r="R63" s="153"/>
      <c r="S63" s="486"/>
      <c r="T63" s="202"/>
      <c r="U63" s="202"/>
      <c r="W63" s="202"/>
      <c r="AJ63" s="178"/>
      <c r="AK63" s="178"/>
      <c r="AL63" s="178"/>
      <c r="AM63" s="178"/>
      <c r="AN63" s="178"/>
      <c r="AO63" s="178"/>
    </row>
    <row r="64" spans="1:41" s="130" customFormat="1" ht="18" customHeight="1" x14ac:dyDescent="0.25">
      <c r="A64" s="128"/>
      <c r="B64" s="215"/>
      <c r="C64" s="154"/>
      <c r="D64" s="232" t="s">
        <v>528</v>
      </c>
      <c r="E64" s="266"/>
      <c r="F64" s="267"/>
      <c r="G64" s="266"/>
      <c r="H64" s="217"/>
      <c r="I64" s="217"/>
      <c r="J64" s="217"/>
      <c r="K64" s="217"/>
      <c r="L64" s="217"/>
      <c r="N64" s="968" t="s">
        <v>251</v>
      </c>
      <c r="O64" s="969"/>
      <c r="R64" s="218"/>
      <c r="S64" s="484" t="str">
        <f>IF(AND(L62="YES",N64="&lt;select&gt;"),"Please complete required documentation.","")</f>
        <v/>
      </c>
      <c r="T64" s="202" t="b">
        <f>IF(W64="1",TRUE,FALSE)</f>
        <v>0</v>
      </c>
      <c r="U64" s="202" t="str">
        <f>""&amp;T64&amp;""</f>
        <v>FALSE</v>
      </c>
      <c r="V64" s="202">
        <f>IF(N64="YES",1,0)</f>
        <v>0</v>
      </c>
      <c r="W64" s="202" t="str">
        <f>""&amp;V64&amp;""</f>
        <v>0</v>
      </c>
      <c r="X64" s="175"/>
      <c r="Y64" s="175"/>
      <c r="Z64" s="175"/>
      <c r="AA64" s="175"/>
      <c r="AB64" s="175"/>
      <c r="AC64" s="175"/>
      <c r="AD64" s="156"/>
      <c r="AE64" s="156"/>
      <c r="AF64" s="156"/>
      <c r="AG64" s="156"/>
      <c r="AH64" s="156"/>
      <c r="AI64" s="156"/>
      <c r="AJ64" s="156"/>
      <c r="AK64" s="156"/>
      <c r="AL64" s="156"/>
      <c r="AM64" s="156"/>
      <c r="AN64" s="156"/>
      <c r="AO64" s="156"/>
    </row>
    <row r="65" spans="1:41" s="130" customFormat="1" ht="18" customHeight="1" x14ac:dyDescent="0.25">
      <c r="A65" s="128"/>
      <c r="B65" s="215"/>
      <c r="C65" s="154"/>
      <c r="D65" s="232"/>
      <c r="E65" s="266"/>
      <c r="F65" s="267"/>
      <c r="G65" s="266"/>
      <c r="H65" s="217"/>
      <c r="I65" s="217"/>
      <c r="J65" s="217"/>
      <c r="K65" s="217"/>
      <c r="L65" s="217"/>
      <c r="N65" s="357"/>
      <c r="O65" s="357"/>
      <c r="R65" s="218"/>
      <c r="S65" s="484"/>
      <c r="T65" s="202"/>
      <c r="U65" s="202"/>
      <c r="V65" s="202"/>
      <c r="W65" s="202"/>
      <c r="X65" s="175"/>
      <c r="Y65" s="175"/>
      <c r="Z65" s="175"/>
      <c r="AA65" s="175"/>
      <c r="AB65" s="175"/>
      <c r="AC65" s="175"/>
      <c r="AD65" s="156"/>
      <c r="AE65" s="156"/>
      <c r="AF65" s="156"/>
      <c r="AG65" s="156"/>
      <c r="AH65" s="156"/>
      <c r="AI65" s="156"/>
      <c r="AJ65" s="156"/>
      <c r="AK65" s="156"/>
      <c r="AL65" s="156"/>
      <c r="AM65" s="156"/>
      <c r="AN65" s="156"/>
      <c r="AO65" s="156"/>
    </row>
    <row r="66" spans="1:41" s="133" customFormat="1" ht="21.75" customHeight="1" x14ac:dyDescent="0.25">
      <c r="A66" s="128"/>
      <c r="B66" s="220"/>
      <c r="C66" s="216"/>
      <c r="D66" s="221" t="s">
        <v>663</v>
      </c>
      <c r="E66" s="222"/>
      <c r="F66" s="222"/>
      <c r="G66" s="223"/>
      <c r="H66" s="224"/>
      <c r="I66" s="223"/>
      <c r="J66" s="223"/>
      <c r="K66" s="223"/>
      <c r="L66" s="223"/>
      <c r="M66" s="223"/>
      <c r="N66" s="225"/>
      <c r="O66" s="226"/>
      <c r="P66" s="129"/>
      <c r="Q66" s="129"/>
      <c r="R66" s="227"/>
      <c r="S66" s="380"/>
      <c r="T66" s="202"/>
      <c r="U66" s="202"/>
      <c r="V66" s="202"/>
      <c r="W66" s="202"/>
      <c r="X66" s="202"/>
      <c r="Y66" s="202"/>
      <c r="Z66" s="202"/>
      <c r="AA66" s="128"/>
      <c r="AB66" s="131"/>
      <c r="AC66" s="131"/>
    </row>
    <row r="67" spans="1:41" s="133" customFormat="1" ht="15.75" x14ac:dyDescent="0.25">
      <c r="A67" s="128"/>
      <c r="B67" s="220"/>
      <c r="C67" s="124"/>
      <c r="D67" s="229"/>
      <c r="E67" s="230" t="s">
        <v>257</v>
      </c>
      <c r="F67" s="491" t="s">
        <v>618</v>
      </c>
      <c r="G67" s="491"/>
      <c r="H67" s="491"/>
      <c r="I67" s="491"/>
      <c r="J67" s="259"/>
      <c r="K67" s="230" t="s">
        <v>258</v>
      </c>
      <c r="L67" s="956" t="s">
        <v>251</v>
      </c>
      <c r="M67" s="957"/>
      <c r="N67" s="957"/>
      <c r="O67" s="957"/>
      <c r="P67" s="958"/>
      <c r="Q67" s="129"/>
      <c r="R67" s="227"/>
      <c r="S67" s="380"/>
      <c r="T67" s="202"/>
      <c r="U67" s="202"/>
      <c r="V67" s="202"/>
      <c r="W67" s="202"/>
      <c r="X67" s="202"/>
      <c r="Y67" s="202"/>
      <c r="Z67" s="202"/>
      <c r="AA67" s="128"/>
      <c r="AB67" s="131"/>
      <c r="AC67" s="131"/>
    </row>
    <row r="68" spans="1:41" s="130" customFormat="1" ht="11.25" customHeight="1" x14ac:dyDescent="0.25">
      <c r="A68" s="128"/>
      <c r="B68" s="215"/>
      <c r="C68" s="249"/>
      <c r="D68" s="249"/>
      <c r="E68" s="266"/>
      <c r="F68" s="267"/>
      <c r="G68" s="266"/>
      <c r="H68" s="217"/>
      <c r="I68" s="217"/>
      <c r="J68" s="217"/>
      <c r="K68" s="217"/>
      <c r="L68" s="217"/>
      <c r="M68" s="217"/>
      <c r="N68" s="217"/>
      <c r="O68" s="217"/>
      <c r="P68" s="217"/>
      <c r="Q68" s="217"/>
      <c r="R68" s="218"/>
      <c r="S68" s="486"/>
      <c r="T68" s="128"/>
      <c r="U68" s="128"/>
      <c r="V68" s="175"/>
      <c r="W68" s="128"/>
      <c r="X68" s="175"/>
      <c r="Y68" s="175"/>
      <c r="Z68" s="175"/>
      <c r="AA68" s="175"/>
      <c r="AB68" s="175"/>
      <c r="AC68" s="175"/>
      <c r="AD68" s="156"/>
      <c r="AE68" s="156"/>
      <c r="AF68" s="156"/>
      <c r="AG68" s="156"/>
      <c r="AH68" s="156"/>
      <c r="AI68" s="156"/>
      <c r="AJ68" s="156"/>
      <c r="AK68" s="156"/>
      <c r="AL68" s="156"/>
      <c r="AM68" s="156"/>
      <c r="AN68" s="156"/>
      <c r="AO68" s="156"/>
    </row>
    <row r="69" spans="1:41" ht="14.25" customHeight="1" x14ac:dyDescent="0.25">
      <c r="A69" s="124"/>
      <c r="B69" s="252"/>
      <c r="C69" s="254"/>
      <c r="D69" s="268"/>
      <c r="E69" s="254"/>
      <c r="F69" s="932"/>
      <c r="G69" s="932"/>
      <c r="H69" s="932"/>
      <c r="I69" s="932"/>
      <c r="J69" s="932"/>
      <c r="K69" s="932"/>
      <c r="L69" s="932"/>
      <c r="M69" s="932"/>
      <c r="N69" s="932"/>
      <c r="O69" s="932"/>
      <c r="P69" s="932"/>
      <c r="Q69" s="932"/>
      <c r="R69" s="933"/>
      <c r="S69" s="492"/>
      <c r="T69" s="202"/>
      <c r="U69" s="202"/>
      <c r="W69" s="202"/>
    </row>
    <row r="70" spans="1:41" ht="18.75" customHeight="1" x14ac:dyDescent="0.25">
      <c r="A70" s="124"/>
      <c r="B70" s="211"/>
      <c r="C70" s="935" t="s">
        <v>232</v>
      </c>
      <c r="D70" s="935"/>
      <c r="E70" s="935"/>
      <c r="F70" s="935"/>
      <c r="G70" s="935"/>
      <c r="H70" s="935"/>
      <c r="I70" s="935"/>
      <c r="J70" s="935"/>
      <c r="K70" s="935"/>
      <c r="L70" s="935"/>
      <c r="M70" s="935"/>
      <c r="N70" s="935"/>
      <c r="O70" s="935"/>
      <c r="P70" s="207"/>
      <c r="Q70" s="207"/>
      <c r="R70" s="153"/>
      <c r="S70" s="486"/>
      <c r="T70" s="202"/>
      <c r="U70" s="202"/>
      <c r="V70" s="202">
        <f>IF(N73="YES",1,0)</f>
        <v>0</v>
      </c>
      <c r="W70" s="202" t="str">
        <f>""&amp;V70&amp;""</f>
        <v>0</v>
      </c>
    </row>
    <row r="71" spans="1:41" ht="13.5" customHeight="1" x14ac:dyDescent="0.25">
      <c r="A71" s="124"/>
      <c r="B71" s="211"/>
      <c r="C71" s="935"/>
      <c r="D71" s="935"/>
      <c r="E71" s="935"/>
      <c r="F71" s="935"/>
      <c r="G71" s="935"/>
      <c r="H71" s="935"/>
      <c r="I71" s="935"/>
      <c r="J71" s="935"/>
      <c r="K71" s="935"/>
      <c r="L71" s="935"/>
      <c r="M71" s="935"/>
      <c r="N71" s="935"/>
      <c r="O71" s="935"/>
      <c r="P71" s="207"/>
      <c r="Q71" s="152"/>
      <c r="R71" s="153"/>
      <c r="S71" s="486"/>
      <c r="T71" s="202"/>
      <c r="U71" s="202"/>
      <c r="V71" s="173"/>
      <c r="W71" s="202"/>
    </row>
    <row r="72" spans="1:41" ht="12" customHeight="1" x14ac:dyDescent="0.25">
      <c r="A72" s="124"/>
      <c r="B72" s="211"/>
      <c r="C72" s="213"/>
      <c r="D72" s="246"/>
      <c r="E72" s="246"/>
      <c r="F72" s="246"/>
      <c r="G72" s="246"/>
      <c r="H72" s="246"/>
      <c r="I72" s="246"/>
      <c r="J72" s="246"/>
      <c r="K72" s="246"/>
      <c r="L72" s="246"/>
      <c r="M72" s="246"/>
      <c r="N72" s="246"/>
      <c r="O72" s="150"/>
      <c r="P72" s="151"/>
      <c r="Q72" s="152"/>
      <c r="R72" s="153"/>
      <c r="S72" s="486"/>
      <c r="T72" s="202"/>
      <c r="U72" s="202"/>
      <c r="V72" s="173"/>
      <c r="W72" s="202"/>
    </row>
    <row r="73" spans="1:41" ht="21.75" customHeight="1" x14ac:dyDescent="0.25">
      <c r="A73" s="124"/>
      <c r="B73" s="211"/>
      <c r="C73" s="213"/>
      <c r="D73" s="245" t="s">
        <v>307</v>
      </c>
      <c r="E73" s="246"/>
      <c r="F73" s="246"/>
      <c r="G73" s="246"/>
      <c r="H73" s="246"/>
      <c r="I73" s="246"/>
      <c r="J73" s="246"/>
      <c r="K73" s="246"/>
      <c r="L73" s="207"/>
      <c r="N73" s="106" t="s">
        <v>251</v>
      </c>
      <c r="O73" s="150"/>
      <c r="P73" s="151"/>
      <c r="Q73" s="152"/>
      <c r="R73" s="153"/>
      <c r="S73" s="486" t="str">
        <f>IF(AND(OR(N73="NO",N73="&lt;select&gt;"),OR(D75&lt;&gt;"",U79="TRUE")),"Please select YES in the dropdown to the left.","")</f>
        <v/>
      </c>
      <c r="T73" s="202" t="b">
        <f>IF(W73="1",TRUE,FALSE)</f>
        <v>0</v>
      </c>
      <c r="U73" s="202" t="str">
        <f>""&amp;T73&amp;""</f>
        <v>FALSE</v>
      </c>
      <c r="V73" s="202">
        <f>IF(N73="YES",1,0)</f>
        <v>0</v>
      </c>
      <c r="W73" s="202" t="str">
        <f>""&amp;V73&amp;""</f>
        <v>0</v>
      </c>
    </row>
    <row r="74" spans="1:41" ht="36" customHeight="1" x14ac:dyDescent="0.25">
      <c r="A74" s="124"/>
      <c r="B74" s="211"/>
      <c r="C74" s="213"/>
      <c r="D74" s="204" t="s">
        <v>526</v>
      </c>
      <c r="E74" s="213"/>
      <c r="F74" s="150"/>
      <c r="G74" s="150"/>
      <c r="H74" s="150"/>
      <c r="I74" s="150"/>
      <c r="J74" s="150"/>
      <c r="K74" s="150"/>
      <c r="L74" s="150"/>
      <c r="M74" s="150"/>
      <c r="N74" s="150"/>
      <c r="O74" s="150"/>
      <c r="P74" s="150"/>
      <c r="Q74" s="150"/>
      <c r="R74" s="153"/>
      <c r="S74" s="486"/>
      <c r="T74" s="202"/>
      <c r="U74" s="202"/>
      <c r="V74" s="173"/>
      <c r="W74" s="202"/>
    </row>
    <row r="75" spans="1:41" ht="30" customHeight="1" x14ac:dyDescent="0.25">
      <c r="A75" s="124"/>
      <c r="B75" s="211"/>
      <c r="C75" s="213"/>
      <c r="D75" s="994"/>
      <c r="E75" s="995"/>
      <c r="F75" s="995"/>
      <c r="G75" s="995"/>
      <c r="H75" s="995"/>
      <c r="I75" s="995"/>
      <c r="J75" s="995"/>
      <c r="K75" s="995"/>
      <c r="L75" s="995"/>
      <c r="M75" s="995"/>
      <c r="N75" s="995"/>
      <c r="O75" s="995"/>
      <c r="P75" s="995"/>
      <c r="Q75" s="996"/>
      <c r="R75" s="153"/>
      <c r="S75" s="490" t="str">
        <f>IF(AND(N73="YES",D75=""),"Please add narrative text","")</f>
        <v/>
      </c>
      <c r="T75" s="202"/>
      <c r="U75" s="202"/>
      <c r="V75" s="173"/>
      <c r="W75" s="202"/>
    </row>
    <row r="76" spans="1:41" ht="30" customHeight="1" x14ac:dyDescent="0.25">
      <c r="A76" s="124"/>
      <c r="B76" s="211"/>
      <c r="C76" s="213"/>
      <c r="D76" s="1064"/>
      <c r="E76" s="1065"/>
      <c r="F76" s="1065"/>
      <c r="G76" s="1065"/>
      <c r="H76" s="1065"/>
      <c r="I76" s="1065"/>
      <c r="J76" s="1065"/>
      <c r="K76" s="1065"/>
      <c r="L76" s="1065"/>
      <c r="M76" s="1065"/>
      <c r="N76" s="1065"/>
      <c r="O76" s="1065"/>
      <c r="P76" s="1065"/>
      <c r="Q76" s="1066"/>
      <c r="R76" s="153"/>
      <c r="S76" s="486"/>
      <c r="T76" s="202"/>
      <c r="U76" s="202"/>
      <c r="V76" s="173"/>
      <c r="W76" s="202"/>
    </row>
    <row r="77" spans="1:41" ht="30" customHeight="1" x14ac:dyDescent="0.25">
      <c r="A77" s="124"/>
      <c r="B77" s="211"/>
      <c r="C77" s="213"/>
      <c r="D77" s="997"/>
      <c r="E77" s="998"/>
      <c r="F77" s="998"/>
      <c r="G77" s="998"/>
      <c r="H77" s="998"/>
      <c r="I77" s="998"/>
      <c r="J77" s="998"/>
      <c r="K77" s="998"/>
      <c r="L77" s="998"/>
      <c r="M77" s="998"/>
      <c r="N77" s="998"/>
      <c r="O77" s="998"/>
      <c r="P77" s="998"/>
      <c r="Q77" s="999"/>
      <c r="R77" s="153"/>
      <c r="S77" s="486"/>
      <c r="T77" s="202"/>
      <c r="U77" s="202"/>
      <c r="V77" s="173"/>
      <c r="W77" s="202"/>
    </row>
    <row r="78" spans="1:41" ht="15" customHeight="1" x14ac:dyDescent="0.25">
      <c r="A78" s="128"/>
      <c r="B78" s="211"/>
      <c r="C78" s="213"/>
      <c r="D78" s="213"/>
      <c r="E78" s="213"/>
      <c r="F78" s="150"/>
      <c r="G78" s="150"/>
      <c r="H78" s="150"/>
      <c r="I78" s="150"/>
      <c r="J78" s="150"/>
      <c r="K78" s="150"/>
      <c r="L78" s="150"/>
      <c r="M78" s="150"/>
      <c r="N78" s="150"/>
      <c r="O78" s="150"/>
      <c r="P78" s="150"/>
      <c r="Q78" s="150"/>
      <c r="R78" s="153"/>
      <c r="S78" s="486"/>
      <c r="T78" s="202"/>
      <c r="U78" s="202"/>
      <c r="W78" s="202"/>
    </row>
    <row r="79" spans="1:41" s="130" customFormat="1" ht="18.600000000000001" customHeight="1" x14ac:dyDescent="0.25">
      <c r="A79" s="128"/>
      <c r="B79" s="215"/>
      <c r="C79" s="154"/>
      <c r="D79" s="436" t="s">
        <v>527</v>
      </c>
      <c r="E79" s="493"/>
      <c r="F79" s="267"/>
      <c r="G79" s="266"/>
      <c r="H79" s="217"/>
      <c r="I79" s="217"/>
      <c r="J79" s="217"/>
      <c r="K79" s="217"/>
      <c r="L79" s="154"/>
      <c r="M79" s="1062" t="s">
        <v>251</v>
      </c>
      <c r="N79" s="1063"/>
      <c r="R79" s="218"/>
      <c r="S79" s="484" t="str">
        <f>IF(AND(N73="YES",M79="&lt;select&gt;"),"Please upload the required documentation.","")</f>
        <v/>
      </c>
      <c r="T79" s="202" t="b">
        <f>IF(W79="1",TRUE,FALSE)</f>
        <v>0</v>
      </c>
      <c r="U79" s="202" t="str">
        <f>""&amp;T79&amp;""</f>
        <v>FALSE</v>
      </c>
      <c r="V79" s="202">
        <f>IF(M79="Uploaded",1,0)</f>
        <v>0</v>
      </c>
      <c r="W79" s="202" t="str">
        <f>""&amp;V79&amp;""</f>
        <v>0</v>
      </c>
      <c r="X79" s="175"/>
      <c r="Y79" s="175"/>
      <c r="Z79" s="175"/>
      <c r="AA79" s="175"/>
      <c r="AB79" s="175"/>
      <c r="AC79" s="175"/>
      <c r="AD79" s="156"/>
      <c r="AE79" s="156"/>
      <c r="AF79" s="156"/>
      <c r="AG79" s="156"/>
      <c r="AH79" s="156"/>
      <c r="AI79" s="156"/>
      <c r="AJ79" s="156"/>
      <c r="AK79" s="156"/>
      <c r="AL79" s="156"/>
      <c r="AM79" s="156"/>
      <c r="AN79" s="156"/>
      <c r="AO79" s="156"/>
    </row>
    <row r="80" spans="1:41" s="130" customFormat="1" ht="18.600000000000001" customHeight="1" x14ac:dyDescent="0.25">
      <c r="A80" s="128"/>
      <c r="B80" s="215"/>
      <c r="C80" s="154"/>
      <c r="D80" s="154"/>
      <c r="E80" s="493"/>
      <c r="F80" s="267"/>
      <c r="G80" s="266"/>
      <c r="H80" s="217"/>
      <c r="I80" s="217"/>
      <c r="J80" s="217"/>
      <c r="K80" s="217"/>
      <c r="L80" s="264"/>
      <c r="M80" s="264"/>
      <c r="N80" s="217"/>
      <c r="O80" s="217"/>
      <c r="P80" s="217"/>
      <c r="Q80" s="217"/>
      <c r="R80" s="218"/>
      <c r="S80" s="484"/>
      <c r="T80" s="128"/>
      <c r="U80" s="128"/>
      <c r="V80" s="175"/>
      <c r="W80" s="128"/>
      <c r="X80" s="175"/>
      <c r="Y80" s="175"/>
      <c r="Z80" s="175"/>
      <c r="AA80" s="175"/>
      <c r="AB80" s="175"/>
      <c r="AC80" s="175"/>
      <c r="AD80" s="156"/>
      <c r="AE80" s="156"/>
      <c r="AF80" s="156"/>
      <c r="AG80" s="156"/>
      <c r="AH80" s="156"/>
      <c r="AI80" s="156"/>
      <c r="AJ80" s="156"/>
      <c r="AK80" s="156"/>
      <c r="AL80" s="156"/>
      <c r="AM80" s="156"/>
      <c r="AN80" s="156"/>
      <c r="AO80" s="156"/>
    </row>
    <row r="81" spans="1:41" s="133" customFormat="1" ht="21.75" customHeight="1" x14ac:dyDescent="0.25">
      <c r="A81" s="128"/>
      <c r="B81" s="220"/>
      <c r="C81" s="216"/>
      <c r="D81" s="221" t="s">
        <v>663</v>
      </c>
      <c r="E81" s="222"/>
      <c r="F81" s="222"/>
      <c r="G81" s="223"/>
      <c r="H81" s="224"/>
      <c r="I81" s="223"/>
      <c r="J81" s="223"/>
      <c r="K81" s="223"/>
      <c r="L81" s="223"/>
      <c r="M81" s="223"/>
      <c r="N81" s="225"/>
      <c r="O81" s="226"/>
      <c r="P81" s="129"/>
      <c r="Q81" s="129"/>
      <c r="R81" s="227"/>
      <c r="S81" s="380"/>
      <c r="T81" s="202"/>
      <c r="U81" s="202"/>
      <c r="V81" s="202"/>
      <c r="W81" s="202"/>
      <c r="X81" s="202"/>
      <c r="Y81" s="202"/>
      <c r="Z81" s="202"/>
      <c r="AA81" s="128"/>
      <c r="AB81" s="131"/>
      <c r="AC81" s="131"/>
    </row>
    <row r="82" spans="1:41" s="133" customFormat="1" ht="15.75" x14ac:dyDescent="0.25">
      <c r="A82" s="128"/>
      <c r="B82" s="220"/>
      <c r="C82" s="124"/>
      <c r="D82" s="229"/>
      <c r="E82" s="411" t="s">
        <v>257</v>
      </c>
      <c r="F82" s="956" t="s">
        <v>251</v>
      </c>
      <c r="G82" s="957"/>
      <c r="H82" s="957"/>
      <c r="I82" s="957"/>
      <c r="J82" s="958"/>
      <c r="K82" s="494"/>
      <c r="L82" s="411" t="s">
        <v>258</v>
      </c>
      <c r="M82" s="956" t="s">
        <v>251</v>
      </c>
      <c r="N82" s="957"/>
      <c r="O82" s="957"/>
      <c r="P82" s="957"/>
      <c r="Q82" s="958"/>
      <c r="R82" s="227"/>
      <c r="S82" s="380"/>
      <c r="T82" s="202"/>
      <c r="U82" s="202"/>
      <c r="V82" s="202"/>
      <c r="W82" s="202"/>
      <c r="X82" s="202"/>
      <c r="Y82" s="202"/>
      <c r="Z82" s="202"/>
      <c r="AA82" s="128"/>
      <c r="AB82" s="131"/>
      <c r="AC82" s="131"/>
    </row>
    <row r="83" spans="1:41" s="130" customFormat="1" ht="15" customHeight="1" x14ac:dyDescent="0.25">
      <c r="A83" s="128"/>
      <c r="B83" s="215"/>
      <c r="C83" s="249"/>
      <c r="D83" s="249"/>
      <c r="E83" s="266"/>
      <c r="F83" s="267"/>
      <c r="G83" s="266"/>
      <c r="H83" s="217"/>
      <c r="I83" s="217"/>
      <c r="J83" s="217"/>
      <c r="K83" s="217"/>
      <c r="L83" s="217"/>
      <c r="M83" s="217"/>
      <c r="N83" s="217"/>
      <c r="O83" s="217"/>
      <c r="P83" s="217"/>
      <c r="Q83" s="217"/>
      <c r="R83" s="218"/>
      <c r="S83" s="486"/>
      <c r="T83" s="128"/>
      <c r="U83" s="128"/>
      <c r="V83" s="175"/>
      <c r="W83" s="128"/>
      <c r="X83" s="175"/>
      <c r="Y83" s="175"/>
      <c r="Z83" s="175"/>
      <c r="AA83" s="175"/>
      <c r="AB83" s="175"/>
      <c r="AC83" s="175"/>
      <c r="AD83" s="156"/>
      <c r="AE83" s="156"/>
      <c r="AF83" s="156"/>
      <c r="AG83" s="156"/>
      <c r="AH83" s="156"/>
      <c r="AI83" s="156"/>
      <c r="AJ83" s="156"/>
      <c r="AK83" s="156"/>
      <c r="AL83" s="156"/>
      <c r="AM83" s="156"/>
      <c r="AN83" s="156"/>
      <c r="AO83" s="156"/>
    </row>
    <row r="84" spans="1:41" ht="14.25" customHeight="1" x14ac:dyDescent="0.25">
      <c r="A84" s="124"/>
      <c r="B84" s="252"/>
      <c r="C84" s="254"/>
      <c r="D84" s="495"/>
      <c r="E84" s="496"/>
      <c r="F84" s="255"/>
      <c r="G84" s="255"/>
      <c r="H84" s="255"/>
      <c r="I84" s="255"/>
      <c r="J84" s="255"/>
      <c r="K84" s="255"/>
      <c r="L84" s="255"/>
      <c r="M84" s="255"/>
      <c r="N84" s="255"/>
      <c r="O84" s="255"/>
      <c r="P84" s="255"/>
      <c r="Q84" s="255"/>
      <c r="R84" s="256"/>
      <c r="S84" s="486"/>
      <c r="T84" s="202"/>
      <c r="U84" s="202"/>
      <c r="V84" s="173"/>
      <c r="W84" s="202"/>
    </row>
    <row r="85" spans="1:41" ht="19.149999999999999" customHeight="1" x14ac:dyDescent="0.25">
      <c r="A85" s="124"/>
      <c r="B85" s="211"/>
      <c r="C85" s="1060" t="s">
        <v>233</v>
      </c>
      <c r="D85" s="1060"/>
      <c r="E85" s="1060"/>
      <c r="F85" s="1060"/>
      <c r="G85" s="1060"/>
      <c r="H85" s="1060"/>
      <c r="I85" s="1060"/>
      <c r="J85" s="1060"/>
      <c r="K85" s="1060"/>
      <c r="L85" s="1060"/>
      <c r="M85" s="1060"/>
      <c r="N85" s="1060"/>
      <c r="O85" s="1061"/>
      <c r="P85" s="149"/>
      <c r="Q85" s="149"/>
      <c r="R85" s="243"/>
      <c r="S85" s="492"/>
      <c r="T85" s="261"/>
      <c r="U85" s="261"/>
      <c r="V85" s="173"/>
      <c r="W85" s="261"/>
    </row>
    <row r="86" spans="1:41" ht="19.149999999999999" customHeight="1" x14ac:dyDescent="0.25">
      <c r="A86" s="124"/>
      <c r="B86" s="211"/>
      <c r="C86" s="1060"/>
      <c r="D86" s="1060"/>
      <c r="E86" s="1060"/>
      <c r="F86" s="1060"/>
      <c r="G86" s="1060"/>
      <c r="H86" s="1060"/>
      <c r="I86" s="1060"/>
      <c r="J86" s="1060"/>
      <c r="K86" s="1060"/>
      <c r="L86" s="1060"/>
      <c r="M86" s="1060"/>
      <c r="N86" s="1060"/>
      <c r="O86" s="1061"/>
      <c r="P86" s="149"/>
      <c r="Q86" s="149"/>
      <c r="R86" s="243"/>
      <c r="S86" s="492"/>
      <c r="T86" s="261"/>
      <c r="U86" s="261"/>
      <c r="V86" s="173"/>
      <c r="W86" s="261"/>
    </row>
    <row r="87" spans="1:41" ht="12.75" customHeight="1" x14ac:dyDescent="0.25">
      <c r="A87" s="124"/>
      <c r="B87" s="211"/>
      <c r="C87" s="213"/>
      <c r="D87" s="497"/>
      <c r="E87" s="200"/>
      <c r="F87" s="149"/>
      <c r="G87" s="149"/>
      <c r="H87" s="149"/>
      <c r="I87" s="149"/>
      <c r="J87" s="149"/>
      <c r="K87" s="149"/>
      <c r="L87" s="149"/>
      <c r="M87" s="149"/>
      <c r="N87" s="149"/>
      <c r="O87" s="207"/>
      <c r="P87" s="207"/>
      <c r="Q87" s="149"/>
      <c r="R87" s="243"/>
      <c r="S87" s="492"/>
      <c r="T87" s="261"/>
      <c r="U87" s="261"/>
      <c r="V87" s="173"/>
      <c r="W87" s="261"/>
    </row>
    <row r="88" spans="1:41" ht="18" customHeight="1" x14ac:dyDescent="0.25">
      <c r="A88" s="124"/>
      <c r="B88" s="211"/>
      <c r="C88" s="213"/>
      <c r="D88" s="927" t="s">
        <v>666</v>
      </c>
      <c r="E88" s="927"/>
      <c r="F88" s="927"/>
      <c r="G88" s="927"/>
      <c r="H88" s="927"/>
      <c r="I88" s="927"/>
      <c r="J88" s="927"/>
      <c r="K88" s="927"/>
      <c r="L88" s="927"/>
      <c r="M88" s="927"/>
      <c r="N88" s="927"/>
      <c r="O88" s="927"/>
      <c r="P88" s="150"/>
      <c r="Q88" s="207"/>
      <c r="R88" s="243"/>
      <c r="S88" s="486"/>
      <c r="T88" s="261"/>
      <c r="U88" s="261"/>
      <c r="V88" s="173"/>
      <c r="W88" s="261"/>
    </row>
    <row r="89" spans="1:41" ht="18" customHeight="1" x14ac:dyDescent="0.25">
      <c r="A89" s="124"/>
      <c r="B89" s="211"/>
      <c r="C89" s="207"/>
      <c r="D89" s="927"/>
      <c r="E89" s="927"/>
      <c r="F89" s="927"/>
      <c r="G89" s="927"/>
      <c r="H89" s="927"/>
      <c r="I89" s="927"/>
      <c r="J89" s="927"/>
      <c r="K89" s="927"/>
      <c r="L89" s="927"/>
      <c r="M89" s="927"/>
      <c r="N89" s="927"/>
      <c r="O89" s="927"/>
      <c r="P89" s="710" t="s">
        <v>251</v>
      </c>
      <c r="Q89" s="148"/>
      <c r="R89" s="243"/>
      <c r="S89" s="484"/>
      <c r="T89" s="202" t="b">
        <f>IF(W89="1",TRUE,FALSE)</f>
        <v>0</v>
      </c>
      <c r="U89" s="202" t="str">
        <f>""&amp;T89&amp;""</f>
        <v>FALSE</v>
      </c>
      <c r="V89" s="202">
        <f>IF(P89="YES",1,0)</f>
        <v>0</v>
      </c>
      <c r="W89" s="202" t="str">
        <f>""&amp;V89&amp;""</f>
        <v>0</v>
      </c>
    </row>
    <row r="90" spans="1:41" ht="18" customHeight="1" x14ac:dyDescent="0.25">
      <c r="A90" s="128"/>
      <c r="B90" s="211"/>
      <c r="C90" s="213"/>
      <c r="D90" s="927"/>
      <c r="E90" s="927"/>
      <c r="F90" s="927"/>
      <c r="G90" s="927"/>
      <c r="H90" s="927"/>
      <c r="I90" s="927"/>
      <c r="J90" s="927"/>
      <c r="K90" s="927"/>
      <c r="L90" s="927"/>
      <c r="M90" s="927"/>
      <c r="N90" s="927"/>
      <c r="O90" s="927"/>
      <c r="P90" s="150"/>
      <c r="Q90" s="207"/>
      <c r="R90" s="153"/>
      <c r="S90" s="486"/>
      <c r="T90" s="202"/>
      <c r="U90" s="202"/>
      <c r="W90" s="202"/>
    </row>
    <row r="91" spans="1:41" ht="12" customHeight="1" x14ac:dyDescent="0.25">
      <c r="A91" s="124"/>
      <c r="B91" s="211"/>
      <c r="C91" s="213"/>
      <c r="D91" s="497"/>
      <c r="E91" s="200"/>
      <c r="F91" s="149"/>
      <c r="G91" s="149"/>
      <c r="H91" s="149"/>
      <c r="I91" s="149"/>
      <c r="J91" s="149"/>
      <c r="K91" s="149"/>
      <c r="L91" s="149"/>
      <c r="M91" s="149"/>
      <c r="N91" s="149"/>
      <c r="O91" s="149"/>
      <c r="P91" s="149"/>
      <c r="Q91" s="149"/>
      <c r="R91" s="243"/>
      <c r="S91" s="486"/>
      <c r="T91" s="261"/>
      <c r="U91" s="261"/>
      <c r="V91" s="173"/>
      <c r="W91" s="261"/>
    </row>
    <row r="92" spans="1:41" ht="13.5" customHeight="1" x14ac:dyDescent="0.25">
      <c r="A92" s="124"/>
      <c r="B92" s="252"/>
      <c r="C92" s="254"/>
      <c r="D92" s="495"/>
      <c r="E92" s="236"/>
      <c r="F92" s="498"/>
      <c r="G92" s="498"/>
      <c r="H92" s="498"/>
      <c r="I92" s="498"/>
      <c r="J92" s="498"/>
      <c r="K92" s="498"/>
      <c r="L92" s="498"/>
      <c r="M92" s="498"/>
      <c r="N92" s="498"/>
      <c r="O92" s="498"/>
      <c r="P92" s="498"/>
      <c r="Q92" s="498"/>
      <c r="R92" s="499"/>
      <c r="S92" s="486"/>
      <c r="T92" s="261"/>
      <c r="U92" s="261"/>
      <c r="V92" s="173"/>
      <c r="W92" s="261"/>
    </row>
    <row r="93" spans="1:41" ht="19.5" customHeight="1" x14ac:dyDescent="0.25">
      <c r="A93" s="124"/>
      <c r="B93" s="211"/>
      <c r="C93" s="500" t="s">
        <v>234</v>
      </c>
      <c r="D93" s="207"/>
      <c r="E93" s="207"/>
      <c r="F93" s="149"/>
      <c r="G93" s="149"/>
      <c r="H93" s="149"/>
      <c r="I93" s="149"/>
      <c r="J93" s="149"/>
      <c r="K93" s="149"/>
      <c r="L93" s="149"/>
      <c r="M93" s="149"/>
      <c r="N93" s="207"/>
      <c r="O93" s="207"/>
      <c r="P93" s="149"/>
      <c r="Q93" s="149"/>
      <c r="R93" s="243"/>
      <c r="S93" s="486"/>
      <c r="T93" s="261"/>
      <c r="U93" s="261"/>
      <c r="V93" s="173"/>
      <c r="W93" s="261"/>
    </row>
    <row r="94" spans="1:41" ht="12.75" customHeight="1" x14ac:dyDescent="0.25">
      <c r="A94" s="124"/>
      <c r="B94" s="211"/>
      <c r="C94" s="213"/>
      <c r="D94" s="497"/>
      <c r="E94" s="207"/>
      <c r="F94" s="149"/>
      <c r="G94" s="149"/>
      <c r="H94" s="149"/>
      <c r="I94" s="149"/>
      <c r="J94" s="149"/>
      <c r="K94" s="149"/>
      <c r="L94" s="149"/>
      <c r="M94" s="149"/>
      <c r="N94" s="149"/>
      <c r="O94" s="149"/>
      <c r="Q94" s="275"/>
      <c r="R94" s="243"/>
      <c r="S94" s="486"/>
      <c r="T94" s="261"/>
      <c r="U94" s="261"/>
      <c r="V94" s="173"/>
      <c r="W94" s="261"/>
    </row>
    <row r="95" spans="1:41" ht="18.600000000000001" customHeight="1" x14ac:dyDescent="0.25">
      <c r="A95" s="124"/>
      <c r="B95" s="211"/>
      <c r="C95" s="207"/>
      <c r="D95" s="927" t="s">
        <v>235</v>
      </c>
      <c r="E95" s="927"/>
      <c r="F95" s="927"/>
      <c r="G95" s="927"/>
      <c r="H95" s="927"/>
      <c r="I95" s="927"/>
      <c r="J95" s="927"/>
      <c r="K95" s="927"/>
      <c r="L95" s="927"/>
      <c r="M95" s="927"/>
      <c r="N95" s="927"/>
      <c r="O95" s="927"/>
      <c r="P95" s="710" t="s">
        <v>251</v>
      </c>
      <c r="Q95" s="148"/>
      <c r="R95" s="243"/>
      <c r="S95" s="484"/>
      <c r="T95" s="202" t="b">
        <f>IF(W95="1",TRUE,FALSE)</f>
        <v>0</v>
      </c>
      <c r="U95" s="202" t="str">
        <f>""&amp;T95&amp;""</f>
        <v>FALSE</v>
      </c>
      <c r="V95" s="202">
        <f>IF(P95="YES",1,0)</f>
        <v>0</v>
      </c>
      <c r="W95" s="202" t="str">
        <f>""&amp;V95&amp;""</f>
        <v>0</v>
      </c>
    </row>
    <row r="96" spans="1:41" ht="18.600000000000001" customHeight="1" x14ac:dyDescent="0.25">
      <c r="A96" s="124"/>
      <c r="B96" s="211"/>
      <c r="C96" s="207"/>
      <c r="D96" s="927"/>
      <c r="E96" s="927"/>
      <c r="F96" s="927"/>
      <c r="G96" s="927"/>
      <c r="H96" s="927"/>
      <c r="I96" s="927"/>
      <c r="J96" s="927"/>
      <c r="K96" s="927"/>
      <c r="L96" s="927"/>
      <c r="M96" s="927"/>
      <c r="N96" s="927"/>
      <c r="O96" s="927"/>
      <c r="P96" s="357"/>
      <c r="Q96" s="207"/>
      <c r="R96" s="243"/>
      <c r="S96" s="484"/>
      <c r="T96" s="261"/>
      <c r="U96" s="261"/>
      <c r="V96" s="202"/>
      <c r="W96" s="202"/>
    </row>
    <row r="97" spans="1:41" ht="12" customHeight="1" thickBot="1" x14ac:dyDescent="0.3">
      <c r="A97" s="124"/>
      <c r="B97" s="317"/>
      <c r="C97" s="320"/>
      <c r="D97" s="501"/>
      <c r="E97" s="501"/>
      <c r="F97" s="501"/>
      <c r="G97" s="501"/>
      <c r="H97" s="501"/>
      <c r="I97" s="501"/>
      <c r="J97" s="501"/>
      <c r="K97" s="501"/>
      <c r="L97" s="501"/>
      <c r="M97" s="501"/>
      <c r="N97" s="501"/>
      <c r="O97" s="501"/>
      <c r="P97" s="502"/>
      <c r="Q97" s="502"/>
      <c r="R97" s="321"/>
      <c r="S97" s="484"/>
      <c r="T97" s="261"/>
      <c r="U97" s="261"/>
      <c r="V97" s="202"/>
      <c r="W97" s="202"/>
    </row>
    <row r="98" spans="1:41" ht="19.5" customHeight="1" collapsed="1" x14ac:dyDescent="0.25">
      <c r="A98" s="167"/>
      <c r="B98" s="778"/>
      <c r="C98" s="169"/>
      <c r="D98" s="169"/>
      <c r="E98" s="169"/>
      <c r="F98" s="169"/>
      <c r="G98" s="169"/>
      <c r="H98" s="169"/>
      <c r="I98" s="169"/>
      <c r="J98" s="169"/>
      <c r="K98" s="169"/>
      <c r="L98" s="169"/>
      <c r="M98" s="169"/>
      <c r="N98" s="169"/>
      <c r="O98" s="169"/>
      <c r="P98" s="169"/>
      <c r="Q98" s="169"/>
      <c r="R98" s="170"/>
      <c r="S98" s="482"/>
      <c r="T98" s="172"/>
      <c r="U98" s="172"/>
      <c r="V98" s="173"/>
      <c r="W98" s="172"/>
    </row>
    <row r="99" spans="1:41" ht="21.6" customHeight="1" x14ac:dyDescent="0.4">
      <c r="A99" s="167"/>
      <c r="B99" s="179"/>
      <c r="C99" s="180" t="s">
        <v>181</v>
      </c>
      <c r="D99" s="181"/>
      <c r="E99" s="182"/>
      <c r="F99" s="181"/>
      <c r="G99" s="181"/>
      <c r="H99" s="181"/>
      <c r="I99" s="181"/>
      <c r="J99" s="181"/>
      <c r="K99" s="181"/>
      <c r="L99" s="181"/>
      <c r="M99" s="181"/>
      <c r="N99" s="181"/>
      <c r="O99" s="181"/>
      <c r="P99" s="181"/>
      <c r="Q99" s="181"/>
      <c r="R99" s="183"/>
      <c r="S99" s="482"/>
      <c r="T99" s="172"/>
      <c r="U99" s="172"/>
      <c r="V99" s="173"/>
      <c r="W99" s="172"/>
    </row>
    <row r="100" spans="1:41" ht="14.25" customHeight="1" thickBot="1" x14ac:dyDescent="0.3">
      <c r="A100" s="184"/>
      <c r="B100" s="185"/>
      <c r="C100" s="186"/>
      <c r="D100" s="186"/>
      <c r="E100" s="186"/>
      <c r="F100" s="186"/>
      <c r="G100" s="186"/>
      <c r="H100" s="186"/>
      <c r="I100" s="186"/>
      <c r="J100" s="186"/>
      <c r="K100" s="186"/>
      <c r="L100" s="186"/>
      <c r="M100" s="186"/>
      <c r="N100" s="186"/>
      <c r="O100" s="186"/>
      <c r="P100" s="186"/>
      <c r="Q100" s="186"/>
      <c r="R100" s="187"/>
      <c r="S100" s="483"/>
      <c r="T100" s="189"/>
      <c r="U100" s="189"/>
      <c r="V100" s="273"/>
      <c r="W100" s="189"/>
      <c r="X100" s="273"/>
      <c r="Y100" s="273"/>
      <c r="Z100" s="273"/>
      <c r="AA100" s="503"/>
      <c r="AB100" s="274"/>
      <c r="AC100" s="274"/>
      <c r="AD100" s="275"/>
      <c r="AE100" s="275"/>
      <c r="AF100" s="275"/>
      <c r="AG100" s="275"/>
      <c r="AH100" s="275"/>
      <c r="AI100" s="275"/>
      <c r="AJ100" s="275"/>
      <c r="AK100" s="275"/>
      <c r="AL100" s="275"/>
      <c r="AM100" s="275"/>
      <c r="AN100" s="275"/>
      <c r="AO100" s="275"/>
    </row>
    <row r="101" spans="1:41" s="510" customFormat="1" ht="25.5" customHeight="1" x14ac:dyDescent="0.35">
      <c r="A101" s="504"/>
      <c r="B101" s="1048" t="s">
        <v>246</v>
      </c>
      <c r="C101" s="1049"/>
      <c r="D101" s="1049"/>
      <c r="E101" s="1049"/>
      <c r="F101" s="1049"/>
      <c r="G101" s="719"/>
      <c r="H101" s="720"/>
      <c r="I101" s="720"/>
      <c r="J101" s="720"/>
      <c r="K101" s="721"/>
      <c r="L101" s="721"/>
      <c r="M101" s="721"/>
      <c r="N101" s="721"/>
      <c r="O101" s="721"/>
      <c r="P101" s="721"/>
      <c r="Q101" s="721"/>
      <c r="R101" s="722"/>
      <c r="S101" s="505"/>
      <c r="T101" s="506"/>
      <c r="U101" s="506"/>
      <c r="V101" s="507"/>
      <c r="W101" s="506"/>
      <c r="X101" s="507"/>
      <c r="Y101" s="507"/>
      <c r="Z101" s="507"/>
      <c r="AA101" s="508"/>
      <c r="AB101" s="509"/>
      <c r="AC101" s="509"/>
    </row>
    <row r="102" spans="1:41" s="285" customFormat="1" ht="25.9" customHeight="1" x14ac:dyDescent="0.3">
      <c r="A102" s="279"/>
      <c r="B102" s="711"/>
      <c r="C102" s="1036" t="s">
        <v>8</v>
      </c>
      <c r="D102" s="1036"/>
      <c r="E102" s="1036"/>
      <c r="F102" s="776" t="s">
        <v>71</v>
      </c>
      <c r="G102" s="733"/>
      <c r="H102" s="734"/>
      <c r="I102" s="733"/>
      <c r="J102" s="734"/>
      <c r="K102" s="1036" t="s">
        <v>24</v>
      </c>
      <c r="L102" s="1036"/>
      <c r="M102" s="733"/>
      <c r="N102" s="734"/>
      <c r="O102" s="1036" t="s">
        <v>84</v>
      </c>
      <c r="P102" s="1036"/>
      <c r="Q102" s="1036"/>
      <c r="R102" s="1050"/>
      <c r="S102" s="511"/>
      <c r="T102" s="512"/>
      <c r="U102" s="512"/>
      <c r="V102" s="513"/>
      <c r="W102" s="512"/>
      <c r="X102" s="513"/>
      <c r="Y102" s="513"/>
      <c r="Z102" s="513"/>
      <c r="AA102" s="514"/>
      <c r="AB102" s="515"/>
      <c r="AC102" s="515"/>
      <c r="AD102" s="516"/>
      <c r="AE102" s="516"/>
      <c r="AF102" s="516"/>
      <c r="AG102" s="516"/>
      <c r="AH102" s="516"/>
      <c r="AI102" s="516"/>
      <c r="AJ102" s="516"/>
      <c r="AK102" s="516"/>
      <c r="AL102" s="516"/>
      <c r="AM102" s="516"/>
      <c r="AN102" s="516"/>
      <c r="AO102" s="516"/>
    </row>
    <row r="103" spans="1:41" s="285" customFormat="1" ht="25.9" customHeight="1" x14ac:dyDescent="0.35">
      <c r="A103" s="279"/>
      <c r="B103" s="712"/>
      <c r="C103" s="1036" t="s">
        <v>9</v>
      </c>
      <c r="D103" s="1036"/>
      <c r="E103" s="1036"/>
      <c r="F103" s="1036" t="s">
        <v>82</v>
      </c>
      <c r="G103" s="1036"/>
      <c r="H103" s="1036"/>
      <c r="I103" s="1036"/>
      <c r="J103" s="734"/>
      <c r="K103" s="1036" t="s">
        <v>41</v>
      </c>
      <c r="L103" s="1036"/>
      <c r="M103" s="733"/>
      <c r="N103" s="734"/>
      <c r="O103" s="1036" t="s">
        <v>96</v>
      </c>
      <c r="P103" s="1036"/>
      <c r="Q103" s="737"/>
      <c r="R103" s="738"/>
      <c r="S103" s="517"/>
      <c r="T103" s="281"/>
      <c r="U103" s="281"/>
      <c r="V103" s="282"/>
      <c r="W103" s="281"/>
      <c r="X103" s="282"/>
      <c r="Y103" s="282"/>
      <c r="Z103" s="282"/>
      <c r="AA103" s="518"/>
      <c r="AB103" s="283"/>
      <c r="AC103" s="283"/>
      <c r="AD103" s="284"/>
      <c r="AE103" s="284"/>
      <c r="AF103" s="284"/>
      <c r="AG103" s="284"/>
      <c r="AH103" s="284"/>
      <c r="AI103" s="284"/>
      <c r="AJ103" s="284"/>
      <c r="AK103" s="284"/>
      <c r="AL103" s="284"/>
    </row>
    <row r="104" spans="1:41" s="285" customFormat="1" ht="25.9" customHeight="1" x14ac:dyDescent="0.35">
      <c r="A104" s="279"/>
      <c r="B104" s="712"/>
      <c r="C104" s="1036" t="s">
        <v>39</v>
      </c>
      <c r="D104" s="1036"/>
      <c r="E104" s="735"/>
      <c r="F104" s="1036" t="s">
        <v>92</v>
      </c>
      <c r="G104" s="1036"/>
      <c r="H104" s="734"/>
      <c r="I104" s="733"/>
      <c r="J104" s="734"/>
      <c r="K104" s="1036" t="s">
        <v>60</v>
      </c>
      <c r="L104" s="1036"/>
      <c r="M104" s="1036"/>
      <c r="N104" s="736"/>
      <c r="O104" s="1051" t="s">
        <v>106</v>
      </c>
      <c r="P104" s="1051"/>
      <c r="Q104" s="290"/>
      <c r="R104" s="739"/>
      <c r="S104" s="517"/>
      <c r="T104" s="281"/>
      <c r="U104" s="281"/>
      <c r="V104" s="282"/>
      <c r="W104" s="281"/>
      <c r="X104" s="282"/>
      <c r="Y104" s="282"/>
      <c r="Z104" s="282"/>
      <c r="AA104" s="518"/>
      <c r="AB104" s="283"/>
      <c r="AC104" s="283"/>
      <c r="AD104" s="284"/>
      <c r="AE104" s="284"/>
      <c r="AF104" s="284"/>
      <c r="AG104" s="284"/>
      <c r="AH104" s="284"/>
      <c r="AI104" s="284"/>
      <c r="AJ104" s="284"/>
      <c r="AK104" s="284"/>
      <c r="AL104" s="284"/>
    </row>
    <row r="105" spans="1:41" s="285" customFormat="1" ht="25.9" customHeight="1" x14ac:dyDescent="0.35">
      <c r="A105" s="279"/>
      <c r="B105" s="712"/>
      <c r="C105" s="1036" t="s">
        <v>183</v>
      </c>
      <c r="D105" s="1036"/>
      <c r="E105" s="1036"/>
      <c r="F105" s="1036" t="s">
        <v>104</v>
      </c>
      <c r="G105" s="1036"/>
      <c r="H105" s="1036"/>
      <c r="I105" s="1036"/>
      <c r="J105" s="734"/>
      <c r="K105" s="1036" t="s">
        <v>72</v>
      </c>
      <c r="L105" s="1036"/>
      <c r="M105" s="1036"/>
      <c r="N105" s="1036"/>
      <c r="O105" s="1036" t="s">
        <v>617</v>
      </c>
      <c r="P105" s="1036"/>
      <c r="Q105" s="290"/>
      <c r="R105" s="739"/>
      <c r="S105" s="517"/>
      <c r="T105" s="281"/>
      <c r="U105" s="281"/>
      <c r="V105" s="282"/>
      <c r="W105" s="281"/>
      <c r="X105" s="282"/>
      <c r="Y105" s="282"/>
      <c r="Z105" s="282"/>
      <c r="AA105" s="518"/>
      <c r="AB105" s="283"/>
      <c r="AC105" s="283"/>
      <c r="AD105" s="284"/>
      <c r="AE105" s="284"/>
      <c r="AF105" s="284"/>
      <c r="AG105" s="284"/>
      <c r="AH105" s="284"/>
      <c r="AI105" s="284"/>
      <c r="AJ105" s="284"/>
      <c r="AK105" s="284"/>
      <c r="AL105" s="284"/>
    </row>
    <row r="106" spans="1:41" s="285" customFormat="1" ht="18.75" thickBot="1" x14ac:dyDescent="0.35">
      <c r="A106" s="279"/>
      <c r="B106" s="723"/>
      <c r="C106" s="724"/>
      <c r="D106" s="725"/>
      <c r="E106" s="726"/>
      <c r="F106" s="727"/>
      <c r="G106" s="727"/>
      <c r="H106" s="727"/>
      <c r="I106" s="727"/>
      <c r="J106" s="727"/>
      <c r="K106" s="727"/>
      <c r="L106" s="727"/>
      <c r="M106" s="727"/>
      <c r="N106" s="728"/>
      <c r="O106" s="729"/>
      <c r="P106" s="290"/>
      <c r="Q106" s="730"/>
      <c r="R106" s="731"/>
      <c r="S106" s="517"/>
      <c r="T106" s="281"/>
      <c r="U106" s="281"/>
      <c r="V106" s="282"/>
      <c r="W106" s="281"/>
      <c r="X106" s="282"/>
      <c r="Y106" s="282"/>
      <c r="Z106" s="282"/>
      <c r="AA106" s="518"/>
      <c r="AB106" s="283"/>
      <c r="AC106" s="283"/>
      <c r="AD106" s="284"/>
      <c r="AE106" s="284"/>
      <c r="AF106" s="284"/>
      <c r="AG106" s="284"/>
      <c r="AH106" s="284"/>
      <c r="AI106" s="284"/>
      <c r="AJ106" s="284"/>
      <c r="AK106" s="284"/>
      <c r="AL106" s="284"/>
    </row>
    <row r="107" spans="1:41" ht="16.5" customHeight="1" x14ac:dyDescent="0.25">
      <c r="A107" s="184"/>
      <c r="B107" s="276"/>
      <c r="C107" s="277"/>
      <c r="D107" s="277"/>
      <c r="E107" s="277"/>
      <c r="F107" s="277"/>
      <c r="G107" s="277"/>
      <c r="H107" s="277"/>
      <c r="I107" s="277"/>
      <c r="J107" s="277"/>
      <c r="K107" s="277"/>
      <c r="L107" s="277"/>
      <c r="M107" s="277"/>
      <c r="N107" s="277"/>
      <c r="O107" s="277"/>
      <c r="P107" s="277"/>
      <c r="Q107" s="277"/>
      <c r="R107" s="278"/>
      <c r="S107" s="483"/>
      <c r="T107" s="189"/>
      <c r="U107" s="189"/>
      <c r="V107" s="273"/>
      <c r="W107" s="189"/>
      <c r="X107" s="273"/>
      <c r="Y107" s="273"/>
      <c r="Z107" s="273"/>
      <c r="AA107" s="503"/>
      <c r="AB107" s="274"/>
      <c r="AC107" s="274"/>
      <c r="AD107" s="275"/>
      <c r="AE107" s="275"/>
      <c r="AF107" s="275"/>
      <c r="AG107" s="275"/>
      <c r="AH107" s="275"/>
      <c r="AI107" s="275"/>
      <c r="AJ107" s="275"/>
      <c r="AK107" s="275"/>
      <c r="AL107" s="275"/>
      <c r="AM107" s="207"/>
      <c r="AN107" s="207"/>
      <c r="AO107" s="207"/>
    </row>
    <row r="108" spans="1:41" s="285" customFormat="1" ht="17.100000000000001" customHeight="1" x14ac:dyDescent="0.3">
      <c r="A108" s="279"/>
      <c r="B108" s="1030" t="s">
        <v>619</v>
      </c>
      <c r="C108" s="1031"/>
      <c r="D108" s="1031"/>
      <c r="E108" s="1031"/>
      <c r="F108" s="1031"/>
      <c r="G108" s="1031"/>
      <c r="H108" s="1031"/>
      <c r="I108" s="1031"/>
      <c r="J108" s="1031"/>
      <c r="K108" s="1031"/>
      <c r="L108" s="1031"/>
      <c r="M108" s="1031"/>
      <c r="N108" s="1031"/>
      <c r="O108" s="1031"/>
      <c r="P108" s="1031"/>
      <c r="Q108" s="1031"/>
      <c r="R108" s="1032"/>
      <c r="S108" s="517"/>
      <c r="T108" s="281"/>
      <c r="U108" s="281"/>
      <c r="V108" s="282"/>
      <c r="W108" s="281"/>
      <c r="X108" s="282"/>
      <c r="Y108" s="282"/>
      <c r="Z108" s="282"/>
      <c r="AA108" s="518"/>
      <c r="AB108" s="283"/>
      <c r="AC108" s="283"/>
      <c r="AD108" s="284"/>
      <c r="AE108" s="284"/>
      <c r="AF108" s="284"/>
      <c r="AG108" s="284"/>
      <c r="AH108" s="284"/>
      <c r="AI108" s="284"/>
      <c r="AJ108" s="284"/>
      <c r="AK108" s="284"/>
      <c r="AL108" s="284"/>
    </row>
    <row r="109" spans="1:41" s="285" customFormat="1" ht="17.100000000000001" customHeight="1" x14ac:dyDescent="0.3">
      <c r="A109" s="279"/>
      <c r="B109" s="118" t="s">
        <v>616</v>
      </c>
      <c r="C109" s="115"/>
      <c r="D109" s="115"/>
      <c r="E109" s="115"/>
      <c r="F109" s="115"/>
      <c r="G109" s="115"/>
      <c r="H109" s="117"/>
      <c r="I109" s="138"/>
      <c r="J109" s="138"/>
      <c r="K109" s="138"/>
      <c r="L109" s="519"/>
      <c r="M109" s="117"/>
      <c r="N109" s="138"/>
      <c r="O109" s="138"/>
      <c r="P109" s="138"/>
      <c r="Q109" s="519"/>
      <c r="R109" s="520"/>
      <c r="T109" s="115" t="s">
        <v>611</v>
      </c>
      <c r="U109" s="115"/>
      <c r="V109" s="115"/>
      <c r="W109" s="115"/>
      <c r="X109" s="282"/>
      <c r="Y109" s="282"/>
      <c r="Z109" s="282"/>
      <c r="AA109" s="518"/>
      <c r="AB109" s="283"/>
      <c r="AC109" s="283"/>
      <c r="AD109" s="284"/>
      <c r="AE109" s="284"/>
      <c r="AF109" s="284"/>
      <c r="AG109" s="284"/>
      <c r="AH109" s="284"/>
      <c r="AI109" s="284"/>
      <c r="AJ109" s="284"/>
      <c r="AK109" s="284"/>
      <c r="AL109" s="284"/>
    </row>
    <row r="110" spans="1:41" s="285" customFormat="1" ht="15.75" customHeight="1" thickBot="1" x14ac:dyDescent="0.35">
      <c r="A110" s="279"/>
      <c r="B110" s="120"/>
      <c r="C110" s="113"/>
      <c r="D110" s="113"/>
      <c r="E110" s="142"/>
      <c r="F110" s="142"/>
      <c r="G110" s="142"/>
      <c r="H110" s="142"/>
      <c r="I110" s="142"/>
      <c r="J110" s="142"/>
      <c r="K110" s="142"/>
      <c r="L110" s="142"/>
      <c r="M110" s="142"/>
      <c r="N110" s="113"/>
      <c r="O110" s="113"/>
      <c r="P110" s="113"/>
      <c r="Q110" s="113"/>
      <c r="R110" s="114"/>
      <c r="S110" s="521"/>
      <c r="T110" s="287"/>
      <c r="U110" s="287"/>
      <c r="V110" s="288"/>
      <c r="W110" s="287"/>
      <c r="X110" s="288"/>
      <c r="Y110" s="288"/>
      <c r="Z110" s="288"/>
      <c r="AA110" s="522"/>
      <c r="AB110" s="289"/>
      <c r="AC110" s="289"/>
      <c r="AD110" s="290"/>
      <c r="AE110" s="290"/>
      <c r="AF110" s="290"/>
      <c r="AG110" s="290"/>
      <c r="AH110" s="290"/>
      <c r="AI110" s="290"/>
      <c r="AJ110" s="290"/>
      <c r="AK110" s="290"/>
      <c r="AL110" s="290"/>
    </row>
    <row r="111" spans="1:41" s="207" customFormat="1" ht="15" customHeight="1" x14ac:dyDescent="0.25">
      <c r="A111" s="403"/>
      <c r="B111" s="523"/>
      <c r="C111" s="524"/>
      <c r="D111" s="524"/>
      <c r="E111" s="524"/>
      <c r="F111" s="524"/>
      <c r="G111" s="524"/>
      <c r="H111" s="524"/>
      <c r="I111" s="524"/>
      <c r="J111" s="524"/>
      <c r="K111" s="524"/>
      <c r="L111" s="524"/>
      <c r="M111" s="524"/>
      <c r="N111" s="524"/>
      <c r="O111" s="524"/>
      <c r="P111" s="524"/>
      <c r="Q111" s="524"/>
      <c r="R111" s="170"/>
      <c r="S111" s="482"/>
      <c r="T111" s="525"/>
      <c r="U111" s="525"/>
      <c r="V111" s="261"/>
      <c r="W111" s="525"/>
      <c r="X111" s="261"/>
      <c r="Y111" s="261"/>
      <c r="Z111" s="261"/>
      <c r="AA111" s="124"/>
      <c r="AB111" s="262"/>
      <c r="AC111" s="262"/>
    </row>
    <row r="112" spans="1:41" s="207" customFormat="1" ht="20.25" customHeight="1" x14ac:dyDescent="0.25">
      <c r="A112" s="403"/>
      <c r="B112" s="526"/>
      <c r="C112" s="527" t="s">
        <v>8</v>
      </c>
      <c r="D112" s="528"/>
      <c r="E112" s="272"/>
      <c r="F112" s="528"/>
      <c r="G112" s="528"/>
      <c r="H112" s="529"/>
      <c r="I112" s="528"/>
      <c r="J112" s="528"/>
      <c r="K112" s="528"/>
      <c r="L112" s="528"/>
      <c r="M112" s="528"/>
      <c r="N112" s="528"/>
      <c r="O112" s="530"/>
      <c r="P112" s="530" t="s">
        <v>120</v>
      </c>
      <c r="Q112" s="530">
        <f>SUM(V118,V149,V187,V228)</f>
        <v>0</v>
      </c>
      <c r="R112" s="531" t="s">
        <v>121</v>
      </c>
      <c r="S112" s="482"/>
      <c r="T112" s="525"/>
      <c r="U112" s="525"/>
      <c r="V112" s="261"/>
      <c r="W112" s="525"/>
      <c r="X112" s="261"/>
      <c r="Y112" s="261"/>
      <c r="Z112" s="261"/>
      <c r="AA112" s="124"/>
      <c r="AB112" s="262"/>
      <c r="AC112" s="262"/>
    </row>
    <row r="113" spans="1:29" s="207" customFormat="1" ht="14.25" customHeight="1" thickBot="1" x14ac:dyDescent="0.3">
      <c r="A113" s="403"/>
      <c r="B113" s="532"/>
      <c r="C113" s="533"/>
      <c r="D113" s="533"/>
      <c r="E113" s="533"/>
      <c r="F113" s="533"/>
      <c r="G113" s="533"/>
      <c r="H113" s="533"/>
      <c r="I113" s="533"/>
      <c r="J113" s="533"/>
      <c r="K113" s="533"/>
      <c r="L113" s="533"/>
      <c r="M113" s="533"/>
      <c r="N113" s="533"/>
      <c r="O113" s="533"/>
      <c r="P113" s="533"/>
      <c r="Q113" s="533"/>
      <c r="R113" s="187"/>
      <c r="S113" s="482"/>
      <c r="T113" s="525"/>
      <c r="U113" s="525"/>
      <c r="V113" s="261"/>
      <c r="W113" s="525"/>
      <c r="X113" s="261"/>
      <c r="Y113" s="261"/>
      <c r="Z113" s="261"/>
      <c r="AA113" s="124"/>
      <c r="AB113" s="262"/>
      <c r="AC113" s="262"/>
    </row>
    <row r="114" spans="1:29" s="133" customFormat="1" x14ac:dyDescent="0.25">
      <c r="A114" s="128"/>
      <c r="B114" s="291"/>
      <c r="C114" s="292"/>
      <c r="D114" s="292"/>
      <c r="E114" s="292"/>
      <c r="F114" s="292"/>
      <c r="G114" s="292"/>
      <c r="H114" s="292"/>
      <c r="I114" s="292"/>
      <c r="J114" s="292"/>
      <c r="K114" s="292"/>
      <c r="L114" s="292"/>
      <c r="M114" s="292"/>
      <c r="N114" s="293"/>
      <c r="O114" s="292"/>
      <c r="P114" s="292"/>
      <c r="Q114" s="292"/>
      <c r="R114" s="294"/>
      <c r="S114" s="380"/>
      <c r="T114" s="202"/>
      <c r="U114" s="202"/>
      <c r="V114" s="202"/>
      <c r="W114" s="202"/>
      <c r="X114" s="202"/>
      <c r="Y114" s="202"/>
      <c r="Z114" s="202"/>
      <c r="AA114" s="128"/>
      <c r="AB114" s="131"/>
      <c r="AC114" s="131"/>
    </row>
    <row r="115" spans="1:29" s="133" customFormat="1" ht="15.75" x14ac:dyDescent="0.25">
      <c r="A115" s="128"/>
      <c r="B115" s="220"/>
      <c r="C115" s="295" t="s">
        <v>122</v>
      </c>
      <c r="D115" s="295"/>
      <c r="E115" s="296"/>
      <c r="F115" s="296"/>
      <c r="G115" s="296"/>
      <c r="H115" s="296"/>
      <c r="I115" s="296"/>
      <c r="J115" s="296"/>
      <c r="K115" s="296"/>
      <c r="L115" s="296"/>
      <c r="M115" s="296"/>
      <c r="N115" s="297"/>
      <c r="O115" s="226"/>
      <c r="P115" s="914"/>
      <c r="Q115" s="914"/>
      <c r="R115" s="915"/>
      <c r="S115" s="534"/>
      <c r="T115" s="202"/>
      <c r="U115" s="202"/>
      <c r="V115" s="202"/>
      <c r="W115" s="202"/>
      <c r="X115" s="299"/>
      <c r="Y115" s="299"/>
      <c r="Z115" s="299"/>
      <c r="AA115" s="128"/>
      <c r="AB115" s="131"/>
      <c r="AC115" s="131"/>
    </row>
    <row r="116" spans="1:29" s="133" customFormat="1" ht="19.5" customHeight="1" x14ac:dyDescent="0.25">
      <c r="A116" s="128"/>
      <c r="B116" s="220"/>
      <c r="C116" s="300" t="s">
        <v>252</v>
      </c>
      <c r="D116" s="301"/>
      <c r="E116" s="222"/>
      <c r="F116" s="222"/>
      <c r="G116" s="223"/>
      <c r="H116" s="224"/>
      <c r="I116" s="223"/>
      <c r="J116" s="223"/>
      <c r="K116" s="223"/>
      <c r="L116" s="223"/>
      <c r="M116" s="223"/>
      <c r="N116" s="225"/>
      <c r="O116" s="226"/>
      <c r="P116" s="914"/>
      <c r="Q116" s="914"/>
      <c r="R116" s="915"/>
      <c r="S116" s="380"/>
      <c r="T116" s="202"/>
      <c r="U116" s="202"/>
      <c r="V116" s="202"/>
      <c r="W116" s="202"/>
      <c r="X116" s="202"/>
      <c r="Y116" s="202"/>
      <c r="Z116" s="202"/>
      <c r="AA116" s="128"/>
      <c r="AB116" s="131"/>
      <c r="AC116" s="131"/>
    </row>
    <row r="117" spans="1:29" s="133" customFormat="1" ht="12" customHeight="1" x14ac:dyDescent="0.25">
      <c r="A117" s="128"/>
      <c r="B117" s="220"/>
      <c r="C117" s="223"/>
      <c r="D117" s="229"/>
      <c r="E117" s="222"/>
      <c r="F117" s="222"/>
      <c r="G117" s="223"/>
      <c r="H117" s="224"/>
      <c r="I117" s="223"/>
      <c r="J117" s="223"/>
      <c r="K117" s="223"/>
      <c r="L117" s="223"/>
      <c r="M117" s="223"/>
      <c r="N117" s="225"/>
      <c r="O117" s="226"/>
      <c r="P117" s="129"/>
      <c r="Q117" s="129"/>
      <c r="R117" s="227"/>
      <c r="S117" s="380"/>
      <c r="T117" s="202"/>
      <c r="U117" s="202"/>
      <c r="V117" s="202"/>
      <c r="W117" s="202"/>
      <c r="X117" s="202"/>
      <c r="Y117" s="202"/>
      <c r="Z117" s="202"/>
      <c r="AA117" s="128"/>
      <c r="AB117" s="131"/>
      <c r="AC117" s="131"/>
    </row>
    <row r="118" spans="1:29" s="133" customFormat="1" ht="21.6" customHeight="1" x14ac:dyDescent="0.25">
      <c r="A118" s="128"/>
      <c r="B118" s="220"/>
      <c r="C118" s="223"/>
      <c r="D118" s="305" t="s">
        <v>630</v>
      </c>
      <c r="E118" s="222"/>
      <c r="F118" s="222"/>
      <c r="G118" s="222"/>
      <c r="H118" s="222"/>
      <c r="I118" s="222"/>
      <c r="J118" s="222"/>
      <c r="K118" s="222"/>
      <c r="L118" s="222"/>
      <c r="M118" s="222"/>
      <c r="N118" s="222"/>
      <c r="O118" s="226"/>
      <c r="Q118" s="106" t="s">
        <v>251</v>
      </c>
      <c r="R118" s="306"/>
      <c r="S118" s="380" t="str">
        <f>IF(AND(OR(Q118="NO",Q118="&lt;select&gt;"),OR(D122&lt;&gt;"",U138="TRUE",D132&lt;&gt;"",U140="TRUE",U128="TRUE")),"Please answer this question by making a selection in the dropdown.","")</f>
        <v/>
      </c>
      <c r="T118" s="202" t="b">
        <f>IF(W118="1",TRUE,FALSE)</f>
        <v>0</v>
      </c>
      <c r="U118" s="202" t="str">
        <f>""&amp;T118&amp;""</f>
        <v>FALSE</v>
      </c>
      <c r="V118" s="202">
        <f>IF(Q118="YES",1,0)</f>
        <v>0</v>
      </c>
      <c r="W118" s="202" t="str">
        <f>""&amp;V118&amp;""</f>
        <v>0</v>
      </c>
      <c r="X118" s="202"/>
      <c r="Y118" s="202"/>
      <c r="Z118" s="202"/>
      <c r="AA118" s="128"/>
      <c r="AB118" s="131"/>
      <c r="AC118" s="131"/>
    </row>
    <row r="119" spans="1:29" s="133" customFormat="1" ht="12" customHeight="1" x14ac:dyDescent="0.25">
      <c r="A119" s="128"/>
      <c r="B119" s="220"/>
      <c r="C119" s="223"/>
      <c r="D119" s="301"/>
      <c r="E119" s="222"/>
      <c r="F119" s="222"/>
      <c r="G119" s="222"/>
      <c r="H119" s="222"/>
      <c r="I119" s="222"/>
      <c r="J119" s="222"/>
      <c r="K119" s="222"/>
      <c r="L119" s="222"/>
      <c r="M119" s="222"/>
      <c r="N119" s="222"/>
      <c r="O119" s="226"/>
      <c r="P119" s="152"/>
      <c r="Q119" s="152"/>
      <c r="R119" s="306"/>
      <c r="S119" s="380"/>
      <c r="T119" s="202"/>
      <c r="U119" s="202"/>
      <c r="V119" s="202"/>
      <c r="W119" s="202"/>
      <c r="X119" s="202"/>
      <c r="Y119" s="202"/>
      <c r="Z119" s="202"/>
      <c r="AA119" s="128"/>
      <c r="AB119" s="131"/>
      <c r="AC119" s="131"/>
    </row>
    <row r="120" spans="1:29" s="133" customFormat="1" ht="15.75" x14ac:dyDescent="0.25">
      <c r="A120" s="128"/>
      <c r="B120" s="220"/>
      <c r="C120" s="223"/>
      <c r="D120" s="222" t="s">
        <v>253</v>
      </c>
      <c r="E120" s="222"/>
      <c r="F120" s="222"/>
      <c r="G120" s="222"/>
      <c r="H120" s="222"/>
      <c r="I120" s="222"/>
      <c r="J120" s="222"/>
      <c r="K120" s="222"/>
      <c r="L120" s="222"/>
      <c r="M120" s="222"/>
      <c r="N120" s="222"/>
      <c r="O120" s="226"/>
      <c r="P120" s="152"/>
      <c r="Q120" s="152"/>
      <c r="R120" s="306"/>
      <c r="S120" s="380"/>
      <c r="T120" s="202" t="b">
        <f t="shared" ref="T120:T137" si="0">IF(W120="1",TRUE,FALSE)</f>
        <v>0</v>
      </c>
      <c r="U120" s="202" t="str">
        <f t="shared" ref="U120:U137" si="1">""&amp;T120&amp;""</f>
        <v>FALSE</v>
      </c>
      <c r="V120" s="202">
        <f t="shared" ref="V120:V137" si="2">IF(P120="YES",1,0)</f>
        <v>0</v>
      </c>
      <c r="W120" s="202" t="str">
        <f t="shared" ref="W120:W137" si="3">""&amp;V120&amp;""</f>
        <v>0</v>
      </c>
      <c r="X120" s="202"/>
      <c r="Y120" s="202"/>
      <c r="Z120" s="202"/>
      <c r="AA120" s="128"/>
      <c r="AB120" s="131"/>
      <c r="AC120" s="131"/>
    </row>
    <row r="121" spans="1:29" s="133" customFormat="1" ht="9.75" customHeight="1" x14ac:dyDescent="0.25">
      <c r="A121" s="128"/>
      <c r="B121" s="220"/>
      <c r="C121" s="223"/>
      <c r="D121" s="307"/>
      <c r="E121" s="223"/>
      <c r="F121" s="223"/>
      <c r="G121" s="223"/>
      <c r="H121" s="223"/>
      <c r="I121" s="223"/>
      <c r="J121" s="223"/>
      <c r="K121" s="223"/>
      <c r="L121" s="223"/>
      <c r="M121" s="223"/>
      <c r="N121" s="308"/>
      <c r="O121" s="223"/>
      <c r="P121" s="223"/>
      <c r="Q121" s="223"/>
      <c r="R121" s="309"/>
      <c r="S121" s="380"/>
      <c r="T121" s="202" t="b">
        <f t="shared" si="0"/>
        <v>0</v>
      </c>
      <c r="U121" s="202" t="str">
        <f t="shared" si="1"/>
        <v>FALSE</v>
      </c>
      <c r="V121" s="202">
        <f t="shared" si="2"/>
        <v>0</v>
      </c>
      <c r="W121" s="202" t="str">
        <f t="shared" si="3"/>
        <v>0</v>
      </c>
      <c r="X121" s="202"/>
      <c r="Y121" s="202"/>
      <c r="Z121" s="202"/>
      <c r="AA121" s="128"/>
      <c r="AB121" s="131"/>
      <c r="AC121" s="131"/>
    </row>
    <row r="122" spans="1:29" s="133" customFormat="1" ht="21" customHeight="1" x14ac:dyDescent="0.25">
      <c r="A122" s="128"/>
      <c r="B122" s="220"/>
      <c r="C122" s="223"/>
      <c r="D122" s="959"/>
      <c r="E122" s="960"/>
      <c r="F122" s="960"/>
      <c r="G122" s="960"/>
      <c r="H122" s="960"/>
      <c r="I122" s="960"/>
      <c r="J122" s="960"/>
      <c r="K122" s="960"/>
      <c r="L122" s="960"/>
      <c r="M122" s="960"/>
      <c r="N122" s="960"/>
      <c r="O122" s="960"/>
      <c r="P122" s="960"/>
      <c r="Q122" s="961"/>
      <c r="R122" s="309"/>
      <c r="S122" s="380" t="str">
        <f>IF(AND(Q118="YES",D122=""),"Please add narrative text.","")</f>
        <v/>
      </c>
      <c r="T122" s="202" t="b">
        <f t="shared" si="0"/>
        <v>0</v>
      </c>
      <c r="U122" s="202" t="str">
        <f t="shared" si="1"/>
        <v>FALSE</v>
      </c>
      <c r="V122" s="202">
        <f t="shared" si="2"/>
        <v>0</v>
      </c>
      <c r="W122" s="202" t="str">
        <f t="shared" si="3"/>
        <v>0</v>
      </c>
      <c r="X122" s="202"/>
      <c r="Y122" s="202"/>
      <c r="Z122" s="202"/>
      <c r="AA122" s="128"/>
      <c r="AB122" s="131"/>
      <c r="AC122" s="131"/>
    </row>
    <row r="123" spans="1:29" s="133" customFormat="1" ht="22.5" customHeight="1" x14ac:dyDescent="0.25">
      <c r="A123" s="128"/>
      <c r="B123" s="220"/>
      <c r="C123" s="124"/>
      <c r="D123" s="962"/>
      <c r="E123" s="963"/>
      <c r="F123" s="963"/>
      <c r="G123" s="963"/>
      <c r="H123" s="963"/>
      <c r="I123" s="963"/>
      <c r="J123" s="963"/>
      <c r="K123" s="963"/>
      <c r="L123" s="963"/>
      <c r="M123" s="963"/>
      <c r="N123" s="963"/>
      <c r="O123" s="963"/>
      <c r="P123" s="963"/>
      <c r="Q123" s="964"/>
      <c r="R123" s="309"/>
      <c r="S123" s="380"/>
      <c r="T123" s="202" t="b">
        <f t="shared" si="0"/>
        <v>0</v>
      </c>
      <c r="U123" s="202" t="str">
        <f t="shared" si="1"/>
        <v>FALSE</v>
      </c>
      <c r="V123" s="202">
        <f t="shared" si="2"/>
        <v>0</v>
      </c>
      <c r="W123" s="202" t="str">
        <f t="shared" si="3"/>
        <v>0</v>
      </c>
      <c r="X123" s="202"/>
      <c r="Y123" s="202"/>
      <c r="Z123" s="202"/>
      <c r="AA123" s="128"/>
      <c r="AB123" s="131"/>
      <c r="AC123" s="131"/>
    </row>
    <row r="124" spans="1:29" s="133" customFormat="1" ht="27.75" customHeight="1" x14ac:dyDescent="0.25">
      <c r="A124" s="128"/>
      <c r="B124" s="220"/>
      <c r="C124" s="124"/>
      <c r="D124" s="962"/>
      <c r="E124" s="963"/>
      <c r="F124" s="963"/>
      <c r="G124" s="963"/>
      <c r="H124" s="963"/>
      <c r="I124" s="963"/>
      <c r="J124" s="963"/>
      <c r="K124" s="963"/>
      <c r="L124" s="963"/>
      <c r="M124" s="963"/>
      <c r="N124" s="963"/>
      <c r="O124" s="963"/>
      <c r="P124" s="963"/>
      <c r="Q124" s="964"/>
      <c r="R124" s="309"/>
      <c r="S124" s="380"/>
      <c r="T124" s="202" t="b">
        <f t="shared" si="0"/>
        <v>0</v>
      </c>
      <c r="U124" s="202" t="str">
        <f t="shared" si="1"/>
        <v>FALSE</v>
      </c>
      <c r="V124" s="202">
        <f t="shared" si="2"/>
        <v>0</v>
      </c>
      <c r="W124" s="202" t="str">
        <f t="shared" si="3"/>
        <v>0</v>
      </c>
      <c r="X124" s="202"/>
      <c r="Y124" s="202"/>
      <c r="Z124" s="202"/>
      <c r="AA124" s="128"/>
      <c r="AB124" s="131"/>
      <c r="AC124" s="131"/>
    </row>
    <row r="125" spans="1:29" s="133" customFormat="1" ht="21" customHeight="1" x14ac:dyDescent="0.25">
      <c r="A125" s="128"/>
      <c r="B125" s="220"/>
      <c r="C125" s="124"/>
      <c r="D125" s="962"/>
      <c r="E125" s="963"/>
      <c r="F125" s="963"/>
      <c r="G125" s="963"/>
      <c r="H125" s="963"/>
      <c r="I125" s="963"/>
      <c r="J125" s="963"/>
      <c r="K125" s="963"/>
      <c r="L125" s="963"/>
      <c r="M125" s="963"/>
      <c r="N125" s="963"/>
      <c r="O125" s="963"/>
      <c r="P125" s="963"/>
      <c r="Q125" s="964"/>
      <c r="R125" s="309"/>
      <c r="S125" s="380"/>
      <c r="T125" s="202" t="b">
        <f t="shared" si="0"/>
        <v>0</v>
      </c>
      <c r="U125" s="202" t="str">
        <f t="shared" si="1"/>
        <v>FALSE</v>
      </c>
      <c r="V125" s="202">
        <f t="shared" si="2"/>
        <v>0</v>
      </c>
      <c r="W125" s="202" t="str">
        <f t="shared" si="3"/>
        <v>0</v>
      </c>
      <c r="X125" s="202"/>
      <c r="Y125" s="202"/>
      <c r="Z125" s="202"/>
      <c r="AA125" s="128"/>
      <c r="AB125" s="131"/>
      <c r="AC125" s="131"/>
    </row>
    <row r="126" spans="1:29" s="133" customFormat="1" ht="21" customHeight="1" x14ac:dyDescent="0.25">
      <c r="A126" s="128"/>
      <c r="B126" s="220"/>
      <c r="C126" s="223"/>
      <c r="D126" s="965"/>
      <c r="E126" s="966"/>
      <c r="F126" s="966"/>
      <c r="G126" s="966"/>
      <c r="H126" s="966"/>
      <c r="I126" s="966"/>
      <c r="J126" s="966"/>
      <c r="K126" s="966"/>
      <c r="L126" s="966"/>
      <c r="M126" s="966"/>
      <c r="N126" s="966"/>
      <c r="O126" s="966"/>
      <c r="P126" s="966"/>
      <c r="Q126" s="967"/>
      <c r="R126" s="310"/>
      <c r="S126" s="380"/>
      <c r="T126" s="202" t="b">
        <f t="shared" si="0"/>
        <v>0</v>
      </c>
      <c r="U126" s="202" t="str">
        <f t="shared" si="1"/>
        <v>FALSE</v>
      </c>
      <c r="V126" s="202">
        <f t="shared" si="2"/>
        <v>0</v>
      </c>
      <c r="W126" s="202" t="str">
        <f t="shared" si="3"/>
        <v>0</v>
      </c>
      <c r="X126" s="202"/>
      <c r="Y126" s="202"/>
      <c r="Z126" s="202"/>
      <c r="AA126" s="128"/>
      <c r="AB126" s="131"/>
      <c r="AC126" s="131"/>
    </row>
    <row r="127" spans="1:29" s="130" customFormat="1" ht="21" customHeight="1" x14ac:dyDescent="0.25">
      <c r="A127" s="128"/>
      <c r="B127" s="311"/>
      <c r="C127" s="223"/>
      <c r="D127" s="312"/>
      <c r="E127" s="312"/>
      <c r="F127" s="312"/>
      <c r="G127" s="312"/>
      <c r="H127" s="312"/>
      <c r="I127" s="312"/>
      <c r="J127" s="312"/>
      <c r="K127" s="312"/>
      <c r="L127" s="312"/>
      <c r="M127" s="312"/>
      <c r="N127" s="312"/>
      <c r="O127" s="312"/>
      <c r="P127" s="312"/>
      <c r="Q127" s="312"/>
      <c r="R127" s="313"/>
      <c r="T127" s="202" t="b">
        <f t="shared" si="0"/>
        <v>0</v>
      </c>
      <c r="U127" s="202" t="str">
        <f t="shared" si="1"/>
        <v>FALSE</v>
      </c>
      <c r="V127" s="202">
        <f t="shared" si="2"/>
        <v>0</v>
      </c>
      <c r="W127" s="202" t="str">
        <f t="shared" si="3"/>
        <v>0</v>
      </c>
      <c r="X127" s="128"/>
      <c r="Y127" s="128"/>
      <c r="Z127" s="128"/>
      <c r="AA127" s="128"/>
      <c r="AB127" s="128"/>
      <c r="AC127" s="128"/>
    </row>
    <row r="128" spans="1:29" s="130" customFormat="1" ht="21" customHeight="1" x14ac:dyDescent="0.25">
      <c r="A128" s="128"/>
      <c r="B128" s="311"/>
      <c r="C128" s="223"/>
      <c r="D128" s="305" t="s">
        <v>255</v>
      </c>
      <c r="E128" s="222"/>
      <c r="F128" s="222"/>
      <c r="G128" s="222"/>
      <c r="H128" s="222"/>
      <c r="I128" s="222"/>
      <c r="J128" s="222"/>
      <c r="K128" s="222"/>
      <c r="L128" s="222"/>
      <c r="M128" s="154"/>
      <c r="N128" s="222"/>
      <c r="O128" s="154"/>
      <c r="P128" s="106" t="s">
        <v>251</v>
      </c>
      <c r="Q128" s="312"/>
      <c r="R128" s="313"/>
      <c r="S128" s="380" t="str">
        <f>IF(AND(OR(Q118="YES"),OR(P128="&lt;select&gt;")),"Please answer the question to the left.","")</f>
        <v/>
      </c>
      <c r="T128" s="202" t="b">
        <f>IF(W128="1",TRUE,FALSE)</f>
        <v>0</v>
      </c>
      <c r="U128" s="202" t="str">
        <f>""&amp;T128&amp;""</f>
        <v>FALSE</v>
      </c>
      <c r="V128" s="202">
        <f>IF(Q128="YES",1,0)</f>
        <v>0</v>
      </c>
      <c r="W128" s="202" t="str">
        <f>""&amp;V128&amp;""</f>
        <v>0</v>
      </c>
      <c r="X128" s="128"/>
      <c r="Y128" s="128"/>
      <c r="Z128" s="128"/>
      <c r="AA128" s="128"/>
      <c r="AB128" s="128"/>
      <c r="AC128" s="128"/>
    </row>
    <row r="129" spans="1:41" s="130" customFormat="1" ht="16.5" customHeight="1" x14ac:dyDescent="0.25">
      <c r="A129" s="128"/>
      <c r="B129" s="311"/>
      <c r="C129" s="124"/>
      <c r="D129" s="312"/>
      <c r="E129" s="312"/>
      <c r="F129" s="312"/>
      <c r="G129" s="312"/>
      <c r="H129" s="312"/>
      <c r="I129" s="312"/>
      <c r="J129" s="312"/>
      <c r="K129" s="312"/>
      <c r="L129" s="312"/>
      <c r="M129" s="312"/>
      <c r="N129" s="312"/>
      <c r="O129" s="312"/>
      <c r="P129" s="312"/>
      <c r="Q129" s="312"/>
      <c r="R129" s="313"/>
      <c r="S129" s="535" t="str">
        <f>IF(AND(OR(P128="YES"),OR(Q118="&lt;select&gt;")),"Answer the question above","")</f>
        <v/>
      </c>
      <c r="T129" s="202"/>
      <c r="U129" s="202"/>
      <c r="V129" s="202"/>
      <c r="W129" s="202"/>
      <c r="X129" s="128"/>
      <c r="Y129" s="128"/>
      <c r="Z129" s="128"/>
      <c r="AA129" s="128"/>
      <c r="AB129" s="128"/>
      <c r="AC129" s="128"/>
    </row>
    <row r="130" spans="1:41" s="133" customFormat="1" ht="15.75" x14ac:dyDescent="0.25">
      <c r="A130" s="128"/>
      <c r="B130" s="220"/>
      <c r="C130" s="223"/>
      <c r="D130" s="916" t="s">
        <v>254</v>
      </c>
      <c r="E130" s="916"/>
      <c r="F130" s="916"/>
      <c r="G130" s="916"/>
      <c r="H130" s="916"/>
      <c r="I130" s="916"/>
      <c r="J130" s="916"/>
      <c r="K130" s="916"/>
      <c r="L130" s="916"/>
      <c r="M130" s="916"/>
      <c r="N130" s="916"/>
      <c r="O130" s="916"/>
      <c r="P130" s="916"/>
      <c r="Q130" s="916"/>
      <c r="R130" s="306"/>
      <c r="S130" s="535" t="s">
        <v>160</v>
      </c>
      <c r="T130" s="202" t="b">
        <f t="shared" si="0"/>
        <v>0</v>
      </c>
      <c r="U130" s="202" t="str">
        <f t="shared" si="1"/>
        <v>FALSE</v>
      </c>
      <c r="V130" s="202">
        <f t="shared" si="2"/>
        <v>0</v>
      </c>
      <c r="W130" s="202" t="str">
        <f t="shared" si="3"/>
        <v>0</v>
      </c>
      <c r="X130" s="202"/>
      <c r="Y130" s="202"/>
      <c r="Z130" s="202"/>
      <c r="AA130" s="128"/>
      <c r="AB130" s="131"/>
      <c r="AC130" s="131"/>
    </row>
    <row r="131" spans="1:41" s="133" customFormat="1" ht="8.25" customHeight="1" x14ac:dyDescent="0.25">
      <c r="A131" s="128"/>
      <c r="B131" s="220"/>
      <c r="C131" s="223"/>
      <c r="D131" s="307"/>
      <c r="E131" s="223"/>
      <c r="F131" s="223"/>
      <c r="G131" s="223"/>
      <c r="H131" s="223"/>
      <c r="I131" s="223"/>
      <c r="J131" s="223"/>
      <c r="K131" s="223"/>
      <c r="L131" s="223"/>
      <c r="M131" s="223"/>
      <c r="N131" s="308"/>
      <c r="O131" s="223"/>
      <c r="P131" s="223"/>
      <c r="Q131" s="223"/>
      <c r="R131" s="306"/>
      <c r="S131" s="380"/>
      <c r="T131" s="202" t="b">
        <f t="shared" si="0"/>
        <v>0</v>
      </c>
      <c r="U131" s="202" t="str">
        <f t="shared" si="1"/>
        <v>FALSE</v>
      </c>
      <c r="V131" s="202">
        <f t="shared" si="2"/>
        <v>0</v>
      </c>
      <c r="W131" s="202" t="str">
        <f t="shared" si="3"/>
        <v>0</v>
      </c>
      <c r="X131" s="202"/>
      <c r="Y131" s="202"/>
      <c r="Z131" s="202"/>
      <c r="AA131" s="128"/>
      <c r="AB131" s="131"/>
      <c r="AC131" s="131"/>
    </row>
    <row r="132" spans="1:41" s="133" customFormat="1" ht="15.75" x14ac:dyDescent="0.25">
      <c r="A132" s="128"/>
      <c r="B132" s="220"/>
      <c r="C132" s="223"/>
      <c r="D132" s="959"/>
      <c r="E132" s="960"/>
      <c r="F132" s="960"/>
      <c r="G132" s="960"/>
      <c r="H132" s="960"/>
      <c r="I132" s="960"/>
      <c r="J132" s="960"/>
      <c r="K132" s="960"/>
      <c r="L132" s="960"/>
      <c r="M132" s="960"/>
      <c r="N132" s="960"/>
      <c r="O132" s="960"/>
      <c r="P132" s="960"/>
      <c r="Q132" s="961"/>
      <c r="R132" s="309" t="str">
        <f>IF(AND(P125="YES",D132=""),"Please add narrative text.","")</f>
        <v/>
      </c>
      <c r="S132" s="380" t="str">
        <f>IF(AND(P128="YES",D132=""),"Please add narrative text.","")</f>
        <v/>
      </c>
      <c r="T132" s="202" t="b">
        <f t="shared" si="0"/>
        <v>0</v>
      </c>
      <c r="U132" s="202" t="str">
        <f t="shared" si="1"/>
        <v>FALSE</v>
      </c>
      <c r="V132" s="202">
        <f t="shared" si="2"/>
        <v>0</v>
      </c>
      <c r="W132" s="202" t="str">
        <f t="shared" si="3"/>
        <v>0</v>
      </c>
      <c r="X132" s="202"/>
      <c r="Y132" s="202"/>
      <c r="Z132" s="202"/>
      <c r="AA132" s="128"/>
      <c r="AB132" s="131"/>
      <c r="AC132" s="149"/>
      <c r="AE132" s="149"/>
      <c r="AF132" s="149"/>
      <c r="AG132" s="149"/>
      <c r="AH132" s="149"/>
      <c r="AI132" s="149"/>
      <c r="AJ132" s="149"/>
      <c r="AK132" s="149"/>
    </row>
    <row r="133" spans="1:41" s="133" customFormat="1" ht="21" customHeight="1" x14ac:dyDescent="0.25">
      <c r="A133" s="128"/>
      <c r="B133" s="220"/>
      <c r="C133" s="223"/>
      <c r="D133" s="962"/>
      <c r="E133" s="963"/>
      <c r="F133" s="963"/>
      <c r="G133" s="963"/>
      <c r="H133" s="963"/>
      <c r="I133" s="963"/>
      <c r="J133" s="963"/>
      <c r="K133" s="963"/>
      <c r="L133" s="963"/>
      <c r="M133" s="963"/>
      <c r="N133" s="963"/>
      <c r="O133" s="963"/>
      <c r="P133" s="963"/>
      <c r="Q133" s="964"/>
      <c r="R133" s="309"/>
      <c r="S133" s="380"/>
      <c r="T133" s="202" t="b">
        <f t="shared" si="0"/>
        <v>0</v>
      </c>
      <c r="U133" s="202" t="str">
        <f t="shared" si="1"/>
        <v>FALSE</v>
      </c>
      <c r="V133" s="202">
        <f t="shared" si="2"/>
        <v>0</v>
      </c>
      <c r="W133" s="202" t="str">
        <f t="shared" si="3"/>
        <v>0</v>
      </c>
      <c r="X133" s="202"/>
      <c r="Y133" s="202"/>
      <c r="Z133" s="202"/>
      <c r="AA133" s="128"/>
      <c r="AB133" s="131"/>
      <c r="AC133" s="131"/>
    </row>
    <row r="134" spans="1:41" s="133" customFormat="1" x14ac:dyDescent="0.25">
      <c r="A134" s="128"/>
      <c r="B134" s="220"/>
      <c r="C134" s="223"/>
      <c r="D134" s="962"/>
      <c r="E134" s="963"/>
      <c r="F134" s="963"/>
      <c r="G134" s="963"/>
      <c r="H134" s="963"/>
      <c r="I134" s="963"/>
      <c r="J134" s="963"/>
      <c r="K134" s="963"/>
      <c r="L134" s="963"/>
      <c r="M134" s="963"/>
      <c r="N134" s="963"/>
      <c r="O134" s="963"/>
      <c r="P134" s="963"/>
      <c r="Q134" s="964"/>
      <c r="R134" s="309"/>
      <c r="S134" s="380"/>
      <c r="T134" s="202" t="b">
        <f t="shared" si="0"/>
        <v>0</v>
      </c>
      <c r="U134" s="202" t="str">
        <f t="shared" si="1"/>
        <v>FALSE</v>
      </c>
      <c r="V134" s="202">
        <f t="shared" si="2"/>
        <v>0</v>
      </c>
      <c r="W134" s="202" t="str">
        <f t="shared" si="3"/>
        <v>0</v>
      </c>
      <c r="X134" s="202"/>
      <c r="Y134" s="202"/>
      <c r="Z134" s="202"/>
      <c r="AA134" s="128"/>
    </row>
    <row r="135" spans="1:41" s="133" customFormat="1" x14ac:dyDescent="0.25">
      <c r="A135" s="128"/>
      <c r="B135" s="220"/>
      <c r="C135" s="223"/>
      <c r="D135" s="962"/>
      <c r="E135" s="963"/>
      <c r="F135" s="963"/>
      <c r="G135" s="963"/>
      <c r="H135" s="963"/>
      <c r="I135" s="963"/>
      <c r="J135" s="963"/>
      <c r="K135" s="963"/>
      <c r="L135" s="963"/>
      <c r="M135" s="963"/>
      <c r="N135" s="963"/>
      <c r="O135" s="963"/>
      <c r="P135" s="963"/>
      <c r="Q135" s="964"/>
      <c r="R135" s="309"/>
      <c r="S135" s="380"/>
      <c r="T135" s="202" t="b">
        <f t="shared" si="0"/>
        <v>0</v>
      </c>
      <c r="U135" s="202" t="str">
        <f t="shared" si="1"/>
        <v>FALSE</v>
      </c>
      <c r="V135" s="202">
        <f t="shared" si="2"/>
        <v>0</v>
      </c>
      <c r="W135" s="202" t="str">
        <f t="shared" si="3"/>
        <v>0</v>
      </c>
      <c r="X135" s="202"/>
      <c r="Y135" s="202"/>
      <c r="Z135" s="202"/>
      <c r="AA135" s="128"/>
      <c r="AB135" s="131"/>
      <c r="AC135" s="131"/>
    </row>
    <row r="136" spans="1:41" s="133" customFormat="1" x14ac:dyDescent="0.25">
      <c r="A136" s="128"/>
      <c r="B136" s="220"/>
      <c r="C136" s="223"/>
      <c r="D136" s="965"/>
      <c r="E136" s="966"/>
      <c r="F136" s="966"/>
      <c r="G136" s="966"/>
      <c r="H136" s="966"/>
      <c r="I136" s="966"/>
      <c r="J136" s="966"/>
      <c r="K136" s="966"/>
      <c r="L136" s="966"/>
      <c r="M136" s="966"/>
      <c r="N136" s="966"/>
      <c r="O136" s="966"/>
      <c r="P136" s="966"/>
      <c r="Q136" s="967"/>
      <c r="R136" s="310"/>
      <c r="S136" s="380"/>
      <c r="T136" s="202" t="b">
        <f t="shared" si="0"/>
        <v>0</v>
      </c>
      <c r="U136" s="202" t="str">
        <f t="shared" si="1"/>
        <v>FALSE</v>
      </c>
      <c r="V136" s="202">
        <f t="shared" si="2"/>
        <v>0</v>
      </c>
      <c r="W136" s="202" t="str">
        <f t="shared" si="3"/>
        <v>0</v>
      </c>
      <c r="X136" s="202"/>
      <c r="Y136" s="202"/>
      <c r="Z136" s="202"/>
      <c r="AA136" s="128"/>
    </row>
    <row r="137" spans="1:41" s="133" customFormat="1" x14ac:dyDescent="0.25">
      <c r="A137" s="128"/>
      <c r="B137" s="220"/>
      <c r="C137" s="223"/>
      <c r="D137" s="312"/>
      <c r="E137" s="312"/>
      <c r="F137" s="312"/>
      <c r="G137" s="312"/>
      <c r="H137" s="312"/>
      <c r="I137" s="312"/>
      <c r="J137" s="312"/>
      <c r="K137" s="312"/>
      <c r="L137" s="312"/>
      <c r="M137" s="312"/>
      <c r="N137" s="314"/>
      <c r="O137" s="312"/>
      <c r="P137" s="312"/>
      <c r="Q137" s="312"/>
      <c r="R137" s="309"/>
      <c r="S137" s="380"/>
      <c r="T137" s="202" t="b">
        <f t="shared" si="0"/>
        <v>0</v>
      </c>
      <c r="U137" s="202" t="str">
        <f t="shared" si="1"/>
        <v>FALSE</v>
      </c>
      <c r="V137" s="202">
        <f t="shared" si="2"/>
        <v>0</v>
      </c>
      <c r="W137" s="202" t="str">
        <f t="shared" si="3"/>
        <v>0</v>
      </c>
      <c r="X137" s="202"/>
      <c r="Y137" s="202"/>
      <c r="Z137" s="202"/>
      <c r="AA137" s="128"/>
      <c r="AB137" s="131"/>
      <c r="AC137" s="131"/>
    </row>
    <row r="138" spans="1:41" ht="21.75" customHeight="1" x14ac:dyDescent="0.25">
      <c r="A138" s="124"/>
      <c r="B138" s="211"/>
      <c r="C138" s="124"/>
      <c r="D138" s="913" t="s">
        <v>256</v>
      </c>
      <c r="E138" s="913"/>
      <c r="F138" s="913"/>
      <c r="G138" s="913"/>
      <c r="H138" s="913"/>
      <c r="I138" s="913"/>
      <c r="J138" s="913"/>
      <c r="K138" s="913"/>
      <c r="L138" s="913"/>
      <c r="M138" s="913"/>
      <c r="N138" s="913"/>
      <c r="O138" s="913"/>
      <c r="P138" s="968" t="s">
        <v>251</v>
      </c>
      <c r="Q138" s="969"/>
      <c r="R138" s="243"/>
      <c r="S138" s="536" t="str">
        <f>IF(AND(Q118="YES",P138="&lt;select&gt;"),"Please upload the required documentation.","")</f>
        <v/>
      </c>
      <c r="T138" s="202" t="b">
        <f>IF(W138="1",TRUE,FALSE)</f>
        <v>0</v>
      </c>
      <c r="U138" s="202" t="str">
        <f>""&amp;T138&amp;""</f>
        <v>FALSE</v>
      </c>
      <c r="V138" s="202">
        <f>IF(P138="Uploaded",1,0)</f>
        <v>0</v>
      </c>
      <c r="W138" s="202" t="str">
        <f>""&amp;V138&amp;""</f>
        <v>0</v>
      </c>
      <c r="AL138" s="178"/>
      <c r="AM138" s="178"/>
      <c r="AN138" s="178"/>
      <c r="AO138" s="178"/>
    </row>
    <row r="139" spans="1:41" ht="18.600000000000001" customHeight="1" x14ac:dyDescent="0.25">
      <c r="A139" s="124"/>
      <c r="B139" s="211"/>
      <c r="C139" s="223"/>
      <c r="D139" s="913"/>
      <c r="E139" s="913"/>
      <c r="F139" s="913"/>
      <c r="G139" s="913"/>
      <c r="H139" s="913"/>
      <c r="I139" s="913"/>
      <c r="J139" s="913"/>
      <c r="K139" s="913"/>
      <c r="L139" s="913"/>
      <c r="M139" s="913"/>
      <c r="N139" s="913"/>
      <c r="O139" s="913"/>
      <c r="P139" s="316"/>
      <c r="Q139" s="207"/>
      <c r="R139" s="243"/>
      <c r="S139" s="536"/>
      <c r="T139" s="202"/>
      <c r="U139" s="202"/>
      <c r="V139" s="202"/>
      <c r="W139" s="202"/>
      <c r="AL139" s="178"/>
      <c r="AM139" s="178"/>
      <c r="AN139" s="178"/>
      <c r="AO139" s="178"/>
    </row>
    <row r="140" spans="1:41" ht="21.75" customHeight="1" x14ac:dyDescent="0.25">
      <c r="A140" s="124"/>
      <c r="B140" s="211"/>
      <c r="C140" s="716"/>
      <c r="D140" s="898" t="s">
        <v>633</v>
      </c>
      <c r="E140" s="898"/>
      <c r="F140" s="898"/>
      <c r="G140" s="898"/>
      <c r="H140" s="898"/>
      <c r="I140" s="898"/>
      <c r="J140" s="898"/>
      <c r="K140" s="898"/>
      <c r="L140" s="898"/>
      <c r="M140" s="898"/>
      <c r="N140" s="898"/>
      <c r="O140" s="898"/>
      <c r="P140" s="968" t="s">
        <v>251</v>
      </c>
      <c r="Q140" s="969"/>
      <c r="R140" s="243"/>
      <c r="S140" s="536" t="str">
        <f>IF(AND(Q118="YES",P140="&lt;select&gt;"),"Please upload the required documentation.","")</f>
        <v/>
      </c>
      <c r="T140" s="202" t="b">
        <f t="shared" ref="T140:T209" si="4">IF(W140="1",TRUE,FALSE)</f>
        <v>0</v>
      </c>
      <c r="U140" s="202" t="str">
        <f t="shared" ref="U140:U209" si="5">""&amp;T140&amp;""</f>
        <v>FALSE</v>
      </c>
      <c r="V140" s="202">
        <f>IF(P140="Uploaded",1,0)</f>
        <v>0</v>
      </c>
      <c r="W140" s="202" t="str">
        <f t="shared" ref="W140:W209" si="6">""&amp;V140&amp;""</f>
        <v>0</v>
      </c>
      <c r="AL140" s="178"/>
      <c r="AM140" s="178"/>
      <c r="AN140" s="178"/>
      <c r="AO140" s="178"/>
    </row>
    <row r="141" spans="1:41" ht="38.25" customHeight="1" x14ac:dyDescent="0.25">
      <c r="A141" s="124"/>
      <c r="B141" s="211"/>
      <c r="C141" s="223"/>
      <c r="D141" s="898"/>
      <c r="E141" s="898"/>
      <c r="F141" s="898"/>
      <c r="G141" s="898"/>
      <c r="H141" s="898"/>
      <c r="I141" s="898"/>
      <c r="J141" s="898"/>
      <c r="K141" s="898"/>
      <c r="L141" s="898"/>
      <c r="M141" s="898"/>
      <c r="N141" s="898"/>
      <c r="O141" s="898"/>
      <c r="P141" s="207"/>
      <c r="Q141" s="207"/>
      <c r="R141" s="243"/>
      <c r="S141" s="536" t="str">
        <f>IF(AND(Q118="YES",P140=""),"Documentation requirements unchecked.","")</f>
        <v/>
      </c>
      <c r="T141" s="202" t="b">
        <f t="shared" si="4"/>
        <v>0</v>
      </c>
      <c r="U141" s="202" t="str">
        <f t="shared" si="5"/>
        <v>FALSE</v>
      </c>
      <c r="V141" s="202">
        <f>IF(P140="Uploaded",1,0)</f>
        <v>0</v>
      </c>
      <c r="W141" s="202" t="str">
        <f t="shared" si="6"/>
        <v>0</v>
      </c>
      <c r="AL141" s="178"/>
      <c r="AM141" s="178"/>
      <c r="AN141" s="178"/>
      <c r="AO141" s="178"/>
    </row>
    <row r="142" spans="1:41" s="133" customFormat="1" ht="21.75" customHeight="1" x14ac:dyDescent="0.25">
      <c r="A142" s="128"/>
      <c r="B142" s="220"/>
      <c r="C142" s="223"/>
      <c r="D142" s="221" t="s">
        <v>663</v>
      </c>
      <c r="E142" s="222"/>
      <c r="F142" s="222"/>
      <c r="G142" s="223"/>
      <c r="H142" s="224"/>
      <c r="I142" s="223"/>
      <c r="J142" s="223"/>
      <c r="K142" s="223"/>
      <c r="L142" s="223"/>
      <c r="M142" s="223"/>
      <c r="N142" s="225"/>
      <c r="O142" s="226"/>
      <c r="P142" s="129"/>
      <c r="Q142" s="129"/>
      <c r="R142" s="227"/>
      <c r="S142" s="380"/>
      <c r="T142" s="202"/>
      <c r="U142" s="202"/>
      <c r="V142" s="202"/>
      <c r="W142" s="202"/>
      <c r="X142" s="202"/>
      <c r="Y142" s="202"/>
      <c r="Z142" s="202"/>
      <c r="AA142" s="128"/>
      <c r="AB142" s="131"/>
      <c r="AC142" s="131"/>
    </row>
    <row r="143" spans="1:41" s="133" customFormat="1" ht="15.75" x14ac:dyDescent="0.25">
      <c r="A143" s="128"/>
      <c r="B143" s="220"/>
      <c r="C143" s="223"/>
      <c r="D143" s="229"/>
      <c r="E143" s="411" t="s">
        <v>257</v>
      </c>
      <c r="F143" s="956" t="s">
        <v>251</v>
      </c>
      <c r="G143" s="957"/>
      <c r="H143" s="957"/>
      <c r="I143" s="957"/>
      <c r="J143" s="958"/>
      <c r="K143" s="494"/>
      <c r="L143" s="411" t="s">
        <v>258</v>
      </c>
      <c r="M143" s="956" t="s">
        <v>251</v>
      </c>
      <c r="N143" s="957"/>
      <c r="O143" s="957"/>
      <c r="P143" s="957"/>
      <c r="Q143" s="958"/>
      <c r="R143" s="537"/>
      <c r="S143" s="380"/>
      <c r="T143" s="202"/>
      <c r="U143" s="202"/>
      <c r="V143" s="202"/>
      <c r="W143" s="202"/>
      <c r="X143" s="202"/>
      <c r="Y143" s="202"/>
      <c r="Z143" s="202"/>
      <c r="AA143" s="128"/>
      <c r="AB143" s="131"/>
    </row>
    <row r="144" spans="1:41" ht="12" customHeight="1" thickBot="1" x14ac:dyDescent="0.3">
      <c r="A144" s="124"/>
      <c r="B144" s="317"/>
      <c r="C144" s="318"/>
      <c r="D144" s="319"/>
      <c r="E144" s="319"/>
      <c r="F144" s="319"/>
      <c r="G144" s="319"/>
      <c r="H144" s="319"/>
      <c r="I144" s="319"/>
      <c r="J144" s="319"/>
      <c r="K144" s="319"/>
      <c r="L144" s="319"/>
      <c r="M144" s="319"/>
      <c r="N144" s="319"/>
      <c r="O144" s="319"/>
      <c r="P144" s="319"/>
      <c r="Q144" s="320"/>
      <c r="R144" s="321"/>
      <c r="S144" s="486"/>
      <c r="T144" s="202" t="b">
        <f t="shared" si="4"/>
        <v>0</v>
      </c>
      <c r="U144" s="202" t="str">
        <f t="shared" si="5"/>
        <v>FALSE</v>
      </c>
      <c r="V144" s="202">
        <f>IF(C144="Uploaded",1,0)</f>
        <v>0</v>
      </c>
      <c r="W144" s="202" t="str">
        <f t="shared" si="6"/>
        <v>0</v>
      </c>
      <c r="AL144" s="178"/>
      <c r="AM144" s="178"/>
      <c r="AN144" s="178"/>
      <c r="AO144" s="178"/>
    </row>
    <row r="145" spans="1:29" s="133" customFormat="1" x14ac:dyDescent="0.25">
      <c r="A145" s="128"/>
      <c r="B145" s="291"/>
      <c r="C145" s="292"/>
      <c r="D145" s="292"/>
      <c r="E145" s="292"/>
      <c r="F145" s="292"/>
      <c r="G145" s="292"/>
      <c r="H145" s="292"/>
      <c r="I145" s="292"/>
      <c r="J145" s="292"/>
      <c r="K145" s="292"/>
      <c r="L145" s="292"/>
      <c r="M145" s="292"/>
      <c r="N145" s="293"/>
      <c r="O145" s="292"/>
      <c r="P145" s="292"/>
      <c r="Q145" s="292"/>
      <c r="R145" s="294"/>
      <c r="S145" s="380"/>
      <c r="T145" s="202" t="b">
        <f t="shared" si="4"/>
        <v>0</v>
      </c>
      <c r="U145" s="202" t="str">
        <f t="shared" si="5"/>
        <v>FALSE</v>
      </c>
      <c r="V145" s="202">
        <f t="shared" ref="V145:V174" si="7">IF(P145="YES",1,0)</f>
        <v>0</v>
      </c>
      <c r="W145" s="202" t="str">
        <f t="shared" si="6"/>
        <v>0</v>
      </c>
      <c r="X145" s="202"/>
      <c r="Y145" s="202"/>
      <c r="Z145" s="202"/>
      <c r="AA145" s="128"/>
      <c r="AB145" s="131"/>
      <c r="AC145" s="131"/>
    </row>
    <row r="146" spans="1:29" s="133" customFormat="1" ht="15.75" customHeight="1" x14ac:dyDescent="0.25">
      <c r="A146" s="128"/>
      <c r="B146" s="220"/>
      <c r="C146" s="295" t="s">
        <v>311</v>
      </c>
      <c r="D146" s="295"/>
      <c r="E146" s="222"/>
      <c r="F146" s="222"/>
      <c r="G146" s="222"/>
      <c r="H146" s="222"/>
      <c r="I146" s="222"/>
      <c r="J146" s="222"/>
      <c r="K146" s="222"/>
      <c r="L146" s="222"/>
      <c r="M146" s="222"/>
      <c r="N146" s="222"/>
      <c r="O146" s="151"/>
      <c r="P146" s="307"/>
      <c r="Q146" s="307"/>
      <c r="R146" s="306"/>
      <c r="S146" s="538"/>
      <c r="T146" s="202" t="b">
        <f t="shared" si="4"/>
        <v>0</v>
      </c>
      <c r="U146" s="202" t="str">
        <f t="shared" si="5"/>
        <v>FALSE</v>
      </c>
      <c r="V146" s="202">
        <f>IF(P146="YES",1,0)</f>
        <v>0</v>
      </c>
      <c r="W146" s="202" t="str">
        <f t="shared" si="6"/>
        <v>0</v>
      </c>
      <c r="X146" s="202"/>
      <c r="Y146" s="202"/>
      <c r="Z146" s="202"/>
      <c r="AA146" s="128"/>
      <c r="AB146" s="131"/>
      <c r="AC146" s="131"/>
    </row>
    <row r="147" spans="1:29" s="133" customFormat="1" ht="19.5" customHeight="1" x14ac:dyDescent="0.25">
      <c r="A147" s="128"/>
      <c r="B147" s="220"/>
      <c r="C147" s="300" t="s">
        <v>252</v>
      </c>
      <c r="E147" s="222"/>
      <c r="F147" s="222"/>
      <c r="G147" s="222"/>
      <c r="H147" s="222"/>
      <c r="I147" s="222"/>
      <c r="J147" s="222"/>
      <c r="K147" s="222"/>
      <c r="L147" s="222"/>
      <c r="M147" s="222"/>
      <c r="N147" s="307"/>
      <c r="O147" s="307"/>
      <c r="P147" s="307"/>
      <c r="Q147" s="307"/>
      <c r="R147" s="306"/>
      <c r="S147" s="380"/>
      <c r="T147" s="202" t="b">
        <f t="shared" si="4"/>
        <v>0</v>
      </c>
      <c r="U147" s="202" t="str">
        <f t="shared" si="5"/>
        <v>FALSE</v>
      </c>
      <c r="V147" s="202">
        <f>IF(P147="YES",1,0)</f>
        <v>0</v>
      </c>
      <c r="W147" s="202" t="str">
        <f t="shared" si="6"/>
        <v>0</v>
      </c>
      <c r="X147" s="202"/>
      <c r="Y147" s="202"/>
      <c r="Z147" s="202"/>
      <c r="AA147" s="128"/>
      <c r="AB147" s="131"/>
      <c r="AC147" s="131"/>
    </row>
    <row r="148" spans="1:29" s="133" customFormat="1" ht="15.75" x14ac:dyDescent="0.25">
      <c r="A148" s="128"/>
      <c r="B148" s="220"/>
      <c r="C148" s="223"/>
      <c r="D148" s="333"/>
      <c r="E148" s="307"/>
      <c r="F148" s="307"/>
      <c r="G148" s="307"/>
      <c r="H148" s="307"/>
      <c r="I148" s="307"/>
      <c r="J148" s="307"/>
      <c r="K148" s="307"/>
      <c r="L148" s="307"/>
      <c r="M148" s="307"/>
      <c r="N148" s="323"/>
      <c r="O148" s="226"/>
      <c r="P148" s="152"/>
      <c r="Q148" s="152"/>
      <c r="R148" s="306"/>
      <c r="S148" s="380"/>
      <c r="T148" s="202"/>
      <c r="U148" s="202"/>
      <c r="V148" s="202"/>
      <c r="W148" s="202"/>
      <c r="X148" s="202"/>
      <c r="Y148" s="202"/>
      <c r="Z148" s="202"/>
      <c r="AA148" s="128"/>
      <c r="AB148" s="131"/>
      <c r="AC148" s="131"/>
    </row>
    <row r="149" spans="1:29" s="133" customFormat="1" ht="15.75" x14ac:dyDescent="0.25">
      <c r="A149" s="128"/>
      <c r="B149" s="220"/>
      <c r="C149" s="223"/>
      <c r="D149" s="333" t="s">
        <v>629</v>
      </c>
      <c r="E149" s="301"/>
      <c r="F149" s="307"/>
      <c r="G149" s="307"/>
      <c r="H149" s="307"/>
      <c r="I149" s="307"/>
      <c r="J149" s="307"/>
      <c r="K149" s="307"/>
      <c r="L149" s="307"/>
      <c r="M149" s="307"/>
      <c r="N149" s="323"/>
      <c r="Q149" s="95" t="s">
        <v>251</v>
      </c>
      <c r="R149" s="306"/>
      <c r="S149" s="380" t="str">
        <f>IF(AND(OR(Q149="NO",Q149="&lt;select&gt;"),OR(D153&lt;&gt;"",D168&lt;&gt;"",U176="TRUE",D159&lt;&gt;"",U178="TRUE")),"Please answer this question by making a selection in the dropdown.","")</f>
        <v/>
      </c>
      <c r="T149" s="202" t="b">
        <f t="shared" si="4"/>
        <v>0</v>
      </c>
      <c r="U149" s="202" t="str">
        <f t="shared" si="5"/>
        <v>FALSE</v>
      </c>
      <c r="V149" s="202">
        <f>IF(Q149="YES",1,0)</f>
        <v>0</v>
      </c>
      <c r="W149" s="202" t="str">
        <f t="shared" si="6"/>
        <v>0</v>
      </c>
      <c r="X149" s="202"/>
      <c r="Y149" s="202"/>
      <c r="Z149" s="202"/>
      <c r="AA149" s="128"/>
      <c r="AB149" s="131"/>
      <c r="AC149" s="131"/>
    </row>
    <row r="150" spans="1:29" s="133" customFormat="1" ht="15.75" x14ac:dyDescent="0.25">
      <c r="A150" s="128"/>
      <c r="B150" s="220"/>
      <c r="C150" s="223"/>
      <c r="D150" s="333"/>
      <c r="E150" s="301"/>
      <c r="F150" s="307"/>
      <c r="G150" s="307"/>
      <c r="H150" s="307"/>
      <c r="I150" s="307"/>
      <c r="J150" s="307"/>
      <c r="K150" s="307"/>
      <c r="L150" s="307"/>
      <c r="M150" s="307"/>
      <c r="N150" s="323"/>
      <c r="O150" s="226"/>
      <c r="P150" s="372"/>
      <c r="Q150" s="152"/>
      <c r="R150" s="306"/>
      <c r="S150" s="380"/>
      <c r="T150" s="202"/>
      <c r="U150" s="202"/>
      <c r="V150" s="202"/>
      <c r="W150" s="202"/>
      <c r="X150" s="202"/>
      <c r="Y150" s="202"/>
      <c r="Z150" s="202"/>
      <c r="AA150" s="128"/>
      <c r="AB150" s="131"/>
      <c r="AC150" s="131"/>
    </row>
    <row r="151" spans="1:29" s="133" customFormat="1" ht="16.899999999999999" customHeight="1" x14ac:dyDescent="0.25">
      <c r="A151" s="128"/>
      <c r="B151" s="220"/>
      <c r="C151" s="124"/>
      <c r="D151" s="333" t="s">
        <v>514</v>
      </c>
      <c r="E151" s="307"/>
      <c r="F151" s="307"/>
      <c r="G151" s="307"/>
      <c r="H151" s="307"/>
      <c r="I151" s="307"/>
      <c r="J151" s="307"/>
      <c r="K151" s="307"/>
      <c r="L151" s="307"/>
      <c r="M151" s="307"/>
      <c r="N151" s="323"/>
      <c r="O151" s="226"/>
      <c r="P151" s="372"/>
      <c r="Q151" s="152"/>
      <c r="R151" s="306"/>
      <c r="S151" s="380"/>
      <c r="T151" s="202" t="b">
        <f t="shared" si="4"/>
        <v>0</v>
      </c>
      <c r="U151" s="202" t="str">
        <f t="shared" si="5"/>
        <v>FALSE</v>
      </c>
      <c r="V151" s="202">
        <f>IF(P151="YES",1,0)</f>
        <v>0</v>
      </c>
      <c r="W151" s="202" t="str">
        <f t="shared" si="6"/>
        <v>0</v>
      </c>
      <c r="X151" s="202"/>
      <c r="Y151" s="202"/>
      <c r="Z151" s="202"/>
      <c r="AA151" s="128"/>
      <c r="AB151" s="131"/>
      <c r="AC151" s="131"/>
    </row>
    <row r="152" spans="1:29" s="133" customFormat="1" ht="9.75" customHeight="1" x14ac:dyDescent="0.25">
      <c r="A152" s="128"/>
      <c r="B152" s="220"/>
      <c r="C152" s="223"/>
      <c r="D152" s="333"/>
      <c r="E152" s="307"/>
      <c r="F152" s="307"/>
      <c r="G152" s="307"/>
      <c r="H152" s="307"/>
      <c r="I152" s="307"/>
      <c r="J152" s="307"/>
      <c r="K152" s="307"/>
      <c r="L152" s="307"/>
      <c r="M152" s="307"/>
      <c r="N152" s="323"/>
      <c r="O152" s="226"/>
      <c r="P152" s="152"/>
      <c r="Q152" s="152"/>
      <c r="R152" s="306"/>
      <c r="S152" s="380"/>
      <c r="T152" s="202" t="b">
        <f t="shared" si="4"/>
        <v>0</v>
      </c>
      <c r="U152" s="202" t="str">
        <f t="shared" si="5"/>
        <v>FALSE</v>
      </c>
      <c r="V152" s="202">
        <f t="shared" si="7"/>
        <v>0</v>
      </c>
      <c r="W152" s="202" t="str">
        <f t="shared" si="6"/>
        <v>0</v>
      </c>
      <c r="X152" s="202"/>
      <c r="Y152" s="202"/>
      <c r="Z152" s="202"/>
      <c r="AA152" s="128"/>
      <c r="AB152" s="131"/>
      <c r="AC152" s="131"/>
    </row>
    <row r="153" spans="1:29" s="133" customFormat="1" ht="21.75" customHeight="1" x14ac:dyDescent="0.25">
      <c r="A153" s="128"/>
      <c r="B153" s="220"/>
      <c r="C153" s="223"/>
      <c r="D153" s="959"/>
      <c r="E153" s="960"/>
      <c r="F153" s="960"/>
      <c r="G153" s="960"/>
      <c r="H153" s="960"/>
      <c r="I153" s="960"/>
      <c r="J153" s="960"/>
      <c r="K153" s="960"/>
      <c r="L153" s="960"/>
      <c r="M153" s="960"/>
      <c r="N153" s="961"/>
      <c r="O153" s="387"/>
      <c r="P153" s="387"/>
      <c r="Q153" s="387"/>
      <c r="R153" s="306"/>
      <c r="S153" s="380" t="str">
        <f>IF(AND(Q149="YES",D153=""),"Please add narrative text.","")</f>
        <v/>
      </c>
      <c r="T153" s="202" t="b">
        <f t="shared" si="4"/>
        <v>0</v>
      </c>
      <c r="U153" s="202" t="str">
        <f t="shared" si="5"/>
        <v>FALSE</v>
      </c>
      <c r="V153" s="202">
        <f t="shared" si="7"/>
        <v>0</v>
      </c>
      <c r="W153" s="202" t="str">
        <f t="shared" si="6"/>
        <v>0</v>
      </c>
      <c r="X153" s="202"/>
      <c r="Y153" s="202"/>
      <c r="Z153" s="202"/>
      <c r="AA153" s="128"/>
      <c r="AB153" s="131"/>
      <c r="AC153" s="131"/>
    </row>
    <row r="154" spans="1:29" s="133" customFormat="1" ht="21.75" customHeight="1" x14ac:dyDescent="0.25">
      <c r="A154" s="128"/>
      <c r="B154" s="220"/>
      <c r="C154" s="223"/>
      <c r="D154" s="965"/>
      <c r="E154" s="966"/>
      <c r="F154" s="966"/>
      <c r="G154" s="966"/>
      <c r="H154" s="966"/>
      <c r="I154" s="966"/>
      <c r="J154" s="966"/>
      <c r="K154" s="966"/>
      <c r="L154" s="966"/>
      <c r="M154" s="966"/>
      <c r="N154" s="967"/>
      <c r="O154" s="387"/>
      <c r="P154" s="387"/>
      <c r="Q154" s="387"/>
      <c r="R154" s="306"/>
      <c r="S154" s="380"/>
      <c r="T154" s="202" t="b">
        <f t="shared" si="4"/>
        <v>0</v>
      </c>
      <c r="U154" s="202" t="str">
        <f t="shared" si="5"/>
        <v>FALSE</v>
      </c>
      <c r="V154" s="202">
        <f t="shared" si="7"/>
        <v>0</v>
      </c>
      <c r="W154" s="202" t="str">
        <f t="shared" si="6"/>
        <v>0</v>
      </c>
      <c r="X154" s="202"/>
      <c r="Y154" s="202"/>
      <c r="Z154" s="202"/>
      <c r="AA154" s="128"/>
      <c r="AB154" s="131"/>
      <c r="AC154" s="131"/>
    </row>
    <row r="155" spans="1:29" s="133" customFormat="1" ht="25.5" customHeight="1" x14ac:dyDescent="0.25">
      <c r="A155" s="128"/>
      <c r="B155" s="220"/>
      <c r="C155" s="223"/>
      <c r="D155" s="312"/>
      <c r="E155" s="312"/>
      <c r="F155" s="312"/>
      <c r="G155" s="312"/>
      <c r="H155" s="312"/>
      <c r="I155" s="312"/>
      <c r="J155" s="312"/>
      <c r="K155" s="312"/>
      <c r="L155" s="312"/>
      <c r="M155" s="312"/>
      <c r="N155" s="312"/>
      <c r="O155" s="312"/>
      <c r="P155" s="312"/>
      <c r="Q155" s="312"/>
      <c r="R155" s="304"/>
      <c r="S155" s="380"/>
      <c r="T155" s="202" t="b">
        <f t="shared" si="4"/>
        <v>0</v>
      </c>
      <c r="U155" s="202" t="str">
        <f t="shared" si="5"/>
        <v>FALSE</v>
      </c>
      <c r="V155" s="202">
        <f t="shared" si="7"/>
        <v>0</v>
      </c>
      <c r="W155" s="202" t="str">
        <f t="shared" si="6"/>
        <v>0</v>
      </c>
      <c r="X155" s="202"/>
      <c r="Y155" s="202"/>
      <c r="Z155" s="202"/>
      <c r="AA155" s="128"/>
      <c r="AB155" s="131"/>
      <c r="AC155" s="131"/>
    </row>
    <row r="156" spans="1:29" s="133" customFormat="1" ht="17.45" customHeight="1" x14ac:dyDescent="0.25">
      <c r="A156" s="128"/>
      <c r="B156" s="220"/>
      <c r="C156" s="223"/>
      <c r="D156" s="885" t="s">
        <v>730</v>
      </c>
      <c r="E156" s="886"/>
      <c r="F156" s="886"/>
      <c r="G156" s="886"/>
      <c r="H156" s="886"/>
      <c r="I156" s="886"/>
      <c r="J156" s="886"/>
      <c r="K156" s="886"/>
      <c r="L156" s="886"/>
      <c r="M156" s="886"/>
      <c r="N156" s="886"/>
      <c r="O156" s="886"/>
      <c r="P156" s="886"/>
      <c r="Q156" s="886"/>
      <c r="R156" s="306"/>
      <c r="S156" s="380"/>
      <c r="T156" s="202" t="b">
        <f t="shared" si="4"/>
        <v>0</v>
      </c>
      <c r="U156" s="202" t="str">
        <f t="shared" si="5"/>
        <v>FALSE</v>
      </c>
      <c r="V156" s="202">
        <f t="shared" si="7"/>
        <v>0</v>
      </c>
      <c r="W156" s="202" t="str">
        <f t="shared" si="6"/>
        <v>0</v>
      </c>
      <c r="X156" s="202"/>
      <c r="Y156" s="202"/>
      <c r="Z156" s="202"/>
      <c r="AA156" s="128"/>
      <c r="AB156" s="131"/>
      <c r="AC156" s="131"/>
    </row>
    <row r="157" spans="1:29" s="133" customFormat="1" ht="14.45" customHeight="1" x14ac:dyDescent="0.25">
      <c r="A157" s="128"/>
      <c r="B157" s="220"/>
      <c r="C157" s="223"/>
      <c r="D157" s="886"/>
      <c r="E157" s="886"/>
      <c r="F157" s="886"/>
      <c r="G157" s="886"/>
      <c r="H157" s="886"/>
      <c r="I157" s="886"/>
      <c r="J157" s="886"/>
      <c r="K157" s="886"/>
      <c r="L157" s="886"/>
      <c r="M157" s="886"/>
      <c r="N157" s="886"/>
      <c r="O157" s="886"/>
      <c r="P157" s="886"/>
      <c r="Q157" s="886"/>
      <c r="R157" s="306"/>
      <c r="S157" s="380"/>
      <c r="T157" s="202" t="b">
        <f t="shared" si="4"/>
        <v>0</v>
      </c>
      <c r="U157" s="202" t="str">
        <f t="shared" si="5"/>
        <v>FALSE</v>
      </c>
      <c r="V157" s="202">
        <f t="shared" si="7"/>
        <v>0</v>
      </c>
      <c r="W157" s="202" t="str">
        <f t="shared" si="6"/>
        <v>0</v>
      </c>
      <c r="X157" s="202"/>
      <c r="Y157" s="202"/>
      <c r="Z157" s="202"/>
      <c r="AA157" s="128"/>
      <c r="AB157" s="131"/>
      <c r="AC157" s="131"/>
    </row>
    <row r="158" spans="1:29" s="133" customFormat="1" ht="9.75" customHeight="1" x14ac:dyDescent="0.25">
      <c r="A158" s="128"/>
      <c r="B158" s="220"/>
      <c r="C158" s="223"/>
      <c r="D158" s="223"/>
      <c r="E158" s="223"/>
      <c r="F158" s="223"/>
      <c r="G158" s="223"/>
      <c r="H158" s="223"/>
      <c r="I158" s="223"/>
      <c r="J158" s="223"/>
      <c r="K158" s="223"/>
      <c r="L158" s="223"/>
      <c r="M158" s="223"/>
      <c r="N158" s="308"/>
      <c r="O158" s="223"/>
      <c r="P158" s="223"/>
      <c r="Q158" s="223"/>
      <c r="R158" s="306"/>
      <c r="S158" s="380"/>
      <c r="T158" s="202" t="b">
        <f t="shared" si="4"/>
        <v>0</v>
      </c>
      <c r="U158" s="202" t="str">
        <f t="shared" si="5"/>
        <v>FALSE</v>
      </c>
      <c r="V158" s="202">
        <f t="shared" si="7"/>
        <v>0</v>
      </c>
      <c r="W158" s="202" t="str">
        <f t="shared" si="6"/>
        <v>0</v>
      </c>
      <c r="X158" s="202"/>
      <c r="Y158" s="202"/>
      <c r="Z158" s="202"/>
      <c r="AA158" s="128"/>
      <c r="AB158" s="131"/>
      <c r="AC158" s="131"/>
    </row>
    <row r="159" spans="1:29" s="133" customFormat="1" x14ac:dyDescent="0.25">
      <c r="A159" s="128"/>
      <c r="B159" s="220"/>
      <c r="C159" s="223"/>
      <c r="D159" s="1052"/>
      <c r="E159" s="1052"/>
      <c r="F159" s="1052"/>
      <c r="G159" s="1052"/>
      <c r="H159" s="1052"/>
      <c r="I159" s="1052"/>
      <c r="J159" s="1052"/>
      <c r="K159" s="1052"/>
      <c r="L159" s="1052"/>
      <c r="M159" s="1052"/>
      <c r="N159" s="1052"/>
      <c r="O159" s="1052"/>
      <c r="P159" s="1052"/>
      <c r="Q159" s="1052"/>
      <c r="R159" s="309"/>
      <c r="S159" s="380" t="str">
        <f>IF(AND(Q149="YES",D159=""),"Please add narrative text.","")</f>
        <v/>
      </c>
      <c r="T159" s="202" t="b">
        <f t="shared" si="4"/>
        <v>0</v>
      </c>
      <c r="U159" s="202" t="str">
        <f t="shared" si="5"/>
        <v>FALSE</v>
      </c>
      <c r="V159" s="202">
        <f t="shared" si="7"/>
        <v>0</v>
      </c>
      <c r="W159" s="202" t="str">
        <f t="shared" si="6"/>
        <v>0</v>
      </c>
      <c r="X159" s="202"/>
      <c r="Y159" s="202"/>
      <c r="Z159" s="202"/>
      <c r="AA159" s="128"/>
      <c r="AB159" s="131"/>
      <c r="AC159" s="131"/>
    </row>
    <row r="160" spans="1:29" s="133" customFormat="1" x14ac:dyDescent="0.25">
      <c r="A160" s="128"/>
      <c r="B160" s="220"/>
      <c r="C160" s="223"/>
      <c r="D160" s="1052"/>
      <c r="E160" s="1052"/>
      <c r="F160" s="1052"/>
      <c r="G160" s="1052"/>
      <c r="H160" s="1052"/>
      <c r="I160" s="1052"/>
      <c r="J160" s="1052"/>
      <c r="K160" s="1052"/>
      <c r="L160" s="1052"/>
      <c r="M160" s="1052"/>
      <c r="N160" s="1052"/>
      <c r="O160" s="1052"/>
      <c r="P160" s="1052"/>
      <c r="Q160" s="1052"/>
      <c r="R160" s="306"/>
      <c r="S160" s="380"/>
      <c r="T160" s="202" t="b">
        <f t="shared" si="4"/>
        <v>0</v>
      </c>
      <c r="U160" s="202" t="str">
        <f t="shared" si="5"/>
        <v>FALSE</v>
      </c>
      <c r="V160" s="202">
        <f t="shared" si="7"/>
        <v>0</v>
      </c>
      <c r="W160" s="202" t="str">
        <f t="shared" si="6"/>
        <v>0</v>
      </c>
      <c r="X160" s="202"/>
      <c r="Y160" s="202"/>
      <c r="Z160" s="202"/>
      <c r="AA160" s="128"/>
      <c r="AB160" s="131"/>
      <c r="AC160" s="131"/>
    </row>
    <row r="161" spans="1:41" s="133" customFormat="1" x14ac:dyDescent="0.25">
      <c r="A161" s="128"/>
      <c r="B161" s="220"/>
      <c r="C161" s="223"/>
      <c r="D161" s="1052"/>
      <c r="E161" s="1052"/>
      <c r="F161" s="1052"/>
      <c r="G161" s="1052"/>
      <c r="H161" s="1052"/>
      <c r="I161" s="1052"/>
      <c r="J161" s="1052"/>
      <c r="K161" s="1052"/>
      <c r="L161" s="1052"/>
      <c r="M161" s="1052"/>
      <c r="N161" s="1052"/>
      <c r="O161" s="1052"/>
      <c r="P161" s="1052"/>
      <c r="Q161" s="1052"/>
      <c r="R161" s="306"/>
      <c r="S161" s="380"/>
      <c r="T161" s="202" t="b">
        <f t="shared" si="4"/>
        <v>0</v>
      </c>
      <c r="U161" s="202" t="str">
        <f t="shared" si="5"/>
        <v>FALSE</v>
      </c>
      <c r="V161" s="202">
        <f t="shared" si="7"/>
        <v>0</v>
      </c>
      <c r="W161" s="202" t="str">
        <f t="shared" si="6"/>
        <v>0</v>
      </c>
      <c r="X161" s="202"/>
      <c r="Y161" s="202"/>
      <c r="Z161" s="202"/>
      <c r="AA161" s="128"/>
      <c r="AB161" s="131"/>
      <c r="AC161" s="131"/>
    </row>
    <row r="162" spans="1:41" s="133" customFormat="1" x14ac:dyDescent="0.25">
      <c r="A162" s="128"/>
      <c r="B162" s="220"/>
      <c r="C162" s="223"/>
      <c r="D162" s="1052"/>
      <c r="E162" s="1052"/>
      <c r="F162" s="1052"/>
      <c r="G162" s="1052"/>
      <c r="H162" s="1052"/>
      <c r="I162" s="1052"/>
      <c r="J162" s="1052"/>
      <c r="K162" s="1052"/>
      <c r="L162" s="1052"/>
      <c r="M162" s="1052"/>
      <c r="N162" s="1052"/>
      <c r="O162" s="1052"/>
      <c r="P162" s="1052"/>
      <c r="Q162" s="1052"/>
      <c r="R162" s="306"/>
      <c r="S162" s="380"/>
      <c r="T162" s="202" t="b">
        <f t="shared" si="4"/>
        <v>0</v>
      </c>
      <c r="U162" s="202" t="str">
        <f t="shared" si="5"/>
        <v>FALSE</v>
      </c>
      <c r="V162" s="202">
        <f t="shared" si="7"/>
        <v>0</v>
      </c>
      <c r="W162" s="202" t="str">
        <f t="shared" si="6"/>
        <v>0</v>
      </c>
      <c r="X162" s="202"/>
      <c r="Y162" s="202"/>
      <c r="Z162" s="202"/>
      <c r="AA162" s="128"/>
      <c r="AB162" s="131"/>
      <c r="AC162" s="131"/>
    </row>
    <row r="163" spans="1:41" s="133" customFormat="1" x14ac:dyDescent="0.25">
      <c r="A163" s="128"/>
      <c r="B163" s="220"/>
      <c r="C163" s="223"/>
      <c r="D163" s="1052"/>
      <c r="E163" s="1052"/>
      <c r="F163" s="1052"/>
      <c r="G163" s="1052"/>
      <c r="H163" s="1052"/>
      <c r="I163" s="1052"/>
      <c r="J163" s="1052"/>
      <c r="K163" s="1052"/>
      <c r="L163" s="1052"/>
      <c r="M163" s="1052"/>
      <c r="N163" s="1052"/>
      <c r="O163" s="1052"/>
      <c r="P163" s="1052"/>
      <c r="Q163" s="1052"/>
      <c r="R163" s="306"/>
      <c r="S163" s="380"/>
      <c r="T163" s="202" t="b">
        <f t="shared" si="4"/>
        <v>0</v>
      </c>
      <c r="U163" s="202" t="str">
        <f t="shared" si="5"/>
        <v>FALSE</v>
      </c>
      <c r="V163" s="202">
        <f t="shared" si="7"/>
        <v>0</v>
      </c>
      <c r="W163" s="202" t="str">
        <f t="shared" si="6"/>
        <v>0</v>
      </c>
      <c r="X163" s="202"/>
      <c r="Y163" s="202"/>
      <c r="Z163" s="202"/>
      <c r="AA163" s="128"/>
      <c r="AB163" s="131"/>
      <c r="AC163" s="131"/>
    </row>
    <row r="164" spans="1:41" s="177" customFormat="1" x14ac:dyDescent="0.25">
      <c r="A164" s="128"/>
      <c r="B164" s="220"/>
      <c r="C164" s="223"/>
      <c r="D164" s="1053"/>
      <c r="E164" s="1053"/>
      <c r="F164" s="1053"/>
      <c r="G164" s="1053"/>
      <c r="H164" s="1053"/>
      <c r="I164" s="1053"/>
      <c r="J164" s="1053"/>
      <c r="K164" s="1053"/>
      <c r="L164" s="1053"/>
      <c r="M164" s="1053"/>
      <c r="N164" s="1053"/>
      <c r="O164" s="1053"/>
      <c r="P164" s="1053"/>
      <c r="Q164" s="1053"/>
      <c r="R164" s="306"/>
      <c r="S164" s="380"/>
      <c r="T164" s="202" t="b">
        <f t="shared" si="4"/>
        <v>0</v>
      </c>
      <c r="U164" s="202" t="str">
        <f t="shared" si="5"/>
        <v>FALSE</v>
      </c>
      <c r="V164" s="202">
        <f t="shared" si="7"/>
        <v>0</v>
      </c>
      <c r="W164" s="202" t="str">
        <f t="shared" si="6"/>
        <v>0</v>
      </c>
      <c r="X164" s="174"/>
      <c r="Y164" s="174"/>
      <c r="Z164" s="174"/>
      <c r="AA164" s="175"/>
      <c r="AB164" s="176"/>
      <c r="AC164" s="176"/>
    </row>
    <row r="165" spans="1:41" s="133" customFormat="1" ht="18.75" customHeight="1" x14ac:dyDescent="0.25">
      <c r="A165" s="128"/>
      <c r="B165" s="220"/>
      <c r="C165" s="223"/>
      <c r="D165" s="312"/>
      <c r="E165" s="312"/>
      <c r="F165" s="312"/>
      <c r="G165" s="312"/>
      <c r="H165" s="312"/>
      <c r="I165" s="312"/>
      <c r="J165" s="312"/>
      <c r="K165" s="312"/>
      <c r="L165" s="312"/>
      <c r="M165" s="312"/>
      <c r="N165" s="314"/>
      <c r="O165" s="312"/>
      <c r="P165" s="312"/>
      <c r="Q165" s="312"/>
      <c r="R165" s="306"/>
      <c r="S165" s="380"/>
      <c r="T165" s="202" t="b">
        <f t="shared" si="4"/>
        <v>0</v>
      </c>
      <c r="U165" s="202" t="str">
        <f t="shared" si="5"/>
        <v>FALSE</v>
      </c>
      <c r="V165" s="202">
        <f t="shared" si="7"/>
        <v>0</v>
      </c>
      <c r="W165" s="202" t="str">
        <f t="shared" si="6"/>
        <v>0</v>
      </c>
      <c r="X165" s="202"/>
      <c r="Y165" s="202"/>
      <c r="Z165" s="202"/>
      <c r="AA165" s="128"/>
      <c r="AB165" s="131"/>
      <c r="AC165" s="131"/>
    </row>
    <row r="166" spans="1:41" s="133" customFormat="1" ht="14.45" customHeight="1" x14ac:dyDescent="0.25">
      <c r="A166" s="128"/>
      <c r="B166" s="220"/>
      <c r="C166" s="223"/>
      <c r="D166" s="222" t="s">
        <v>525</v>
      </c>
      <c r="E166" s="337"/>
      <c r="F166" s="337"/>
      <c r="G166" s="337"/>
      <c r="H166" s="337"/>
      <c r="I166" s="337"/>
      <c r="J166" s="337"/>
      <c r="K166" s="337"/>
      <c r="L166" s="337"/>
      <c r="M166" s="337"/>
      <c r="N166" s="337"/>
      <c r="O166" s="337"/>
      <c r="P166" s="337"/>
      <c r="Q166" s="337"/>
      <c r="R166" s="306"/>
      <c r="S166" s="380"/>
      <c r="T166" s="202" t="b">
        <f t="shared" si="4"/>
        <v>0</v>
      </c>
      <c r="U166" s="202" t="str">
        <f t="shared" si="5"/>
        <v>FALSE</v>
      </c>
      <c r="V166" s="202">
        <f t="shared" si="7"/>
        <v>0</v>
      </c>
      <c r="W166" s="202" t="str">
        <f t="shared" si="6"/>
        <v>0</v>
      </c>
      <c r="X166" s="202"/>
      <c r="Y166" s="202"/>
      <c r="Z166" s="202"/>
      <c r="AA166" s="128"/>
      <c r="AB166" s="131"/>
      <c r="AC166" s="131"/>
    </row>
    <row r="167" spans="1:41" s="133" customFormat="1" ht="9" customHeight="1" x14ac:dyDescent="0.25">
      <c r="A167" s="128"/>
      <c r="B167" s="220"/>
      <c r="C167" s="223"/>
      <c r="D167" s="223"/>
      <c r="E167" s="223"/>
      <c r="F167" s="223"/>
      <c r="G167" s="223"/>
      <c r="H167" s="223"/>
      <c r="I167" s="223"/>
      <c r="J167" s="223"/>
      <c r="K167" s="223"/>
      <c r="L167" s="223"/>
      <c r="M167" s="223"/>
      <c r="N167" s="308"/>
      <c r="O167" s="223"/>
      <c r="P167" s="223"/>
      <c r="Q167" s="223"/>
      <c r="R167" s="306"/>
      <c r="S167" s="380"/>
      <c r="T167" s="202" t="b">
        <f t="shared" si="4"/>
        <v>0</v>
      </c>
      <c r="U167" s="202" t="str">
        <f t="shared" si="5"/>
        <v>FALSE</v>
      </c>
      <c r="V167" s="202">
        <f t="shared" si="7"/>
        <v>0</v>
      </c>
      <c r="W167" s="202" t="str">
        <f t="shared" si="6"/>
        <v>0</v>
      </c>
      <c r="X167" s="202"/>
      <c r="Y167" s="202"/>
      <c r="Z167" s="202"/>
      <c r="AA167" s="128"/>
      <c r="AB167" s="131"/>
      <c r="AC167" s="131"/>
    </row>
    <row r="168" spans="1:41" s="133" customFormat="1" x14ac:dyDescent="0.25">
      <c r="A168" s="128"/>
      <c r="B168" s="220"/>
      <c r="C168" s="223"/>
      <c r="D168" s="959"/>
      <c r="E168" s="960"/>
      <c r="F168" s="960"/>
      <c r="G168" s="960"/>
      <c r="H168" s="960"/>
      <c r="I168" s="960"/>
      <c r="J168" s="960"/>
      <c r="K168" s="960"/>
      <c r="L168" s="960"/>
      <c r="M168" s="960"/>
      <c r="N168" s="960"/>
      <c r="O168" s="960"/>
      <c r="P168" s="960"/>
      <c r="Q168" s="961"/>
      <c r="R168" s="309" t="str">
        <f>IF(AND(P162="YES",D168=""),"Please add narrative text.","")</f>
        <v/>
      </c>
      <c r="S168" s="380" t="str">
        <f>IF(AND(Q149="YES",D168=""),"Please add narrative text.","")</f>
        <v/>
      </c>
      <c r="T168" s="202" t="b">
        <f t="shared" si="4"/>
        <v>0</v>
      </c>
      <c r="U168" s="202" t="str">
        <f t="shared" si="5"/>
        <v>FALSE</v>
      </c>
      <c r="V168" s="202">
        <f t="shared" si="7"/>
        <v>0</v>
      </c>
      <c r="W168" s="202" t="str">
        <f t="shared" si="6"/>
        <v>0</v>
      </c>
      <c r="X168" s="202"/>
      <c r="Y168" s="202"/>
      <c r="Z168" s="202"/>
      <c r="AA168" s="128"/>
      <c r="AB168" s="131"/>
      <c r="AC168" s="131"/>
    </row>
    <row r="169" spans="1:41" s="133" customFormat="1" x14ac:dyDescent="0.25">
      <c r="A169" s="128"/>
      <c r="B169" s="220"/>
      <c r="C169" s="223"/>
      <c r="D169" s="962"/>
      <c r="E169" s="963"/>
      <c r="F169" s="963"/>
      <c r="G169" s="963"/>
      <c r="H169" s="963"/>
      <c r="I169" s="963"/>
      <c r="J169" s="963"/>
      <c r="K169" s="963"/>
      <c r="L169" s="963"/>
      <c r="M169" s="963"/>
      <c r="N169" s="963"/>
      <c r="O169" s="963"/>
      <c r="P169" s="963"/>
      <c r="Q169" s="964"/>
      <c r="R169" s="306"/>
      <c r="S169" s="380"/>
      <c r="T169" s="202" t="b">
        <f t="shared" si="4"/>
        <v>0</v>
      </c>
      <c r="U169" s="202" t="str">
        <f t="shared" si="5"/>
        <v>FALSE</v>
      </c>
      <c r="V169" s="202">
        <f t="shared" si="7"/>
        <v>0</v>
      </c>
      <c r="W169" s="202" t="str">
        <f t="shared" si="6"/>
        <v>0</v>
      </c>
      <c r="X169" s="202"/>
      <c r="Y169" s="202"/>
      <c r="Z169" s="202"/>
      <c r="AA169" s="128"/>
      <c r="AB169" s="131"/>
      <c r="AC169" s="131"/>
    </row>
    <row r="170" spans="1:41" s="133" customFormat="1" x14ac:dyDescent="0.25">
      <c r="A170" s="128"/>
      <c r="B170" s="220"/>
      <c r="C170" s="223"/>
      <c r="D170" s="962"/>
      <c r="E170" s="963"/>
      <c r="F170" s="963"/>
      <c r="G170" s="963"/>
      <c r="H170" s="963"/>
      <c r="I170" s="963"/>
      <c r="J170" s="963"/>
      <c r="K170" s="963"/>
      <c r="L170" s="963"/>
      <c r="M170" s="963"/>
      <c r="N170" s="963"/>
      <c r="O170" s="963"/>
      <c r="P170" s="963"/>
      <c r="Q170" s="964"/>
      <c r="R170" s="306"/>
      <c r="S170" s="380"/>
      <c r="T170" s="202" t="b">
        <f t="shared" si="4"/>
        <v>0</v>
      </c>
      <c r="U170" s="202" t="str">
        <f t="shared" si="5"/>
        <v>FALSE</v>
      </c>
      <c r="V170" s="202">
        <f t="shared" si="7"/>
        <v>0</v>
      </c>
      <c r="W170" s="202" t="str">
        <f t="shared" si="6"/>
        <v>0</v>
      </c>
      <c r="X170" s="202"/>
      <c r="Y170" s="202"/>
      <c r="Z170" s="202"/>
      <c r="AA170" s="128"/>
      <c r="AB170" s="131"/>
      <c r="AC170" s="131"/>
    </row>
    <row r="171" spans="1:41" s="133" customFormat="1" x14ac:dyDescent="0.25">
      <c r="A171" s="128"/>
      <c r="B171" s="220"/>
      <c r="C171" s="223"/>
      <c r="D171" s="962"/>
      <c r="E171" s="963"/>
      <c r="F171" s="963"/>
      <c r="G171" s="963"/>
      <c r="H171" s="963"/>
      <c r="I171" s="963"/>
      <c r="J171" s="963"/>
      <c r="K171" s="963"/>
      <c r="L171" s="963"/>
      <c r="M171" s="963"/>
      <c r="N171" s="963"/>
      <c r="O171" s="963"/>
      <c r="P171" s="963"/>
      <c r="Q171" s="964"/>
      <c r="R171" s="306"/>
      <c r="S171" s="380"/>
      <c r="T171" s="202" t="b">
        <f t="shared" si="4"/>
        <v>0</v>
      </c>
      <c r="U171" s="202" t="str">
        <f t="shared" si="5"/>
        <v>FALSE</v>
      </c>
      <c r="V171" s="202">
        <f t="shared" si="7"/>
        <v>0</v>
      </c>
      <c r="W171" s="202" t="str">
        <f t="shared" si="6"/>
        <v>0</v>
      </c>
      <c r="X171" s="202"/>
      <c r="Y171" s="202"/>
      <c r="Z171" s="202"/>
      <c r="AA171" s="128"/>
      <c r="AB171" s="131"/>
      <c r="AC171" s="131"/>
    </row>
    <row r="172" spans="1:41" s="133" customFormat="1" x14ac:dyDescent="0.25">
      <c r="A172" s="128"/>
      <c r="B172" s="220"/>
      <c r="C172" s="223"/>
      <c r="D172" s="962"/>
      <c r="E172" s="963"/>
      <c r="F172" s="963"/>
      <c r="G172" s="963"/>
      <c r="H172" s="963"/>
      <c r="I172" s="963"/>
      <c r="J172" s="963"/>
      <c r="K172" s="963"/>
      <c r="L172" s="963"/>
      <c r="M172" s="963"/>
      <c r="N172" s="963"/>
      <c r="O172" s="963"/>
      <c r="P172" s="963"/>
      <c r="Q172" s="964"/>
      <c r="R172" s="306"/>
      <c r="S172" s="380"/>
      <c r="T172" s="202" t="b">
        <f t="shared" si="4"/>
        <v>0</v>
      </c>
      <c r="U172" s="202" t="str">
        <f t="shared" si="5"/>
        <v>FALSE</v>
      </c>
      <c r="V172" s="202">
        <f t="shared" si="7"/>
        <v>0</v>
      </c>
      <c r="W172" s="202" t="str">
        <f t="shared" si="6"/>
        <v>0</v>
      </c>
      <c r="X172" s="202"/>
      <c r="Y172" s="202"/>
      <c r="Z172" s="202"/>
      <c r="AA172" s="128"/>
      <c r="AB172" s="131"/>
      <c r="AC172" s="131"/>
    </row>
    <row r="173" spans="1:41" s="177" customFormat="1" x14ac:dyDescent="0.25">
      <c r="A173" s="128"/>
      <c r="B173" s="220"/>
      <c r="C173" s="223"/>
      <c r="D173" s="962"/>
      <c r="E173" s="963"/>
      <c r="F173" s="963"/>
      <c r="G173" s="963"/>
      <c r="H173" s="963"/>
      <c r="I173" s="963"/>
      <c r="J173" s="963"/>
      <c r="K173" s="963"/>
      <c r="L173" s="963"/>
      <c r="M173" s="963"/>
      <c r="N173" s="963"/>
      <c r="O173" s="963"/>
      <c r="P173" s="963"/>
      <c r="Q173" s="964"/>
      <c r="R173" s="306"/>
      <c r="S173" s="380"/>
      <c r="T173" s="202" t="b">
        <f t="shared" si="4"/>
        <v>0</v>
      </c>
      <c r="U173" s="202" t="str">
        <f t="shared" si="5"/>
        <v>FALSE</v>
      </c>
      <c r="V173" s="202">
        <f t="shared" si="7"/>
        <v>0</v>
      </c>
      <c r="W173" s="202" t="str">
        <f t="shared" si="6"/>
        <v>0</v>
      </c>
      <c r="X173" s="174"/>
      <c r="Y173" s="174"/>
      <c r="Z173" s="174"/>
      <c r="AA173" s="175"/>
      <c r="AB173" s="176"/>
      <c r="AC173" s="176"/>
    </row>
    <row r="174" spans="1:41" s="177" customFormat="1" x14ac:dyDescent="0.25">
      <c r="A174" s="128"/>
      <c r="B174" s="220"/>
      <c r="C174" s="223"/>
      <c r="D174" s="965"/>
      <c r="E174" s="966"/>
      <c r="F174" s="966"/>
      <c r="G174" s="966"/>
      <c r="H174" s="966"/>
      <c r="I174" s="966"/>
      <c r="J174" s="966"/>
      <c r="K174" s="966"/>
      <c r="L174" s="966"/>
      <c r="M174" s="966"/>
      <c r="N174" s="966"/>
      <c r="O174" s="966"/>
      <c r="P174" s="966"/>
      <c r="Q174" s="967"/>
      <c r="R174" s="306"/>
      <c r="S174" s="380"/>
      <c r="T174" s="202" t="b">
        <f t="shared" si="4"/>
        <v>0</v>
      </c>
      <c r="U174" s="202" t="str">
        <f t="shared" si="5"/>
        <v>FALSE</v>
      </c>
      <c r="V174" s="202">
        <f t="shared" si="7"/>
        <v>0</v>
      </c>
      <c r="W174" s="202" t="str">
        <f t="shared" si="6"/>
        <v>0</v>
      </c>
      <c r="X174" s="174"/>
      <c r="Y174" s="174"/>
      <c r="Z174" s="174"/>
      <c r="AA174" s="175"/>
      <c r="AB174" s="176"/>
      <c r="AC174" s="176"/>
    </row>
    <row r="175" spans="1:41" s="133" customFormat="1" ht="15.75" customHeight="1" x14ac:dyDescent="0.25">
      <c r="A175" s="128"/>
      <c r="B175" s="220"/>
      <c r="C175" s="223"/>
      <c r="D175" s="312"/>
      <c r="E175" s="312"/>
      <c r="F175" s="312"/>
      <c r="G175" s="312"/>
      <c r="H175" s="312"/>
      <c r="I175" s="312"/>
      <c r="J175" s="312"/>
      <c r="K175" s="312"/>
      <c r="L175" s="312"/>
      <c r="M175" s="312"/>
      <c r="N175" s="314"/>
      <c r="O175" s="312"/>
      <c r="P175" s="312"/>
      <c r="Q175" s="312"/>
      <c r="R175" s="306"/>
      <c r="S175" s="380"/>
      <c r="T175" s="202" t="b">
        <f t="shared" si="4"/>
        <v>0</v>
      </c>
      <c r="U175" s="202" t="str">
        <f t="shared" si="5"/>
        <v>FALSE</v>
      </c>
      <c r="V175" s="202">
        <f>IF(C175="Uploaded",1,0)</f>
        <v>0</v>
      </c>
      <c r="W175" s="202" t="str">
        <f t="shared" si="6"/>
        <v>0</v>
      </c>
      <c r="X175" s="202"/>
      <c r="Y175" s="202"/>
      <c r="Z175" s="202"/>
      <c r="AA175" s="128"/>
      <c r="AB175" s="131"/>
      <c r="AC175" s="131"/>
    </row>
    <row r="176" spans="1:41" ht="21.75" customHeight="1" x14ac:dyDescent="0.25">
      <c r="A176" s="124"/>
      <c r="B176" s="211"/>
      <c r="C176" s="223"/>
      <c r="D176" s="913" t="s">
        <v>262</v>
      </c>
      <c r="E176" s="913"/>
      <c r="F176" s="913"/>
      <c r="G176" s="913"/>
      <c r="H176" s="913"/>
      <c r="I176" s="913"/>
      <c r="J176" s="913"/>
      <c r="K176" s="913"/>
      <c r="L176" s="913"/>
      <c r="M176" s="913"/>
      <c r="N176" s="913"/>
      <c r="O176" s="913"/>
      <c r="P176" s="968" t="s">
        <v>251</v>
      </c>
      <c r="Q176" s="969"/>
      <c r="R176" s="243"/>
      <c r="S176" s="536" t="str">
        <f>IF(AND(Q149="YES",P176="&lt;select&gt;"),"Please upload the required documentation.","")</f>
        <v/>
      </c>
      <c r="T176" s="202" t="b">
        <f>IF(W176="1",TRUE,FALSE)</f>
        <v>0</v>
      </c>
      <c r="U176" s="202" t="str">
        <f>""&amp;T176&amp;""</f>
        <v>FALSE</v>
      </c>
      <c r="V176" s="202">
        <f>IF(P176="Uploaded",1,0)</f>
        <v>0</v>
      </c>
      <c r="W176" s="202" t="str">
        <f>""&amp;V176&amp;""</f>
        <v>0</v>
      </c>
      <c r="AL176" s="178"/>
      <c r="AM176" s="178"/>
      <c r="AN176" s="178"/>
      <c r="AO176" s="178"/>
    </row>
    <row r="177" spans="1:41" ht="18.600000000000001" customHeight="1" x14ac:dyDescent="0.25">
      <c r="A177" s="124"/>
      <c r="B177" s="211"/>
      <c r="C177" s="124"/>
      <c r="D177" s="913"/>
      <c r="E177" s="913"/>
      <c r="F177" s="913"/>
      <c r="G177" s="913"/>
      <c r="H177" s="913"/>
      <c r="I177" s="913"/>
      <c r="J177" s="913"/>
      <c r="K177" s="913"/>
      <c r="L177" s="913"/>
      <c r="M177" s="913"/>
      <c r="N177" s="913"/>
      <c r="O177" s="913"/>
      <c r="P177" s="316"/>
      <c r="Q177" s="207"/>
      <c r="R177" s="243"/>
      <c r="S177" s="536"/>
      <c r="T177" s="202"/>
      <c r="U177" s="202"/>
      <c r="V177" s="202"/>
      <c r="W177" s="202"/>
      <c r="AL177" s="178"/>
      <c r="AM177" s="178"/>
      <c r="AN177" s="178"/>
      <c r="AO177" s="178"/>
    </row>
    <row r="178" spans="1:41" ht="21.75" customHeight="1" x14ac:dyDescent="0.25">
      <c r="A178" s="124"/>
      <c r="B178" s="211"/>
      <c r="C178" s="223"/>
      <c r="D178" s="898" t="s">
        <v>263</v>
      </c>
      <c r="E178" s="898"/>
      <c r="F178" s="898"/>
      <c r="G178" s="898"/>
      <c r="H178" s="898"/>
      <c r="I178" s="898"/>
      <c r="J178" s="898"/>
      <c r="K178" s="898"/>
      <c r="L178" s="898"/>
      <c r="M178" s="898"/>
      <c r="N178" s="898"/>
      <c r="O178" s="898"/>
      <c r="P178" s="968" t="s">
        <v>251</v>
      </c>
      <c r="Q178" s="969"/>
      <c r="R178" s="243"/>
      <c r="S178" s="536" t="str">
        <f>IF(AND(Q149="YES",P178="&lt;select&gt;"),"Please upload the required documentation.","")</f>
        <v/>
      </c>
      <c r="T178" s="202" t="b">
        <f>IF(W178="1",TRUE,FALSE)</f>
        <v>0</v>
      </c>
      <c r="U178" s="202" t="str">
        <f>""&amp;T178&amp;""</f>
        <v>FALSE</v>
      </c>
      <c r="V178" s="202">
        <f>IF(P178="Uploaded",1,0)</f>
        <v>0</v>
      </c>
      <c r="W178" s="202" t="str">
        <f>""&amp;V178&amp;""</f>
        <v>0</v>
      </c>
      <c r="AL178" s="178"/>
      <c r="AM178" s="178"/>
      <c r="AN178" s="178"/>
      <c r="AO178" s="178"/>
    </row>
    <row r="179" spans="1:41" s="133" customFormat="1" ht="23.25" customHeight="1" x14ac:dyDescent="0.25">
      <c r="A179" s="128"/>
      <c r="B179" s="220"/>
      <c r="C179" s="223"/>
      <c r="D179" s="898"/>
      <c r="E179" s="898"/>
      <c r="F179" s="898"/>
      <c r="G179" s="898"/>
      <c r="H179" s="898"/>
      <c r="I179" s="898"/>
      <c r="J179" s="898"/>
      <c r="K179" s="898"/>
      <c r="L179" s="898"/>
      <c r="M179" s="898"/>
      <c r="N179" s="898"/>
      <c r="O179" s="898"/>
      <c r="P179" s="312"/>
      <c r="Q179" s="312"/>
      <c r="R179" s="306"/>
      <c r="S179" s="380"/>
      <c r="T179" s="202" t="b">
        <f>IF(W179="1",TRUE,FALSE)</f>
        <v>0</v>
      </c>
      <c r="U179" s="202" t="str">
        <f>""&amp;T179&amp;""</f>
        <v>FALSE</v>
      </c>
      <c r="V179" s="202">
        <f>IF(P179="YES",1,0)</f>
        <v>0</v>
      </c>
      <c r="W179" s="202" t="str">
        <f>""&amp;V179&amp;""</f>
        <v>0</v>
      </c>
      <c r="X179" s="202"/>
      <c r="Y179" s="202"/>
      <c r="Z179" s="202"/>
      <c r="AA179" s="128"/>
      <c r="AB179" s="131"/>
      <c r="AC179" s="131"/>
    </row>
    <row r="180" spans="1:41" s="133" customFormat="1" ht="21.75" customHeight="1" x14ac:dyDescent="0.25">
      <c r="A180" s="128"/>
      <c r="B180" s="220"/>
      <c r="C180" s="223"/>
      <c r="D180" s="221" t="s">
        <v>663</v>
      </c>
      <c r="E180" s="222"/>
      <c r="F180" s="222"/>
      <c r="G180" s="223"/>
      <c r="H180" s="224"/>
      <c r="I180" s="223"/>
      <c r="J180" s="223"/>
      <c r="K180" s="223"/>
      <c r="L180" s="223"/>
      <c r="M180" s="223"/>
      <c r="N180" s="225"/>
      <c r="O180" s="226"/>
      <c r="P180" s="129"/>
      <c r="Q180" s="129"/>
      <c r="R180" s="227"/>
      <c r="S180" s="380"/>
      <c r="T180" s="202"/>
      <c r="U180" s="202"/>
      <c r="V180" s="202"/>
      <c r="W180" s="202"/>
      <c r="X180" s="202"/>
      <c r="Y180" s="202"/>
      <c r="Z180" s="202"/>
      <c r="AA180" s="128"/>
      <c r="AB180" s="131"/>
      <c r="AC180" s="131"/>
    </row>
    <row r="181" spans="1:41" s="133" customFormat="1" ht="15.75" x14ac:dyDescent="0.25">
      <c r="A181" s="128"/>
      <c r="B181" s="220"/>
      <c r="C181" s="223"/>
      <c r="D181" s="229"/>
      <c r="E181" s="411" t="s">
        <v>257</v>
      </c>
      <c r="F181" s="956" t="s">
        <v>251</v>
      </c>
      <c r="G181" s="957"/>
      <c r="H181" s="957"/>
      <c r="I181" s="957"/>
      <c r="J181" s="958"/>
      <c r="K181" s="494"/>
      <c r="L181" s="411" t="s">
        <v>258</v>
      </c>
      <c r="M181" s="956" t="s">
        <v>251</v>
      </c>
      <c r="N181" s="957"/>
      <c r="O181" s="957"/>
      <c r="P181" s="957"/>
      <c r="Q181" s="958"/>
      <c r="R181" s="227"/>
      <c r="S181" s="380"/>
      <c r="T181" s="202"/>
      <c r="U181" s="202"/>
      <c r="V181" s="202"/>
      <c r="W181" s="202"/>
      <c r="X181" s="202"/>
      <c r="Y181" s="202"/>
      <c r="Z181" s="202"/>
      <c r="AA181" s="128"/>
      <c r="AB181" s="131"/>
      <c r="AC181" s="131"/>
    </row>
    <row r="182" spans="1:41" ht="12" customHeight="1" thickBot="1" x14ac:dyDescent="0.3">
      <c r="A182" s="124"/>
      <c r="B182" s="317"/>
      <c r="C182" s="318"/>
      <c r="D182" s="319"/>
      <c r="E182" s="319"/>
      <c r="F182" s="319"/>
      <c r="G182" s="319"/>
      <c r="H182" s="319"/>
      <c r="I182" s="319"/>
      <c r="J182" s="319"/>
      <c r="K182" s="319"/>
      <c r="L182" s="319"/>
      <c r="M182" s="319"/>
      <c r="N182" s="319"/>
      <c r="O182" s="319"/>
      <c r="P182" s="319"/>
      <c r="Q182" s="320"/>
      <c r="R182" s="321"/>
      <c r="S182" s="486"/>
      <c r="T182" s="202" t="b">
        <f>IF(W182="1",TRUE,FALSE)</f>
        <v>0</v>
      </c>
      <c r="U182" s="202" t="str">
        <f>""&amp;T182&amp;""</f>
        <v>FALSE</v>
      </c>
      <c r="V182" s="202">
        <f>IF(C182="Uploaded",1,0)</f>
        <v>0</v>
      </c>
      <c r="W182" s="202" t="str">
        <f>""&amp;V182&amp;""</f>
        <v>0</v>
      </c>
      <c r="AL182" s="178"/>
      <c r="AM182" s="178"/>
      <c r="AN182" s="178"/>
      <c r="AO182" s="178"/>
    </row>
    <row r="183" spans="1:41" s="133" customFormat="1" x14ac:dyDescent="0.25">
      <c r="A183" s="128"/>
      <c r="B183" s="291"/>
      <c r="C183" s="292"/>
      <c r="D183" s="292"/>
      <c r="E183" s="292"/>
      <c r="F183" s="292"/>
      <c r="G183" s="292"/>
      <c r="H183" s="292"/>
      <c r="I183" s="292"/>
      <c r="J183" s="292"/>
      <c r="K183" s="292"/>
      <c r="L183" s="292"/>
      <c r="M183" s="292"/>
      <c r="N183" s="293"/>
      <c r="O183" s="292"/>
      <c r="P183" s="292"/>
      <c r="Q183" s="292"/>
      <c r="R183" s="294"/>
      <c r="S183" s="380"/>
      <c r="T183" s="202" t="b">
        <f t="shared" si="4"/>
        <v>0</v>
      </c>
      <c r="U183" s="202" t="str">
        <f t="shared" si="5"/>
        <v>FALSE</v>
      </c>
      <c r="V183" s="202">
        <f>IF(C183="Uploaded",1,0)</f>
        <v>0</v>
      </c>
      <c r="W183" s="202" t="str">
        <f t="shared" si="6"/>
        <v>0</v>
      </c>
      <c r="X183" s="202"/>
      <c r="Y183" s="202"/>
      <c r="Z183" s="202"/>
      <c r="AA183" s="128"/>
      <c r="AB183" s="131"/>
      <c r="AC183" s="131"/>
    </row>
    <row r="184" spans="1:41" s="133" customFormat="1" ht="15.75" x14ac:dyDescent="0.25">
      <c r="A184" s="128"/>
      <c r="B184" s="220"/>
      <c r="C184" s="322" t="s">
        <v>123</v>
      </c>
      <c r="D184" s="322"/>
      <c r="E184" s="307"/>
      <c r="F184" s="307"/>
      <c r="G184" s="307"/>
      <c r="H184" s="307"/>
      <c r="I184" s="307"/>
      <c r="J184" s="307"/>
      <c r="K184" s="307"/>
      <c r="L184" s="307"/>
      <c r="M184" s="307"/>
      <c r="N184" s="323"/>
      <c r="O184" s="307"/>
      <c r="P184" s="307"/>
      <c r="Q184" s="307"/>
      <c r="R184" s="306"/>
      <c r="S184" s="380"/>
      <c r="T184" s="202" t="b">
        <f t="shared" si="4"/>
        <v>0</v>
      </c>
      <c r="U184" s="202" t="str">
        <f t="shared" si="5"/>
        <v>FALSE</v>
      </c>
      <c r="V184" s="202">
        <f>IF(P184="YES",1,0)</f>
        <v>0</v>
      </c>
      <c r="W184" s="202" t="str">
        <f t="shared" si="6"/>
        <v>0</v>
      </c>
      <c r="X184" s="202"/>
      <c r="Y184" s="202"/>
      <c r="Z184" s="202"/>
      <c r="AA184" s="128"/>
      <c r="AB184" s="131"/>
      <c r="AC184" s="131"/>
    </row>
    <row r="185" spans="1:41" s="327" customFormat="1" ht="15.75" x14ac:dyDescent="0.25">
      <c r="A185" s="324"/>
      <c r="B185" s="325"/>
      <c r="C185" s="326" t="s">
        <v>312</v>
      </c>
      <c r="E185" s="328"/>
      <c r="F185" s="328"/>
      <c r="G185" s="328"/>
      <c r="H185" s="328"/>
      <c r="I185" s="328"/>
      <c r="J185" s="328"/>
      <c r="K185" s="328"/>
      <c r="L185" s="328"/>
      <c r="M185" s="328"/>
      <c r="N185" s="328"/>
      <c r="O185" s="328"/>
      <c r="P185" s="328"/>
      <c r="Q185" s="328"/>
      <c r="R185" s="329"/>
      <c r="S185" s="539"/>
      <c r="T185" s="330" t="b">
        <f t="shared" si="4"/>
        <v>0</v>
      </c>
      <c r="U185" s="330" t="str">
        <f t="shared" si="5"/>
        <v>FALSE</v>
      </c>
      <c r="V185" s="330">
        <f>IF(P185="YES",1,0)</f>
        <v>0</v>
      </c>
      <c r="W185" s="330" t="str">
        <f t="shared" si="6"/>
        <v>0</v>
      </c>
      <c r="X185" s="331"/>
      <c r="Y185" s="331"/>
      <c r="Z185" s="331"/>
      <c r="AA185" s="540"/>
      <c r="AB185" s="332"/>
      <c r="AC185" s="332"/>
    </row>
    <row r="186" spans="1:41" s="207" customFormat="1" ht="15.75" x14ac:dyDescent="0.25">
      <c r="A186" s="128"/>
      <c r="B186" s="220"/>
      <c r="C186" s="223"/>
      <c r="D186" s="333"/>
      <c r="E186" s="307"/>
      <c r="F186" s="307"/>
      <c r="G186" s="307"/>
      <c r="H186" s="307"/>
      <c r="I186" s="307"/>
      <c r="J186" s="307"/>
      <c r="K186" s="307"/>
      <c r="L186" s="307"/>
      <c r="M186" s="307"/>
      <c r="N186" s="323"/>
      <c r="O186" s="226"/>
      <c r="P186" s="152"/>
      <c r="Q186" s="152"/>
      <c r="R186" s="306"/>
      <c r="S186" s="535"/>
      <c r="T186" s="202" t="b">
        <f t="shared" si="4"/>
        <v>0</v>
      </c>
      <c r="U186" s="202" t="str">
        <f t="shared" si="5"/>
        <v>FALSE</v>
      </c>
      <c r="V186" s="202">
        <f t="shared" ref="V186:V217" si="8">IF(C186="Uploaded",1,0)</f>
        <v>0</v>
      </c>
      <c r="W186" s="202" t="str">
        <f t="shared" si="6"/>
        <v>0</v>
      </c>
      <c r="X186" s="261"/>
      <c r="Y186" s="261"/>
      <c r="Z186" s="261"/>
      <c r="AA186" s="124"/>
      <c r="AB186" s="262"/>
      <c r="AC186" s="262"/>
    </row>
    <row r="187" spans="1:41" s="207" customFormat="1" ht="17.25" customHeight="1" x14ac:dyDescent="0.25">
      <c r="A187" s="128"/>
      <c r="B187" s="220"/>
      <c r="C187" s="223"/>
      <c r="D187" s="901" t="s">
        <v>592</v>
      </c>
      <c r="E187" s="901"/>
      <c r="F187" s="901"/>
      <c r="G187" s="901"/>
      <c r="H187" s="901"/>
      <c r="I187" s="901"/>
      <c r="J187" s="901"/>
      <c r="K187" s="901"/>
      <c r="L187" s="901"/>
      <c r="M187" s="901"/>
      <c r="N187" s="901"/>
      <c r="O187" s="901"/>
      <c r="P187" s="95" t="s">
        <v>251</v>
      </c>
      <c r="Q187" s="334"/>
      <c r="R187" s="306"/>
      <c r="S187" s="538" t="str">
        <f>IF(AND(OR(P187="NO",P187="&lt;select&gt;"),OR(D200&lt;&gt;"",D211&lt;&gt;"",U219="TRUE",U191="TRUE",U192="TRUE",U193="TRUE",U194="TRUE",U195="TRUE",Y191="TRUE",Y192="TRUE",Y193="TRUE",Y194="TRUE")),"Please answer this question by making a selection in the dropdown.","")</f>
        <v/>
      </c>
      <c r="T187" s="202" t="b">
        <f>IF(W187="1",TRUE,FALSE)</f>
        <v>0</v>
      </c>
      <c r="U187" s="202" t="str">
        <f>""&amp;T187&amp;""</f>
        <v>FALSE</v>
      </c>
      <c r="V187" s="202">
        <f>IF(P187="Yes",1,0)</f>
        <v>0</v>
      </c>
      <c r="W187" s="202" t="str">
        <f>""&amp;V187&amp;""</f>
        <v>0</v>
      </c>
      <c r="X187" s="261"/>
      <c r="Y187" s="261"/>
      <c r="Z187" s="261"/>
      <c r="AA187" s="124"/>
      <c r="AB187" s="262"/>
      <c r="AC187" s="262"/>
    </row>
    <row r="188" spans="1:41" s="207" customFormat="1" ht="15.75" customHeight="1" x14ac:dyDescent="0.25">
      <c r="A188" s="128"/>
      <c r="B188" s="220"/>
      <c r="C188" s="124"/>
      <c r="D188" s="901"/>
      <c r="E188" s="901"/>
      <c r="F188" s="901"/>
      <c r="G188" s="901"/>
      <c r="H188" s="901"/>
      <c r="I188" s="901"/>
      <c r="J188" s="901"/>
      <c r="K188" s="901"/>
      <c r="L188" s="901"/>
      <c r="M188" s="901"/>
      <c r="N188" s="901"/>
      <c r="O188" s="901"/>
      <c r="P188" s="334"/>
      <c r="Q188" s="334"/>
      <c r="R188" s="306"/>
      <c r="S188" s="380"/>
      <c r="T188" s="202"/>
      <c r="U188" s="202"/>
      <c r="V188" s="202"/>
      <c r="W188" s="202"/>
      <c r="X188" s="261"/>
      <c r="Y188" s="261"/>
      <c r="Z188" s="261"/>
      <c r="AA188" s="124"/>
      <c r="AB188" s="262"/>
      <c r="AC188" s="262"/>
    </row>
    <row r="189" spans="1:41" s="207" customFormat="1" ht="15.75" x14ac:dyDescent="0.25">
      <c r="A189" s="128"/>
      <c r="B189" s="220"/>
      <c r="C189" s="223"/>
      <c r="D189" s="333"/>
      <c r="E189" s="307"/>
      <c r="F189" s="307"/>
      <c r="G189" s="307"/>
      <c r="H189" s="307"/>
      <c r="I189" s="307"/>
      <c r="J189" s="307"/>
      <c r="K189" s="307"/>
      <c r="L189" s="307"/>
      <c r="M189" s="307"/>
      <c r="N189" s="323"/>
      <c r="O189" s="226"/>
      <c r="P189" s="152"/>
      <c r="Q189" s="152"/>
      <c r="R189" s="306"/>
      <c r="S189" s="380"/>
      <c r="T189" s="202"/>
      <c r="U189" s="202"/>
      <c r="V189" s="202"/>
      <c r="W189" s="202"/>
      <c r="X189" s="261"/>
      <c r="Y189" s="261"/>
      <c r="Z189" s="261"/>
      <c r="AA189" s="124"/>
      <c r="AB189" s="262"/>
      <c r="AC189" s="262"/>
    </row>
    <row r="190" spans="1:41" s="133" customFormat="1" ht="13.9" customHeight="1" x14ac:dyDescent="0.25">
      <c r="A190" s="128"/>
      <c r="B190" s="220"/>
      <c r="C190" s="223"/>
      <c r="D190" s="901" t="s">
        <v>512</v>
      </c>
      <c r="E190" s="901"/>
      <c r="F190" s="901"/>
      <c r="G190" s="901"/>
      <c r="H190" s="901"/>
      <c r="I190" s="901"/>
      <c r="J190" s="901"/>
      <c r="K190" s="901"/>
      <c r="L190" s="901"/>
      <c r="M190" s="901"/>
      <c r="N190" s="901"/>
      <c r="O190" s="901"/>
      <c r="P190" s="901"/>
      <c r="Q190" s="901"/>
      <c r="R190" s="306"/>
      <c r="S190" s="380"/>
      <c r="T190" s="202" t="b">
        <f t="shared" si="4"/>
        <v>0</v>
      </c>
      <c r="U190" s="202" t="str">
        <f t="shared" si="5"/>
        <v>FALSE</v>
      </c>
      <c r="V190" s="202">
        <f t="shared" si="8"/>
        <v>0</v>
      </c>
      <c r="W190" s="202" t="str">
        <f t="shared" si="6"/>
        <v>0</v>
      </c>
      <c r="X190" s="202"/>
      <c r="Y190" s="202"/>
      <c r="Z190" s="202"/>
      <c r="AA190" s="128"/>
      <c r="AB190" s="131"/>
      <c r="AC190" s="131"/>
    </row>
    <row r="191" spans="1:41" s="133" customFormat="1" ht="13.9" customHeight="1" x14ac:dyDescent="0.25">
      <c r="A191" s="128"/>
      <c r="B191" s="220"/>
      <c r="C191" s="223"/>
      <c r="D191" s="336"/>
      <c r="E191" s="336"/>
      <c r="F191" s="336"/>
      <c r="G191" s="336"/>
      <c r="H191" s="336"/>
      <c r="I191" s="336"/>
      <c r="J191" s="336"/>
      <c r="K191" s="336"/>
      <c r="L191" s="336"/>
      <c r="M191" s="336"/>
      <c r="N191" s="336"/>
      <c r="O191" s="336"/>
      <c r="P191" s="336"/>
      <c r="Q191" s="336"/>
      <c r="R191" s="306"/>
      <c r="S191" s="380"/>
      <c r="T191" s="202" t="b">
        <f t="shared" si="4"/>
        <v>0</v>
      </c>
      <c r="U191" s="202" t="str">
        <f t="shared" si="5"/>
        <v>FALSE</v>
      </c>
      <c r="V191" s="202">
        <f>IF(I192="Yes",1,0)</f>
        <v>0</v>
      </c>
      <c r="W191" s="202" t="str">
        <f t="shared" si="6"/>
        <v>0</v>
      </c>
      <c r="X191" s="202" t="b">
        <f>IF(AA191="1",TRUE,FALSE)</f>
        <v>0</v>
      </c>
      <c r="Y191" s="202" t="str">
        <f>""&amp;X191&amp;""</f>
        <v>FALSE</v>
      </c>
      <c r="Z191" s="202">
        <f>IF(P192="Yes",1,0)</f>
        <v>0</v>
      </c>
      <c r="AA191" s="128" t="str">
        <f>""&amp;Z191&amp;""</f>
        <v>0</v>
      </c>
      <c r="AB191" s="131"/>
      <c r="AC191" s="131"/>
    </row>
    <row r="192" spans="1:41" s="177" customFormat="1" ht="15.75" x14ac:dyDescent="0.25">
      <c r="A192" s="128"/>
      <c r="B192" s="220"/>
      <c r="C192" s="223"/>
      <c r="D192" s="336"/>
      <c r="E192" s="337" t="s">
        <v>194</v>
      </c>
      <c r="F192" s="336"/>
      <c r="G192" s="336"/>
      <c r="H192" s="336"/>
      <c r="I192" s="732" t="s">
        <v>251</v>
      </c>
      <c r="K192" s="336"/>
      <c r="L192" s="336"/>
      <c r="M192" s="337" t="s">
        <v>199</v>
      </c>
      <c r="O192" s="336"/>
      <c r="P192" s="732" t="s">
        <v>251</v>
      </c>
      <c r="Q192" s="336"/>
      <c r="R192" s="306"/>
      <c r="S192" s="380"/>
      <c r="T192" s="202" t="b">
        <f t="shared" si="4"/>
        <v>0</v>
      </c>
      <c r="U192" s="202" t="str">
        <f t="shared" si="5"/>
        <v>FALSE</v>
      </c>
      <c r="V192" s="202">
        <f>IF(I193="Yes",1,0)</f>
        <v>0</v>
      </c>
      <c r="W192" s="202" t="str">
        <f t="shared" si="6"/>
        <v>0</v>
      </c>
      <c r="X192" s="202" t="b">
        <f>IF(AA192="1",TRUE,FALSE)</f>
        <v>0</v>
      </c>
      <c r="Y192" s="202" t="str">
        <f>""&amp;X192&amp;""</f>
        <v>FALSE</v>
      </c>
      <c r="Z192" s="202">
        <f>IF(P193="Yes",1,0)</f>
        <v>0</v>
      </c>
      <c r="AA192" s="128" t="str">
        <f>""&amp;Z192&amp;""</f>
        <v>0</v>
      </c>
      <c r="AB192" s="176"/>
      <c r="AC192" s="176"/>
    </row>
    <row r="193" spans="1:29" s="177" customFormat="1" ht="15.75" x14ac:dyDescent="0.25">
      <c r="A193" s="128"/>
      <c r="B193" s="220"/>
      <c r="C193" s="223"/>
      <c r="D193" s="336"/>
      <c r="E193" s="337" t="s">
        <v>195</v>
      </c>
      <c r="F193" s="336"/>
      <c r="G193" s="336"/>
      <c r="H193" s="336"/>
      <c r="I193" s="732" t="s">
        <v>251</v>
      </c>
      <c r="K193" s="336"/>
      <c r="L193" s="336"/>
      <c r="M193" s="337" t="s">
        <v>200</v>
      </c>
      <c r="O193" s="336"/>
      <c r="P193" s="732" t="s">
        <v>251</v>
      </c>
      <c r="Q193" s="336"/>
      <c r="R193" s="306"/>
      <c r="S193" s="380"/>
      <c r="T193" s="202" t="b">
        <f t="shared" si="4"/>
        <v>0</v>
      </c>
      <c r="U193" s="202" t="str">
        <f t="shared" si="5"/>
        <v>FALSE</v>
      </c>
      <c r="V193" s="202">
        <f>IF(I194="Yes",1,0)</f>
        <v>0</v>
      </c>
      <c r="W193" s="202" t="str">
        <f t="shared" si="6"/>
        <v>0</v>
      </c>
      <c r="X193" s="202" t="b">
        <f>IF(AA193="1",TRUE,FALSE)</f>
        <v>0</v>
      </c>
      <c r="Y193" s="202" t="str">
        <f>""&amp;X193&amp;""</f>
        <v>FALSE</v>
      </c>
      <c r="Z193" s="202">
        <f>IF(P194="Yes",1,0)</f>
        <v>0</v>
      </c>
      <c r="AA193" s="128" t="str">
        <f>""&amp;Z193&amp;""</f>
        <v>0</v>
      </c>
      <c r="AB193" s="176"/>
      <c r="AC193" s="176"/>
    </row>
    <row r="194" spans="1:29" s="177" customFormat="1" ht="15.75" x14ac:dyDescent="0.25">
      <c r="A194" s="128"/>
      <c r="B194" s="220"/>
      <c r="C194" s="223"/>
      <c r="D194" s="336"/>
      <c r="E194" s="337" t="s">
        <v>196</v>
      </c>
      <c r="F194" s="336"/>
      <c r="G194" s="336"/>
      <c r="H194" s="336"/>
      <c r="I194" s="732" t="s">
        <v>251</v>
      </c>
      <c r="K194" s="336"/>
      <c r="L194" s="336"/>
      <c r="M194" s="337" t="s">
        <v>186</v>
      </c>
      <c r="O194" s="336"/>
      <c r="P194" s="732" t="s">
        <v>251</v>
      </c>
      <c r="Q194" s="336"/>
      <c r="R194" s="306"/>
      <c r="S194" s="380"/>
      <c r="T194" s="202" t="b">
        <f t="shared" si="4"/>
        <v>0</v>
      </c>
      <c r="U194" s="202" t="str">
        <f t="shared" si="5"/>
        <v>FALSE</v>
      </c>
      <c r="V194" s="202">
        <f>IF(I195="Yes",1,0)</f>
        <v>0</v>
      </c>
      <c r="W194" s="202" t="str">
        <f t="shared" si="6"/>
        <v>0</v>
      </c>
      <c r="X194" s="202" t="b">
        <f>IF(AA194="1",TRUE,FALSE)</f>
        <v>0</v>
      </c>
      <c r="Y194" s="202" t="str">
        <f>""&amp;X194&amp;""</f>
        <v>FALSE</v>
      </c>
      <c r="Z194" s="202">
        <f>IF(P195="Yes",1,0)</f>
        <v>0</v>
      </c>
      <c r="AA194" s="128" t="str">
        <f>""&amp;Z194&amp;""</f>
        <v>0</v>
      </c>
      <c r="AB194" s="176"/>
      <c r="AC194" s="176"/>
    </row>
    <row r="195" spans="1:29" s="177" customFormat="1" ht="15.75" x14ac:dyDescent="0.25">
      <c r="A195" s="128"/>
      <c r="B195" s="220"/>
      <c r="C195" s="223"/>
      <c r="D195" s="336"/>
      <c r="E195" s="337" t="s">
        <v>197</v>
      </c>
      <c r="F195" s="336"/>
      <c r="G195" s="336"/>
      <c r="H195" s="336"/>
      <c r="I195" s="732" t="s">
        <v>251</v>
      </c>
      <c r="K195" s="336"/>
      <c r="L195" s="336"/>
      <c r="M195" s="337" t="s">
        <v>201</v>
      </c>
      <c r="O195" s="336"/>
      <c r="P195" s="732" t="s">
        <v>251</v>
      </c>
      <c r="Q195" s="336"/>
      <c r="R195" s="306"/>
      <c r="S195" s="380"/>
      <c r="T195" s="202" t="b">
        <f t="shared" si="4"/>
        <v>0</v>
      </c>
      <c r="U195" s="202" t="str">
        <f t="shared" si="5"/>
        <v>FALSE</v>
      </c>
      <c r="V195" s="202">
        <f>IF(I196="Yes",1,0)</f>
        <v>0</v>
      </c>
      <c r="W195" s="202" t="str">
        <f t="shared" si="6"/>
        <v>0</v>
      </c>
      <c r="X195" s="202" t="b">
        <f>IF(AA195="1",TRUE,FALSE)</f>
        <v>0</v>
      </c>
      <c r="Y195" s="202" t="str">
        <f>""&amp;X195&amp;""</f>
        <v>FALSE</v>
      </c>
      <c r="Z195" s="202">
        <f>IF(P196="Yes",1,0)</f>
        <v>0</v>
      </c>
      <c r="AA195" s="128" t="str">
        <f>""&amp;Z195&amp;""</f>
        <v>0</v>
      </c>
      <c r="AB195" s="176"/>
      <c r="AC195" s="176"/>
    </row>
    <row r="196" spans="1:29" s="177" customFormat="1" ht="15.75" x14ac:dyDescent="0.25">
      <c r="A196" s="128"/>
      <c r="B196" s="220"/>
      <c r="C196" s="223"/>
      <c r="D196" s="336"/>
      <c r="E196" s="337" t="s">
        <v>198</v>
      </c>
      <c r="F196" s="336"/>
      <c r="G196" s="336"/>
      <c r="H196" s="336"/>
      <c r="I196" s="732" t="s">
        <v>251</v>
      </c>
      <c r="K196" s="336"/>
      <c r="L196" s="336"/>
      <c r="M196" s="336"/>
      <c r="N196" s="308"/>
      <c r="O196" s="223"/>
      <c r="P196" s="223"/>
      <c r="Q196" s="223"/>
      <c r="R196" s="306"/>
      <c r="S196" s="380"/>
      <c r="T196" s="202" t="b">
        <f t="shared" si="4"/>
        <v>0</v>
      </c>
      <c r="U196" s="202" t="str">
        <f t="shared" si="5"/>
        <v>FALSE</v>
      </c>
      <c r="V196" s="202">
        <f t="shared" si="8"/>
        <v>0</v>
      </c>
      <c r="W196" s="202" t="str">
        <f t="shared" si="6"/>
        <v>0</v>
      </c>
      <c r="X196" s="174"/>
      <c r="Y196" s="174"/>
      <c r="Z196" s="174"/>
      <c r="AA196" s="175"/>
      <c r="AB196" s="176"/>
      <c r="AC196" s="176"/>
    </row>
    <row r="197" spans="1:29" s="133" customFormat="1" ht="18" customHeight="1" x14ac:dyDescent="0.25">
      <c r="A197" s="128"/>
      <c r="B197" s="220"/>
      <c r="C197" s="223"/>
      <c r="D197" s="901" t="s">
        <v>731</v>
      </c>
      <c r="E197" s="901"/>
      <c r="F197" s="901"/>
      <c r="G197" s="901"/>
      <c r="H197" s="901"/>
      <c r="I197" s="901"/>
      <c r="J197" s="901"/>
      <c r="K197" s="901"/>
      <c r="L197" s="901"/>
      <c r="M197" s="901"/>
      <c r="N197" s="901"/>
      <c r="O197" s="901"/>
      <c r="P197" s="901"/>
      <c r="Q197" s="901"/>
      <c r="R197" s="306"/>
      <c r="S197" s="380"/>
      <c r="T197" s="202" t="b">
        <f t="shared" si="4"/>
        <v>0</v>
      </c>
      <c r="U197" s="202" t="str">
        <f t="shared" si="5"/>
        <v>FALSE</v>
      </c>
      <c r="V197" s="202">
        <f t="shared" si="8"/>
        <v>0</v>
      </c>
      <c r="W197" s="202" t="str">
        <f t="shared" si="6"/>
        <v>0</v>
      </c>
      <c r="X197" s="202"/>
      <c r="Y197" s="202"/>
      <c r="Z197" s="202"/>
      <c r="AA197" s="128"/>
      <c r="AB197" s="131"/>
      <c r="AC197" s="131"/>
    </row>
    <row r="198" spans="1:29" s="133" customFormat="1" ht="15" customHeight="1" x14ac:dyDescent="0.25">
      <c r="A198" s="128"/>
      <c r="B198" s="220"/>
      <c r="C198" s="223"/>
      <c r="D198" s="901"/>
      <c r="E198" s="901"/>
      <c r="F198" s="901"/>
      <c r="G198" s="901"/>
      <c r="H198" s="901"/>
      <c r="I198" s="901"/>
      <c r="J198" s="901"/>
      <c r="K198" s="901"/>
      <c r="L198" s="901"/>
      <c r="M198" s="901"/>
      <c r="N198" s="901"/>
      <c r="O198" s="901"/>
      <c r="P198" s="901"/>
      <c r="Q198" s="901"/>
      <c r="R198" s="306"/>
      <c r="S198" s="380"/>
      <c r="T198" s="202" t="b">
        <f t="shared" si="4"/>
        <v>0</v>
      </c>
      <c r="U198" s="202" t="str">
        <f t="shared" si="5"/>
        <v>FALSE</v>
      </c>
      <c r="V198" s="202">
        <f t="shared" si="8"/>
        <v>0</v>
      </c>
      <c r="W198" s="202" t="str">
        <f t="shared" si="6"/>
        <v>0</v>
      </c>
      <c r="X198" s="202"/>
      <c r="Y198" s="202"/>
      <c r="Z198" s="202"/>
      <c r="AA198" s="128"/>
      <c r="AC198" s="131"/>
    </row>
    <row r="199" spans="1:29" s="133" customFormat="1" ht="9" customHeight="1" x14ac:dyDescent="0.25">
      <c r="A199" s="128"/>
      <c r="B199" s="220"/>
      <c r="C199" s="124"/>
      <c r="D199" s="338"/>
      <c r="E199" s="338"/>
      <c r="F199" s="338"/>
      <c r="G199" s="338"/>
      <c r="H199" s="338"/>
      <c r="I199" s="338"/>
      <c r="J199" s="338"/>
      <c r="K199" s="338"/>
      <c r="L199" s="338"/>
      <c r="M199" s="338"/>
      <c r="N199" s="338"/>
      <c r="O199" s="338"/>
      <c r="P199" s="338"/>
      <c r="Q199" s="338"/>
      <c r="R199" s="306"/>
      <c r="S199" s="380"/>
      <c r="T199" s="202" t="b">
        <f t="shared" si="4"/>
        <v>0</v>
      </c>
      <c r="U199" s="202" t="str">
        <f t="shared" si="5"/>
        <v>FALSE</v>
      </c>
      <c r="V199" s="202">
        <f t="shared" si="8"/>
        <v>0</v>
      </c>
      <c r="W199" s="202" t="str">
        <f t="shared" si="6"/>
        <v>0</v>
      </c>
      <c r="X199" s="202"/>
      <c r="Y199" s="202"/>
      <c r="Z199" s="202"/>
      <c r="AA199" s="128"/>
      <c r="AB199" s="131"/>
      <c r="AC199" s="131"/>
    </row>
    <row r="200" spans="1:29" s="177" customFormat="1" x14ac:dyDescent="0.25">
      <c r="A200" s="128"/>
      <c r="B200" s="220"/>
      <c r="C200" s="223"/>
      <c r="D200" s="959"/>
      <c r="E200" s="960"/>
      <c r="F200" s="960"/>
      <c r="G200" s="960"/>
      <c r="H200" s="960"/>
      <c r="I200" s="960"/>
      <c r="J200" s="960"/>
      <c r="K200" s="960"/>
      <c r="L200" s="960"/>
      <c r="M200" s="960"/>
      <c r="N200" s="960"/>
      <c r="O200" s="960"/>
      <c r="P200" s="960"/>
      <c r="Q200" s="961"/>
      <c r="R200" s="309"/>
      <c r="S200" s="380" t="str">
        <f>IF(AND(P187="YES",D200=""),"Please add narrative text.","")</f>
        <v/>
      </c>
      <c r="T200" s="202" t="b">
        <f t="shared" si="4"/>
        <v>0</v>
      </c>
      <c r="U200" s="202" t="str">
        <f t="shared" si="5"/>
        <v>FALSE</v>
      </c>
      <c r="V200" s="202">
        <f t="shared" si="8"/>
        <v>0</v>
      </c>
      <c r="W200" s="202" t="str">
        <f t="shared" si="6"/>
        <v>0</v>
      </c>
      <c r="X200" s="174"/>
      <c r="Y200" s="174"/>
      <c r="Z200" s="174"/>
      <c r="AA200" s="175"/>
      <c r="AB200" s="176"/>
      <c r="AC200" s="176"/>
    </row>
    <row r="201" spans="1:29" s="177" customFormat="1" x14ac:dyDescent="0.25">
      <c r="A201" s="128"/>
      <c r="B201" s="220"/>
      <c r="C201" s="223"/>
      <c r="D201" s="962"/>
      <c r="E201" s="963"/>
      <c r="F201" s="963"/>
      <c r="G201" s="963"/>
      <c r="H201" s="963"/>
      <c r="I201" s="963"/>
      <c r="J201" s="963"/>
      <c r="K201" s="963"/>
      <c r="L201" s="963"/>
      <c r="M201" s="963"/>
      <c r="N201" s="963"/>
      <c r="O201" s="963"/>
      <c r="P201" s="963"/>
      <c r="Q201" s="964"/>
      <c r="R201" s="306"/>
      <c r="S201" s="380"/>
      <c r="T201" s="202" t="b">
        <f t="shared" si="4"/>
        <v>0</v>
      </c>
      <c r="U201" s="202" t="str">
        <f t="shared" si="5"/>
        <v>FALSE</v>
      </c>
      <c r="V201" s="202">
        <f t="shared" si="8"/>
        <v>0</v>
      </c>
      <c r="W201" s="202" t="str">
        <f t="shared" si="6"/>
        <v>0</v>
      </c>
      <c r="X201" s="174"/>
      <c r="Y201" s="174"/>
      <c r="Z201" s="174"/>
      <c r="AA201" s="175"/>
      <c r="AB201" s="176"/>
      <c r="AC201" s="176"/>
    </row>
    <row r="202" spans="1:29" s="177" customFormat="1" x14ac:dyDescent="0.25">
      <c r="A202" s="128"/>
      <c r="B202" s="220"/>
      <c r="C202" s="223"/>
      <c r="D202" s="962"/>
      <c r="E202" s="963"/>
      <c r="F202" s="963"/>
      <c r="G202" s="963"/>
      <c r="H202" s="963"/>
      <c r="I202" s="963"/>
      <c r="J202" s="963"/>
      <c r="K202" s="963"/>
      <c r="L202" s="963"/>
      <c r="M202" s="963"/>
      <c r="N202" s="963"/>
      <c r="O202" s="963"/>
      <c r="P202" s="963"/>
      <c r="Q202" s="964"/>
      <c r="R202" s="306"/>
      <c r="S202" s="380"/>
      <c r="T202" s="202" t="b">
        <f t="shared" si="4"/>
        <v>0</v>
      </c>
      <c r="U202" s="202" t="str">
        <f t="shared" si="5"/>
        <v>FALSE</v>
      </c>
      <c r="V202" s="202">
        <f t="shared" si="8"/>
        <v>0</v>
      </c>
      <c r="W202" s="202" t="str">
        <f t="shared" si="6"/>
        <v>0</v>
      </c>
      <c r="X202" s="174"/>
      <c r="Y202" s="174"/>
      <c r="Z202" s="174"/>
      <c r="AA202" s="175"/>
      <c r="AB202" s="176"/>
      <c r="AC202" s="176"/>
    </row>
    <row r="203" spans="1:29" s="177" customFormat="1" x14ac:dyDescent="0.25">
      <c r="A203" s="128"/>
      <c r="B203" s="220"/>
      <c r="C203" s="223"/>
      <c r="D203" s="962"/>
      <c r="E203" s="963"/>
      <c r="F203" s="963"/>
      <c r="G203" s="963"/>
      <c r="H203" s="963"/>
      <c r="I203" s="963"/>
      <c r="J203" s="963"/>
      <c r="K203" s="963"/>
      <c r="L203" s="963"/>
      <c r="M203" s="963"/>
      <c r="N203" s="963"/>
      <c r="O203" s="963"/>
      <c r="P203" s="963"/>
      <c r="Q203" s="964"/>
      <c r="R203" s="306"/>
      <c r="S203" s="380"/>
      <c r="T203" s="202" t="b">
        <f t="shared" si="4"/>
        <v>0</v>
      </c>
      <c r="U203" s="202" t="str">
        <f t="shared" si="5"/>
        <v>FALSE</v>
      </c>
      <c r="V203" s="202">
        <f t="shared" si="8"/>
        <v>0</v>
      </c>
      <c r="W203" s="202" t="str">
        <f t="shared" si="6"/>
        <v>0</v>
      </c>
      <c r="X203" s="174"/>
      <c r="Y203" s="174"/>
      <c r="Z203" s="174"/>
      <c r="AA203" s="175"/>
      <c r="AB203" s="176"/>
      <c r="AC203" s="176"/>
    </row>
    <row r="204" spans="1:29" s="177" customFormat="1" x14ac:dyDescent="0.25">
      <c r="A204" s="128"/>
      <c r="B204" s="220"/>
      <c r="C204" s="223"/>
      <c r="D204" s="962"/>
      <c r="E204" s="963"/>
      <c r="F204" s="963"/>
      <c r="G204" s="963"/>
      <c r="H204" s="963"/>
      <c r="I204" s="963"/>
      <c r="J204" s="963"/>
      <c r="K204" s="963"/>
      <c r="L204" s="963"/>
      <c r="M204" s="963"/>
      <c r="N204" s="963"/>
      <c r="O204" s="963"/>
      <c r="P204" s="963"/>
      <c r="Q204" s="964"/>
      <c r="R204" s="306"/>
      <c r="S204" s="380"/>
      <c r="T204" s="202" t="b">
        <f t="shared" si="4"/>
        <v>0</v>
      </c>
      <c r="U204" s="202" t="str">
        <f t="shared" si="5"/>
        <v>FALSE</v>
      </c>
      <c r="V204" s="202">
        <f t="shared" si="8"/>
        <v>0</v>
      </c>
      <c r="W204" s="202" t="str">
        <f t="shared" si="6"/>
        <v>0</v>
      </c>
      <c r="X204" s="174"/>
      <c r="Y204" s="174"/>
      <c r="Z204" s="174"/>
      <c r="AA204" s="175"/>
      <c r="AB204" s="176"/>
      <c r="AC204" s="176"/>
    </row>
    <row r="205" spans="1:29" s="177" customFormat="1" x14ac:dyDescent="0.25">
      <c r="A205" s="128"/>
      <c r="B205" s="220"/>
      <c r="C205" s="223"/>
      <c r="D205" s="962"/>
      <c r="E205" s="963"/>
      <c r="F205" s="963"/>
      <c r="G205" s="963"/>
      <c r="H205" s="963"/>
      <c r="I205" s="963"/>
      <c r="J205" s="963"/>
      <c r="K205" s="963"/>
      <c r="L205" s="963"/>
      <c r="M205" s="963"/>
      <c r="N205" s="963"/>
      <c r="O205" s="963"/>
      <c r="P205" s="963"/>
      <c r="Q205" s="964"/>
      <c r="R205" s="306"/>
      <c r="S205" s="380"/>
      <c r="T205" s="202" t="b">
        <f t="shared" si="4"/>
        <v>0</v>
      </c>
      <c r="U205" s="202" t="str">
        <f t="shared" si="5"/>
        <v>FALSE</v>
      </c>
      <c r="V205" s="202">
        <f t="shared" si="8"/>
        <v>0</v>
      </c>
      <c r="W205" s="202" t="str">
        <f t="shared" si="6"/>
        <v>0</v>
      </c>
      <c r="X205" s="174"/>
      <c r="Y205" s="174"/>
      <c r="Z205" s="174"/>
      <c r="AA205" s="175"/>
      <c r="AB205" s="176"/>
      <c r="AC205" s="176"/>
    </row>
    <row r="206" spans="1:29" s="177" customFormat="1" x14ac:dyDescent="0.25">
      <c r="A206" s="128"/>
      <c r="B206" s="220"/>
      <c r="C206" s="223"/>
      <c r="D206" s="965"/>
      <c r="E206" s="966"/>
      <c r="F206" s="966"/>
      <c r="G206" s="966"/>
      <c r="H206" s="966"/>
      <c r="I206" s="966"/>
      <c r="J206" s="966"/>
      <c r="K206" s="966"/>
      <c r="L206" s="966"/>
      <c r="M206" s="966"/>
      <c r="N206" s="966"/>
      <c r="O206" s="966"/>
      <c r="P206" s="966"/>
      <c r="Q206" s="967"/>
      <c r="R206" s="339"/>
      <c r="S206" s="380"/>
      <c r="T206" s="202" t="b">
        <f t="shared" si="4"/>
        <v>0</v>
      </c>
      <c r="U206" s="202" t="str">
        <f t="shared" si="5"/>
        <v>FALSE</v>
      </c>
      <c r="V206" s="202">
        <f t="shared" si="8"/>
        <v>0</v>
      </c>
      <c r="W206" s="202" t="str">
        <f t="shared" si="6"/>
        <v>0</v>
      </c>
      <c r="X206" s="174"/>
      <c r="Y206" s="174"/>
      <c r="Z206" s="174"/>
      <c r="AA206" s="175"/>
      <c r="AB206" s="176"/>
      <c r="AC206" s="176"/>
    </row>
    <row r="207" spans="1:29" s="207" customFormat="1" ht="21.75" customHeight="1" x14ac:dyDescent="0.25">
      <c r="A207" s="128"/>
      <c r="B207" s="220"/>
      <c r="C207" s="223"/>
      <c r="D207" s="312"/>
      <c r="E207" s="312"/>
      <c r="F207" s="312"/>
      <c r="G207" s="312"/>
      <c r="H207" s="312"/>
      <c r="I207" s="312"/>
      <c r="J207" s="312"/>
      <c r="K207" s="312"/>
      <c r="L207" s="312"/>
      <c r="M207" s="312"/>
      <c r="N207" s="312"/>
      <c r="O207" s="312"/>
      <c r="P207" s="312"/>
      <c r="Q207" s="312"/>
      <c r="R207" s="304"/>
      <c r="S207" s="380"/>
      <c r="T207" s="202" t="b">
        <f t="shared" si="4"/>
        <v>0</v>
      </c>
      <c r="U207" s="202" t="str">
        <f t="shared" si="5"/>
        <v>FALSE</v>
      </c>
      <c r="V207" s="202">
        <f t="shared" si="8"/>
        <v>0</v>
      </c>
      <c r="W207" s="202" t="str">
        <f t="shared" si="6"/>
        <v>0</v>
      </c>
      <c r="X207" s="261"/>
      <c r="Y207" s="261"/>
      <c r="Z207" s="261"/>
      <c r="AA207" s="124"/>
      <c r="AB207" s="262"/>
      <c r="AC207" s="262"/>
    </row>
    <row r="208" spans="1:29" s="207" customFormat="1" ht="15.6" customHeight="1" x14ac:dyDescent="0.25">
      <c r="A208" s="128"/>
      <c r="B208" s="220"/>
      <c r="C208" s="223"/>
      <c r="D208" s="901" t="s">
        <v>513</v>
      </c>
      <c r="E208" s="901"/>
      <c r="F208" s="901"/>
      <c r="G208" s="901"/>
      <c r="H208" s="901"/>
      <c r="I208" s="901"/>
      <c r="J208" s="901"/>
      <c r="K208" s="901"/>
      <c r="L208" s="901"/>
      <c r="M208" s="901"/>
      <c r="N208" s="901"/>
      <c r="O208" s="901"/>
      <c r="P208" s="901"/>
      <c r="Q208" s="901"/>
      <c r="R208" s="304"/>
      <c r="S208" s="380"/>
      <c r="T208" s="202" t="b">
        <f t="shared" si="4"/>
        <v>0</v>
      </c>
      <c r="U208" s="202" t="str">
        <f t="shared" si="5"/>
        <v>FALSE</v>
      </c>
      <c r="V208" s="202">
        <f t="shared" si="8"/>
        <v>0</v>
      </c>
      <c r="W208" s="202" t="str">
        <f t="shared" si="6"/>
        <v>0</v>
      </c>
      <c r="X208" s="261"/>
      <c r="Y208" s="261"/>
      <c r="Z208" s="261"/>
      <c r="AA208" s="124"/>
      <c r="AB208" s="262"/>
      <c r="AC208" s="262"/>
    </row>
    <row r="209" spans="1:41" s="207" customFormat="1" x14ac:dyDescent="0.25">
      <c r="A209" s="128"/>
      <c r="B209" s="220"/>
      <c r="C209" s="223"/>
      <c r="D209" s="901"/>
      <c r="E209" s="901"/>
      <c r="F209" s="901"/>
      <c r="G209" s="901"/>
      <c r="H209" s="901"/>
      <c r="I209" s="901"/>
      <c r="J209" s="901"/>
      <c r="K209" s="901"/>
      <c r="L209" s="901"/>
      <c r="M209" s="901"/>
      <c r="N209" s="901"/>
      <c r="O209" s="901"/>
      <c r="P209" s="901"/>
      <c r="Q209" s="901"/>
      <c r="R209" s="304"/>
      <c r="S209" s="380"/>
      <c r="T209" s="202" t="b">
        <f t="shared" si="4"/>
        <v>0</v>
      </c>
      <c r="U209" s="202" t="str">
        <f t="shared" si="5"/>
        <v>FALSE</v>
      </c>
      <c r="V209" s="202">
        <f t="shared" si="8"/>
        <v>0</v>
      </c>
      <c r="W209" s="202" t="str">
        <f t="shared" si="6"/>
        <v>0</v>
      </c>
      <c r="X209" s="261"/>
      <c r="Y209" s="261"/>
      <c r="Z209" s="261"/>
      <c r="AA209" s="124"/>
      <c r="AB209" s="262"/>
      <c r="AC209" s="262"/>
    </row>
    <row r="210" spans="1:41" s="207" customFormat="1" ht="10.5" customHeight="1" x14ac:dyDescent="0.25">
      <c r="A210" s="128"/>
      <c r="B210" s="220"/>
      <c r="C210" s="223"/>
      <c r="D210" s="312"/>
      <c r="E210" s="312"/>
      <c r="F210" s="312"/>
      <c r="G210" s="312"/>
      <c r="H210" s="312"/>
      <c r="I210" s="312"/>
      <c r="J210" s="312"/>
      <c r="K210" s="312"/>
      <c r="L210" s="312"/>
      <c r="M210" s="312"/>
      <c r="N210" s="312"/>
      <c r="O210" s="312"/>
      <c r="P210" s="312"/>
      <c r="Q210" s="312"/>
      <c r="R210" s="306"/>
      <c r="S210" s="380"/>
      <c r="T210" s="202" t="b">
        <f t="shared" ref="T210:T284" si="9">IF(W210="1",TRUE,FALSE)</f>
        <v>0</v>
      </c>
      <c r="U210" s="202" t="str">
        <f t="shared" ref="U210:U284" si="10">""&amp;T210&amp;""</f>
        <v>FALSE</v>
      </c>
      <c r="V210" s="202">
        <f t="shared" si="8"/>
        <v>0</v>
      </c>
      <c r="W210" s="202" t="str">
        <f t="shared" ref="W210:W284" si="11">""&amp;V210&amp;""</f>
        <v>0</v>
      </c>
      <c r="X210" s="261"/>
      <c r="Y210" s="261"/>
      <c r="Z210" s="261"/>
      <c r="AA210" s="124"/>
      <c r="AB210" s="262"/>
      <c r="AC210" s="262"/>
    </row>
    <row r="211" spans="1:41" s="207" customFormat="1" x14ac:dyDescent="0.25">
      <c r="A211" s="128"/>
      <c r="B211" s="220"/>
      <c r="C211" s="223"/>
      <c r="D211" s="959"/>
      <c r="E211" s="960"/>
      <c r="F211" s="960"/>
      <c r="G211" s="960"/>
      <c r="H211" s="960"/>
      <c r="I211" s="960"/>
      <c r="J211" s="960"/>
      <c r="K211" s="960"/>
      <c r="L211" s="960"/>
      <c r="M211" s="960"/>
      <c r="N211" s="960"/>
      <c r="O211" s="960"/>
      <c r="P211" s="960"/>
      <c r="Q211" s="961"/>
      <c r="R211" s="306"/>
      <c r="S211" s="380" t="str">
        <f>IF(AND(P187="YES",D211=""),"Please add narrative text.","")</f>
        <v/>
      </c>
      <c r="T211" s="202" t="b">
        <f t="shared" si="9"/>
        <v>0</v>
      </c>
      <c r="U211" s="202" t="str">
        <f t="shared" si="10"/>
        <v>FALSE</v>
      </c>
      <c r="V211" s="202">
        <f t="shared" si="8"/>
        <v>0</v>
      </c>
      <c r="W211" s="202" t="str">
        <f t="shared" si="11"/>
        <v>0</v>
      </c>
      <c r="X211" s="261"/>
      <c r="Y211" s="261"/>
      <c r="Z211" s="261"/>
      <c r="AA211" s="124"/>
      <c r="AB211" s="262"/>
      <c r="AC211" s="262"/>
    </row>
    <row r="212" spans="1:41" s="207" customFormat="1" x14ac:dyDescent="0.25">
      <c r="A212" s="128"/>
      <c r="B212" s="220"/>
      <c r="C212" s="223"/>
      <c r="D212" s="962"/>
      <c r="E212" s="963"/>
      <c r="F212" s="963"/>
      <c r="G212" s="963"/>
      <c r="H212" s="963"/>
      <c r="I212" s="963"/>
      <c r="J212" s="963"/>
      <c r="K212" s="963"/>
      <c r="L212" s="963"/>
      <c r="M212" s="963"/>
      <c r="N212" s="963"/>
      <c r="O212" s="963"/>
      <c r="P212" s="963"/>
      <c r="Q212" s="964"/>
      <c r="R212" s="306"/>
      <c r="S212" s="380"/>
      <c r="T212" s="202" t="b">
        <f t="shared" si="9"/>
        <v>0</v>
      </c>
      <c r="U212" s="202" t="str">
        <f t="shared" si="10"/>
        <v>FALSE</v>
      </c>
      <c r="V212" s="202">
        <f t="shared" si="8"/>
        <v>0</v>
      </c>
      <c r="W212" s="202" t="str">
        <f t="shared" si="11"/>
        <v>0</v>
      </c>
      <c r="X212" s="261"/>
      <c r="Y212" s="261"/>
      <c r="Z212" s="261"/>
      <c r="AA212" s="124"/>
      <c r="AB212" s="262"/>
      <c r="AC212" s="262"/>
    </row>
    <row r="213" spans="1:41" s="207" customFormat="1" x14ac:dyDescent="0.25">
      <c r="A213" s="128"/>
      <c r="B213" s="220"/>
      <c r="C213" s="223"/>
      <c r="D213" s="962"/>
      <c r="E213" s="963"/>
      <c r="F213" s="963"/>
      <c r="G213" s="963"/>
      <c r="H213" s="963"/>
      <c r="I213" s="963"/>
      <c r="J213" s="963"/>
      <c r="K213" s="963"/>
      <c r="L213" s="963"/>
      <c r="M213" s="963"/>
      <c r="N213" s="963"/>
      <c r="O213" s="963"/>
      <c r="P213" s="963"/>
      <c r="Q213" s="964"/>
      <c r="R213" s="306"/>
      <c r="S213" s="380"/>
      <c r="T213" s="202" t="b">
        <f t="shared" si="9"/>
        <v>0</v>
      </c>
      <c r="U213" s="202" t="str">
        <f t="shared" si="10"/>
        <v>FALSE</v>
      </c>
      <c r="V213" s="202">
        <f t="shared" si="8"/>
        <v>0</v>
      </c>
      <c r="W213" s="202" t="str">
        <f t="shared" si="11"/>
        <v>0</v>
      </c>
      <c r="X213" s="261"/>
      <c r="Y213" s="261"/>
      <c r="Z213" s="261"/>
      <c r="AA213" s="124"/>
      <c r="AB213" s="262"/>
      <c r="AC213" s="262"/>
    </row>
    <row r="214" spans="1:41" s="207" customFormat="1" x14ac:dyDescent="0.25">
      <c r="A214" s="128"/>
      <c r="B214" s="220"/>
      <c r="C214" s="223"/>
      <c r="D214" s="962"/>
      <c r="E214" s="963"/>
      <c r="F214" s="963"/>
      <c r="G214" s="963"/>
      <c r="H214" s="963"/>
      <c r="I214" s="963"/>
      <c r="J214" s="963"/>
      <c r="K214" s="963"/>
      <c r="L214" s="963"/>
      <c r="M214" s="963"/>
      <c r="N214" s="963"/>
      <c r="O214" s="963"/>
      <c r="P214" s="963"/>
      <c r="Q214" s="964"/>
      <c r="R214" s="306"/>
      <c r="S214" s="380"/>
      <c r="T214" s="202" t="b">
        <f t="shared" si="9"/>
        <v>0</v>
      </c>
      <c r="U214" s="202" t="str">
        <f t="shared" si="10"/>
        <v>FALSE</v>
      </c>
      <c r="V214" s="202">
        <f t="shared" si="8"/>
        <v>0</v>
      </c>
      <c r="W214" s="202" t="str">
        <f t="shared" si="11"/>
        <v>0</v>
      </c>
      <c r="X214" s="261"/>
      <c r="Y214" s="261"/>
      <c r="Z214" s="261"/>
      <c r="AA214" s="124"/>
      <c r="AB214" s="262"/>
      <c r="AC214" s="262"/>
    </row>
    <row r="215" spans="1:41" s="207" customFormat="1" x14ac:dyDescent="0.25">
      <c r="A215" s="128"/>
      <c r="B215" s="220"/>
      <c r="C215" s="223"/>
      <c r="D215" s="962"/>
      <c r="E215" s="963"/>
      <c r="F215" s="963"/>
      <c r="G215" s="963"/>
      <c r="H215" s="963"/>
      <c r="I215" s="963"/>
      <c r="J215" s="963"/>
      <c r="K215" s="963"/>
      <c r="L215" s="963"/>
      <c r="M215" s="963"/>
      <c r="N215" s="963"/>
      <c r="O215" s="963"/>
      <c r="P215" s="963"/>
      <c r="Q215" s="964"/>
      <c r="R215" s="306"/>
      <c r="S215" s="380"/>
      <c r="T215" s="202" t="b">
        <f t="shared" si="9"/>
        <v>0</v>
      </c>
      <c r="U215" s="202" t="str">
        <f t="shared" si="10"/>
        <v>FALSE</v>
      </c>
      <c r="V215" s="202">
        <f t="shared" si="8"/>
        <v>0</v>
      </c>
      <c r="W215" s="202" t="str">
        <f t="shared" si="11"/>
        <v>0</v>
      </c>
      <c r="X215" s="261"/>
      <c r="Y215" s="261"/>
      <c r="Z215" s="261"/>
      <c r="AA215" s="124"/>
      <c r="AB215" s="262"/>
      <c r="AC215" s="262"/>
    </row>
    <row r="216" spans="1:41" s="207" customFormat="1" x14ac:dyDescent="0.25">
      <c r="A216" s="128"/>
      <c r="B216" s="220"/>
      <c r="C216" s="223"/>
      <c r="D216" s="962"/>
      <c r="E216" s="963"/>
      <c r="F216" s="963"/>
      <c r="G216" s="963"/>
      <c r="H216" s="963"/>
      <c r="I216" s="963"/>
      <c r="J216" s="963"/>
      <c r="K216" s="963"/>
      <c r="L216" s="963"/>
      <c r="M216" s="963"/>
      <c r="N216" s="963"/>
      <c r="O216" s="963"/>
      <c r="P216" s="963"/>
      <c r="Q216" s="964"/>
      <c r="R216" s="306"/>
      <c r="S216" s="380"/>
      <c r="T216" s="202" t="b">
        <f t="shared" si="9"/>
        <v>0</v>
      </c>
      <c r="U216" s="202" t="str">
        <f t="shared" si="10"/>
        <v>FALSE</v>
      </c>
      <c r="V216" s="202">
        <f t="shared" si="8"/>
        <v>0</v>
      </c>
      <c r="W216" s="202" t="str">
        <f t="shared" si="11"/>
        <v>0</v>
      </c>
      <c r="X216" s="261"/>
      <c r="Y216" s="261"/>
      <c r="Z216" s="261"/>
      <c r="AA216" s="124"/>
      <c r="AB216" s="262"/>
      <c r="AC216" s="262"/>
    </row>
    <row r="217" spans="1:41" s="207" customFormat="1" x14ac:dyDescent="0.25">
      <c r="A217" s="128"/>
      <c r="B217" s="220"/>
      <c r="C217" s="223"/>
      <c r="D217" s="965"/>
      <c r="E217" s="966"/>
      <c r="F217" s="966"/>
      <c r="G217" s="966"/>
      <c r="H217" s="966"/>
      <c r="I217" s="966"/>
      <c r="J217" s="966"/>
      <c r="K217" s="966"/>
      <c r="L217" s="966"/>
      <c r="M217" s="966"/>
      <c r="N217" s="966"/>
      <c r="O217" s="966"/>
      <c r="P217" s="966"/>
      <c r="Q217" s="967"/>
      <c r="R217" s="306"/>
      <c r="S217" s="380"/>
      <c r="T217" s="202" t="b">
        <f t="shared" si="9"/>
        <v>0</v>
      </c>
      <c r="U217" s="202" t="str">
        <f t="shared" si="10"/>
        <v>FALSE</v>
      </c>
      <c r="V217" s="202">
        <f t="shared" si="8"/>
        <v>0</v>
      </c>
      <c r="W217" s="202" t="str">
        <f t="shared" si="11"/>
        <v>0</v>
      </c>
      <c r="X217" s="261"/>
      <c r="Y217" s="261"/>
      <c r="Z217" s="261"/>
      <c r="AA217" s="124"/>
      <c r="AB217" s="262"/>
      <c r="AC217" s="262"/>
    </row>
    <row r="218" spans="1:41" s="207" customFormat="1" x14ac:dyDescent="0.25">
      <c r="A218" s="128"/>
      <c r="B218" s="220"/>
      <c r="C218" s="124"/>
      <c r="D218" s="340"/>
      <c r="E218" s="340"/>
      <c r="F218" s="340"/>
      <c r="G218" s="340"/>
      <c r="H218" s="340"/>
      <c r="I218" s="340"/>
      <c r="J218" s="340"/>
      <c r="K218" s="340"/>
      <c r="L218" s="340"/>
      <c r="M218" s="340"/>
      <c r="N218" s="341"/>
      <c r="O218" s="340"/>
      <c r="P218" s="340"/>
      <c r="Q218" s="340"/>
      <c r="R218" s="306"/>
      <c r="S218" s="380"/>
      <c r="T218" s="202" t="b">
        <f>IF(W218="1",TRUE,FALSE)</f>
        <v>0</v>
      </c>
      <c r="U218" s="202" t="str">
        <f>""&amp;T218&amp;""</f>
        <v>FALSE</v>
      </c>
      <c r="V218" s="202">
        <f>IF(C218="Uploaded",1,0)</f>
        <v>0</v>
      </c>
      <c r="W218" s="202" t="str">
        <f>""&amp;V218&amp;""</f>
        <v>0</v>
      </c>
      <c r="X218" s="261"/>
      <c r="Y218" s="261"/>
      <c r="Z218" s="261"/>
      <c r="AA218" s="124"/>
      <c r="AB218" s="262"/>
      <c r="AC218" s="262"/>
    </row>
    <row r="219" spans="1:41" ht="21.75" customHeight="1" x14ac:dyDescent="0.25">
      <c r="A219" s="124"/>
      <c r="B219" s="211"/>
      <c r="C219" s="223"/>
      <c r="D219" s="898" t="s">
        <v>511</v>
      </c>
      <c r="E219" s="898"/>
      <c r="F219" s="898"/>
      <c r="G219" s="898"/>
      <c r="H219" s="898"/>
      <c r="I219" s="898"/>
      <c r="J219" s="898"/>
      <c r="K219" s="898"/>
      <c r="L219" s="898"/>
      <c r="M219" s="898"/>
      <c r="N219" s="898"/>
      <c r="O219" s="898"/>
      <c r="P219" s="1035" t="s">
        <v>251</v>
      </c>
      <c r="Q219" s="1035"/>
      <c r="R219" s="243"/>
      <c r="S219" s="536" t="str">
        <f>IF(AND(P187="YES",P219="&lt;select&gt;"),"Please upload the required documentation.","")</f>
        <v/>
      </c>
      <c r="T219" s="202" t="b">
        <f>IF(W219="1",TRUE,FALSE)</f>
        <v>0</v>
      </c>
      <c r="U219" s="202" t="str">
        <f>""&amp;T219&amp;""</f>
        <v>FALSE</v>
      </c>
      <c r="V219" s="202">
        <f>IF(P219="Uploaded",1,0)</f>
        <v>0</v>
      </c>
      <c r="W219" s="202" t="str">
        <f>""&amp;V219&amp;""</f>
        <v>0</v>
      </c>
      <c r="AL219" s="178"/>
      <c r="AM219" s="178"/>
      <c r="AN219" s="178"/>
      <c r="AO219" s="178"/>
    </row>
    <row r="220" spans="1:41" s="177" customFormat="1" x14ac:dyDescent="0.25">
      <c r="A220" s="128"/>
      <c r="B220" s="220"/>
      <c r="C220" s="223"/>
      <c r="D220" s="898"/>
      <c r="E220" s="898"/>
      <c r="F220" s="898"/>
      <c r="G220" s="898"/>
      <c r="H220" s="898"/>
      <c r="I220" s="898"/>
      <c r="J220" s="898"/>
      <c r="K220" s="898"/>
      <c r="L220" s="898"/>
      <c r="M220" s="898"/>
      <c r="N220" s="898"/>
      <c r="O220" s="898"/>
      <c r="P220" s="207"/>
      <c r="Q220" s="207"/>
      <c r="R220" s="306"/>
      <c r="S220" s="380"/>
      <c r="T220" s="202" t="b">
        <f>IF(W220="1",TRUE,FALSE)</f>
        <v>0</v>
      </c>
      <c r="U220" s="202" t="str">
        <f>""&amp;T220&amp;""</f>
        <v>FALSE</v>
      </c>
      <c r="V220" s="202">
        <f>IF(C220="Uploaded",1,0)</f>
        <v>0</v>
      </c>
      <c r="W220" s="202" t="str">
        <f>""&amp;V220&amp;""</f>
        <v>0</v>
      </c>
      <c r="X220" s="174"/>
      <c r="Y220" s="174"/>
      <c r="Z220" s="174"/>
      <c r="AA220" s="175"/>
      <c r="AB220" s="176"/>
      <c r="AC220" s="176"/>
    </row>
    <row r="221" spans="1:41" s="133" customFormat="1" ht="21.75" customHeight="1" x14ac:dyDescent="0.25">
      <c r="A221" s="128"/>
      <c r="B221" s="220"/>
      <c r="C221" s="223"/>
      <c r="D221" s="221" t="s">
        <v>663</v>
      </c>
      <c r="E221" s="222"/>
      <c r="F221" s="222"/>
      <c r="G221" s="223"/>
      <c r="H221" s="224"/>
      <c r="I221" s="223"/>
      <c r="J221" s="223"/>
      <c r="K221" s="223"/>
      <c r="L221" s="223"/>
      <c r="M221" s="223"/>
      <c r="N221" s="225"/>
      <c r="O221" s="226"/>
      <c r="P221" s="129"/>
      <c r="Q221" s="129"/>
      <c r="R221" s="227"/>
      <c r="S221" s="380"/>
      <c r="T221" s="202"/>
      <c r="U221" s="202"/>
      <c r="V221" s="202"/>
      <c r="W221" s="202"/>
      <c r="X221" s="202"/>
      <c r="Y221" s="202"/>
      <c r="Z221" s="202"/>
      <c r="AA221" s="128"/>
      <c r="AB221" s="131"/>
      <c r="AC221" s="131"/>
    </row>
    <row r="222" spans="1:41" s="133" customFormat="1" ht="15.75" x14ac:dyDescent="0.25">
      <c r="A222" s="128"/>
      <c r="B222" s="220"/>
      <c r="C222" s="223"/>
      <c r="D222" s="229"/>
      <c r="E222" s="411" t="s">
        <v>257</v>
      </c>
      <c r="F222" s="956" t="s">
        <v>251</v>
      </c>
      <c r="G222" s="957"/>
      <c r="H222" s="957"/>
      <c r="I222" s="957"/>
      <c r="J222" s="958"/>
      <c r="K222" s="494"/>
      <c r="L222" s="411" t="s">
        <v>258</v>
      </c>
      <c r="M222" s="956" t="s">
        <v>251</v>
      </c>
      <c r="N222" s="957"/>
      <c r="O222" s="957"/>
      <c r="P222" s="957"/>
      <c r="Q222" s="958"/>
      <c r="R222" s="227"/>
      <c r="S222" s="380"/>
      <c r="T222" s="202"/>
      <c r="U222" s="202"/>
      <c r="V222" s="202"/>
      <c r="W222" s="202"/>
      <c r="X222" s="202"/>
      <c r="Y222" s="202"/>
      <c r="Z222" s="202"/>
      <c r="AA222" s="128"/>
      <c r="AB222" s="131"/>
      <c r="AC222" s="131"/>
    </row>
    <row r="223" spans="1:41" ht="12" customHeight="1" thickBot="1" x14ac:dyDescent="0.3">
      <c r="A223" s="124"/>
      <c r="B223" s="317"/>
      <c r="C223" s="318"/>
      <c r="D223" s="319"/>
      <c r="E223" s="319"/>
      <c r="F223" s="319"/>
      <c r="G223" s="319"/>
      <c r="H223" s="319"/>
      <c r="I223" s="319"/>
      <c r="J223" s="319"/>
      <c r="K223" s="319"/>
      <c r="L223" s="319"/>
      <c r="M223" s="319"/>
      <c r="N223" s="319"/>
      <c r="O223" s="319"/>
      <c r="P223" s="319"/>
      <c r="Q223" s="320"/>
      <c r="R223" s="321"/>
      <c r="S223" s="486"/>
      <c r="T223" s="202" t="b">
        <f>IF(W223="1",TRUE,FALSE)</f>
        <v>0</v>
      </c>
      <c r="U223" s="202" t="str">
        <f>""&amp;T223&amp;""</f>
        <v>FALSE</v>
      </c>
      <c r="V223" s="202">
        <f>IF(C223="Uploaded",1,0)</f>
        <v>0</v>
      </c>
      <c r="W223" s="202" t="str">
        <f>""&amp;V223&amp;""</f>
        <v>0</v>
      </c>
      <c r="AL223" s="178"/>
      <c r="AM223" s="178"/>
      <c r="AN223" s="178"/>
      <c r="AO223" s="178"/>
    </row>
    <row r="224" spans="1:41" s="177" customFormat="1" x14ac:dyDescent="0.25">
      <c r="A224" s="128"/>
      <c r="B224" s="220"/>
      <c r="C224" s="223"/>
      <c r="D224" s="223"/>
      <c r="E224" s="223"/>
      <c r="F224" s="223"/>
      <c r="G224" s="223"/>
      <c r="H224" s="223"/>
      <c r="I224" s="223"/>
      <c r="J224" s="223"/>
      <c r="K224" s="223"/>
      <c r="L224" s="223"/>
      <c r="M224" s="223"/>
      <c r="N224" s="308"/>
      <c r="O224" s="223"/>
      <c r="P224" s="223"/>
      <c r="Q224" s="223"/>
      <c r="R224" s="306"/>
      <c r="S224" s="380"/>
      <c r="T224" s="202" t="b">
        <f>IF(W224="1",TRUE,FALSE)</f>
        <v>0</v>
      </c>
      <c r="U224" s="202" t="str">
        <f t="shared" si="10"/>
        <v>FALSE</v>
      </c>
      <c r="V224" s="202">
        <f>IF(C224="Uploaded",1,0)</f>
        <v>0</v>
      </c>
      <c r="W224" s="202" t="str">
        <f t="shared" si="11"/>
        <v>0</v>
      </c>
      <c r="X224" s="174"/>
      <c r="Y224" s="174"/>
      <c r="Z224" s="174"/>
      <c r="AA224" s="175"/>
      <c r="AB224" s="176"/>
      <c r="AC224" s="176"/>
    </row>
    <row r="225" spans="1:29" s="177" customFormat="1" ht="15.75" x14ac:dyDescent="0.25">
      <c r="A225" s="128"/>
      <c r="B225" s="220"/>
      <c r="C225" s="322" t="s">
        <v>124</v>
      </c>
      <c r="D225" s="322"/>
      <c r="E225" s="364"/>
      <c r="F225" s="364"/>
      <c r="G225" s="364"/>
      <c r="H225" s="364"/>
      <c r="I225" s="364"/>
      <c r="J225" s="364"/>
      <c r="K225" s="307"/>
      <c r="L225" s="307"/>
      <c r="M225" s="307"/>
      <c r="N225" s="323"/>
      <c r="O225" s="307"/>
      <c r="P225" s="307"/>
      <c r="Q225" s="307"/>
      <c r="R225" s="306"/>
      <c r="S225" s="380"/>
      <c r="T225" s="202" t="b">
        <f t="shared" si="9"/>
        <v>0</v>
      </c>
      <c r="U225" s="202" t="str">
        <f t="shared" si="10"/>
        <v>FALSE</v>
      </c>
      <c r="V225" s="202">
        <f>IF(P225="YES",1,0)</f>
        <v>0</v>
      </c>
      <c r="W225" s="202" t="str">
        <f t="shared" si="11"/>
        <v>0</v>
      </c>
      <c r="X225" s="174"/>
      <c r="Y225" s="174"/>
      <c r="Z225" s="174"/>
      <c r="AA225" s="175"/>
      <c r="AB225" s="176"/>
      <c r="AC225" s="176"/>
    </row>
    <row r="226" spans="1:29" s="346" customFormat="1" ht="15.75" x14ac:dyDescent="0.25">
      <c r="A226" s="324"/>
      <c r="B226" s="325"/>
      <c r="C226" s="326" t="s">
        <v>312</v>
      </c>
      <c r="E226" s="328"/>
      <c r="F226" s="328"/>
      <c r="G226" s="328"/>
      <c r="H226" s="328"/>
      <c r="I226" s="328"/>
      <c r="J226" s="328"/>
      <c r="K226" s="328"/>
      <c r="L226" s="328"/>
      <c r="M226" s="328"/>
      <c r="N226" s="328"/>
      <c r="O226" s="328"/>
      <c r="P226" s="328"/>
      <c r="Q226" s="328"/>
      <c r="R226" s="329"/>
      <c r="S226" s="539"/>
      <c r="T226" s="330" t="e">
        <f t="shared" si="9"/>
        <v>#REF!</v>
      </c>
      <c r="U226" s="330" t="e">
        <f t="shared" si="10"/>
        <v>#REF!</v>
      </c>
      <c r="V226" s="330" t="e">
        <f>IF(#REF!="Uploaded",1,0)</f>
        <v>#REF!</v>
      </c>
      <c r="W226" s="330" t="e">
        <f t="shared" si="11"/>
        <v>#REF!</v>
      </c>
      <c r="X226" s="349"/>
      <c r="Y226" s="349"/>
      <c r="Z226" s="349"/>
      <c r="AA226" s="541"/>
      <c r="AB226" s="350"/>
      <c r="AC226" s="350"/>
    </row>
    <row r="227" spans="1:29" s="177" customFormat="1" ht="15.75" x14ac:dyDescent="0.25">
      <c r="A227" s="128"/>
      <c r="B227" s="220"/>
      <c r="C227" s="223"/>
      <c r="D227" s="333"/>
      <c r="E227" s="307"/>
      <c r="F227" s="307"/>
      <c r="G227" s="307"/>
      <c r="H227" s="307"/>
      <c r="I227" s="307"/>
      <c r="J227" s="307"/>
      <c r="K227" s="307"/>
      <c r="L227" s="307"/>
      <c r="M227" s="307"/>
      <c r="N227" s="323"/>
      <c r="O227" s="151"/>
      <c r="P227" s="372"/>
      <c r="Q227" s="307"/>
      <c r="R227" s="306"/>
      <c r="S227" s="380"/>
      <c r="T227" s="202" t="b">
        <f t="shared" si="9"/>
        <v>0</v>
      </c>
      <c r="U227" s="202" t="str">
        <f t="shared" si="10"/>
        <v>FALSE</v>
      </c>
      <c r="V227" s="202">
        <f>IF(C227="Uploaded",1,0)</f>
        <v>0</v>
      </c>
      <c r="W227" s="202" t="str">
        <f t="shared" si="11"/>
        <v>0</v>
      </c>
      <c r="X227" s="174"/>
      <c r="Y227" s="174"/>
      <c r="Z227" s="174"/>
      <c r="AA227" s="175"/>
      <c r="AB227" s="176"/>
      <c r="AC227" s="176"/>
    </row>
    <row r="228" spans="1:29" s="177" customFormat="1" ht="16.5" customHeight="1" x14ac:dyDescent="0.25">
      <c r="A228" s="128"/>
      <c r="B228" s="220"/>
      <c r="C228" s="124"/>
      <c r="D228" s="222" t="s">
        <v>667</v>
      </c>
      <c r="E228" s="222"/>
      <c r="F228" s="222"/>
      <c r="G228" s="222"/>
      <c r="H228" s="222"/>
      <c r="I228" s="222"/>
      <c r="J228" s="222"/>
      <c r="K228" s="222"/>
      <c r="L228" s="222"/>
      <c r="M228" s="222"/>
      <c r="N228" s="222"/>
      <c r="O228" s="222"/>
      <c r="Q228" s="95" t="s">
        <v>251</v>
      </c>
      <c r="R228" s="306"/>
      <c r="S228" s="380" t="str">
        <f>IF(AND(OR(Q228="NO",Q228="&lt;select&gt;"),OR(D232&lt;&gt;"",U248="TRUE")),"Please answer this question by making a selection in the dropdown.","")</f>
        <v/>
      </c>
      <c r="T228" s="202" t="b">
        <f>IF(W228="1",TRUE,FALSE)</f>
        <v>0</v>
      </c>
      <c r="U228" s="202" t="str">
        <f>""&amp;T228&amp;""</f>
        <v>FALSE</v>
      </c>
      <c r="V228" s="202">
        <f>IF(Q228="YES",1,0)</f>
        <v>0</v>
      </c>
      <c r="W228" s="202" t="str">
        <f>""&amp;V228&amp;""</f>
        <v>0</v>
      </c>
      <c r="X228" s="174"/>
      <c r="Y228" s="174"/>
      <c r="Z228" s="174"/>
      <c r="AA228" s="175"/>
      <c r="AB228" s="176"/>
      <c r="AC228" s="176"/>
    </row>
    <row r="229" spans="1:29" s="177" customFormat="1" ht="15.75" x14ac:dyDescent="0.25">
      <c r="A229" s="128"/>
      <c r="B229" s="220"/>
      <c r="C229" s="223"/>
      <c r="D229" s="333"/>
      <c r="E229" s="307"/>
      <c r="F229" s="307"/>
      <c r="G229" s="307"/>
      <c r="H229" s="307"/>
      <c r="I229" s="307"/>
      <c r="J229" s="307"/>
      <c r="K229" s="307"/>
      <c r="L229" s="307"/>
      <c r="M229" s="307"/>
      <c r="N229" s="323"/>
      <c r="O229" s="151"/>
      <c r="P229" s="372"/>
      <c r="Q229" s="307"/>
      <c r="R229" s="306"/>
      <c r="S229" s="380"/>
      <c r="T229" s="202"/>
      <c r="U229" s="202"/>
      <c r="V229" s="202"/>
      <c r="W229" s="202"/>
      <c r="X229" s="174"/>
      <c r="Y229" s="174"/>
      <c r="Z229" s="174"/>
      <c r="AA229" s="175"/>
      <c r="AB229" s="176"/>
      <c r="AC229" s="176"/>
    </row>
    <row r="230" spans="1:29" s="177" customFormat="1" ht="15" customHeight="1" x14ac:dyDescent="0.25">
      <c r="A230" s="128"/>
      <c r="B230" s="220"/>
      <c r="C230" s="223"/>
      <c r="D230" s="222" t="s">
        <v>509</v>
      </c>
      <c r="E230" s="378"/>
      <c r="F230" s="378"/>
      <c r="G230" s="378"/>
      <c r="H230" s="378"/>
      <c r="I230" s="378"/>
      <c r="J230" s="378"/>
      <c r="K230" s="378"/>
      <c r="L230" s="378"/>
      <c r="M230" s="378"/>
      <c r="N230" s="378"/>
      <c r="O230" s="378"/>
      <c r="P230" s="378"/>
      <c r="Q230" s="378"/>
      <c r="R230" s="306"/>
      <c r="S230" s="380"/>
      <c r="T230" s="202" t="b">
        <f t="shared" si="9"/>
        <v>0</v>
      </c>
      <c r="U230" s="202" t="str">
        <f t="shared" si="10"/>
        <v>FALSE</v>
      </c>
      <c r="V230" s="202">
        <f>IF(C230="Uploaded",1,0)</f>
        <v>0</v>
      </c>
      <c r="W230" s="202" t="str">
        <f t="shared" si="11"/>
        <v>0</v>
      </c>
      <c r="X230" s="174"/>
      <c r="Y230" s="174"/>
      <c r="Z230" s="174"/>
      <c r="AA230" s="175"/>
      <c r="AB230" s="176"/>
      <c r="AC230" s="176"/>
    </row>
    <row r="231" spans="1:29" s="177" customFormat="1" ht="8.25" customHeight="1" x14ac:dyDescent="0.25">
      <c r="A231" s="128"/>
      <c r="B231" s="220"/>
      <c r="C231" s="223"/>
      <c r="D231" s="307"/>
      <c r="E231" s="307"/>
      <c r="F231" s="307"/>
      <c r="G231" s="307"/>
      <c r="H231" s="307"/>
      <c r="I231" s="307"/>
      <c r="J231" s="307"/>
      <c r="K231" s="307"/>
      <c r="L231" s="307"/>
      <c r="M231" s="307"/>
      <c r="N231" s="323"/>
      <c r="O231" s="307"/>
      <c r="P231" s="307"/>
      <c r="Q231" s="307"/>
      <c r="R231" s="306"/>
      <c r="S231" s="380"/>
      <c r="T231" s="202" t="b">
        <f t="shared" si="9"/>
        <v>0</v>
      </c>
      <c r="U231" s="202" t="str">
        <f t="shared" si="10"/>
        <v>FALSE</v>
      </c>
      <c r="V231" s="202">
        <f t="shared" ref="V231:V257" si="12">IF(C231="Uploaded",1,0)</f>
        <v>0</v>
      </c>
      <c r="W231" s="202" t="str">
        <f t="shared" si="11"/>
        <v>0</v>
      </c>
      <c r="X231" s="174"/>
      <c r="Y231" s="174"/>
      <c r="Z231" s="174"/>
      <c r="AA231" s="175"/>
      <c r="AB231" s="176"/>
      <c r="AC231" s="176"/>
    </row>
    <row r="232" spans="1:29" s="177" customFormat="1" x14ac:dyDescent="0.25">
      <c r="A232" s="128"/>
      <c r="B232" s="220"/>
      <c r="C232" s="223"/>
      <c r="D232" s="959"/>
      <c r="E232" s="960"/>
      <c r="F232" s="960"/>
      <c r="G232" s="960"/>
      <c r="H232" s="960"/>
      <c r="I232" s="960"/>
      <c r="J232" s="960"/>
      <c r="K232" s="960"/>
      <c r="L232" s="960"/>
      <c r="M232" s="960"/>
      <c r="N232" s="960"/>
      <c r="O232" s="960"/>
      <c r="P232" s="960"/>
      <c r="Q232" s="961"/>
      <c r="R232" s="309"/>
      <c r="S232" s="380" t="str">
        <f>IF(AND(Q228="YES",D232=""),"Please add narrative text.","")</f>
        <v/>
      </c>
      <c r="T232" s="202" t="b">
        <f t="shared" si="9"/>
        <v>0</v>
      </c>
      <c r="U232" s="202" t="str">
        <f t="shared" si="10"/>
        <v>FALSE</v>
      </c>
      <c r="V232" s="202">
        <f t="shared" si="12"/>
        <v>0</v>
      </c>
      <c r="W232" s="202" t="str">
        <f t="shared" si="11"/>
        <v>0</v>
      </c>
      <c r="X232" s="174"/>
      <c r="Y232" s="174"/>
      <c r="Z232" s="174"/>
      <c r="AA232" s="175"/>
      <c r="AB232" s="176"/>
      <c r="AC232" s="176"/>
    </row>
    <row r="233" spans="1:29" s="177" customFormat="1" x14ac:dyDescent="0.25">
      <c r="A233" s="128"/>
      <c r="B233" s="220"/>
      <c r="C233" s="223"/>
      <c r="D233" s="962"/>
      <c r="E233" s="963"/>
      <c r="F233" s="963"/>
      <c r="G233" s="963"/>
      <c r="H233" s="963"/>
      <c r="I233" s="963"/>
      <c r="J233" s="963"/>
      <c r="K233" s="963"/>
      <c r="L233" s="963"/>
      <c r="M233" s="963"/>
      <c r="N233" s="963"/>
      <c r="O233" s="963"/>
      <c r="P233" s="963"/>
      <c r="Q233" s="964"/>
      <c r="R233" s="306"/>
      <c r="S233" s="380"/>
      <c r="T233" s="202" t="b">
        <f t="shared" si="9"/>
        <v>0</v>
      </c>
      <c r="U233" s="202" t="str">
        <f t="shared" si="10"/>
        <v>FALSE</v>
      </c>
      <c r="V233" s="202">
        <f t="shared" si="12"/>
        <v>0</v>
      </c>
      <c r="W233" s="202" t="str">
        <f t="shared" si="11"/>
        <v>0</v>
      </c>
      <c r="X233" s="174"/>
      <c r="Y233" s="174"/>
      <c r="Z233" s="174"/>
      <c r="AA233" s="175"/>
      <c r="AB233" s="176"/>
      <c r="AC233" s="176"/>
    </row>
    <row r="234" spans="1:29" s="177" customFormat="1" x14ac:dyDescent="0.25">
      <c r="A234" s="128"/>
      <c r="B234" s="220"/>
      <c r="C234" s="223"/>
      <c r="D234" s="962"/>
      <c r="E234" s="963"/>
      <c r="F234" s="963"/>
      <c r="G234" s="963"/>
      <c r="H234" s="963"/>
      <c r="I234" s="963"/>
      <c r="J234" s="963"/>
      <c r="K234" s="963"/>
      <c r="L234" s="963"/>
      <c r="M234" s="963"/>
      <c r="N234" s="963"/>
      <c r="O234" s="963"/>
      <c r="P234" s="963"/>
      <c r="Q234" s="964"/>
      <c r="R234" s="306"/>
      <c r="S234" s="380"/>
      <c r="T234" s="202" t="b">
        <f t="shared" si="9"/>
        <v>0</v>
      </c>
      <c r="U234" s="202" t="str">
        <f t="shared" si="10"/>
        <v>FALSE</v>
      </c>
      <c r="V234" s="202">
        <f t="shared" si="12"/>
        <v>0</v>
      </c>
      <c r="W234" s="202" t="str">
        <f t="shared" si="11"/>
        <v>0</v>
      </c>
      <c r="X234" s="174"/>
      <c r="Y234" s="174"/>
      <c r="Z234" s="174"/>
      <c r="AA234" s="175"/>
      <c r="AB234" s="176"/>
      <c r="AC234" s="176"/>
    </row>
    <row r="235" spans="1:29" s="177" customFormat="1" x14ac:dyDescent="0.25">
      <c r="A235" s="128"/>
      <c r="B235" s="220"/>
      <c r="C235" s="223"/>
      <c r="D235" s="962"/>
      <c r="E235" s="963"/>
      <c r="F235" s="963"/>
      <c r="G235" s="963"/>
      <c r="H235" s="963"/>
      <c r="I235" s="963"/>
      <c r="J235" s="963"/>
      <c r="K235" s="963"/>
      <c r="L235" s="963"/>
      <c r="M235" s="963"/>
      <c r="N235" s="963"/>
      <c r="O235" s="963"/>
      <c r="P235" s="963"/>
      <c r="Q235" s="964"/>
      <c r="R235" s="306"/>
      <c r="S235" s="380"/>
      <c r="T235" s="202" t="b">
        <f t="shared" si="9"/>
        <v>0</v>
      </c>
      <c r="U235" s="202" t="str">
        <f t="shared" si="10"/>
        <v>FALSE</v>
      </c>
      <c r="V235" s="202">
        <f t="shared" si="12"/>
        <v>0</v>
      </c>
      <c r="W235" s="202" t="str">
        <f t="shared" si="11"/>
        <v>0</v>
      </c>
      <c r="X235" s="174"/>
      <c r="Y235" s="174"/>
      <c r="Z235" s="174"/>
      <c r="AA235" s="175"/>
      <c r="AB235" s="176"/>
      <c r="AC235" s="176"/>
    </row>
    <row r="236" spans="1:29" s="177" customFormat="1" x14ac:dyDescent="0.25">
      <c r="A236" s="128"/>
      <c r="B236" s="220"/>
      <c r="C236" s="223"/>
      <c r="D236" s="962"/>
      <c r="E236" s="963"/>
      <c r="F236" s="963"/>
      <c r="G236" s="963"/>
      <c r="H236" s="963"/>
      <c r="I236" s="963"/>
      <c r="J236" s="963"/>
      <c r="K236" s="963"/>
      <c r="L236" s="963"/>
      <c r="M236" s="963"/>
      <c r="N236" s="963"/>
      <c r="O236" s="963"/>
      <c r="P236" s="963"/>
      <c r="Q236" s="964"/>
      <c r="R236" s="306"/>
      <c r="S236" s="380"/>
      <c r="T236" s="202" t="b">
        <f t="shared" si="9"/>
        <v>0</v>
      </c>
      <c r="U236" s="202" t="str">
        <f t="shared" si="10"/>
        <v>FALSE</v>
      </c>
      <c r="V236" s="202">
        <f t="shared" si="12"/>
        <v>0</v>
      </c>
      <c r="W236" s="202" t="str">
        <f t="shared" si="11"/>
        <v>0</v>
      </c>
      <c r="X236" s="174"/>
      <c r="Y236" s="174"/>
      <c r="Z236" s="174"/>
      <c r="AA236" s="175"/>
      <c r="AB236" s="176"/>
      <c r="AC236" s="176"/>
    </row>
    <row r="237" spans="1:29" s="177" customFormat="1" x14ac:dyDescent="0.25">
      <c r="A237" s="128"/>
      <c r="B237" s="220"/>
      <c r="C237" s="223"/>
      <c r="D237" s="965"/>
      <c r="E237" s="966"/>
      <c r="F237" s="966"/>
      <c r="G237" s="966"/>
      <c r="H237" s="966"/>
      <c r="I237" s="966"/>
      <c r="J237" s="966"/>
      <c r="K237" s="966"/>
      <c r="L237" s="966"/>
      <c r="M237" s="966"/>
      <c r="N237" s="966"/>
      <c r="O237" s="966"/>
      <c r="P237" s="966"/>
      <c r="Q237" s="967"/>
      <c r="R237" s="339"/>
      <c r="T237" s="202" t="b">
        <f t="shared" si="9"/>
        <v>0</v>
      </c>
      <c r="U237" s="202" t="str">
        <f t="shared" si="10"/>
        <v>FALSE</v>
      </c>
      <c r="V237" s="202">
        <f t="shared" si="12"/>
        <v>0</v>
      </c>
      <c r="W237" s="202" t="str">
        <f t="shared" si="11"/>
        <v>0</v>
      </c>
      <c r="X237" s="174"/>
      <c r="Y237" s="174"/>
      <c r="Z237" s="174"/>
      <c r="AA237" s="175"/>
      <c r="AB237" s="176"/>
      <c r="AC237" s="176"/>
    </row>
    <row r="238" spans="1:29" s="177" customFormat="1" ht="24" customHeight="1" x14ac:dyDescent="0.25">
      <c r="A238" s="128"/>
      <c r="B238" s="220"/>
      <c r="C238" s="223"/>
      <c r="D238" s="312"/>
      <c r="E238" s="312"/>
      <c r="F238" s="312"/>
      <c r="G238" s="312"/>
      <c r="H238" s="312"/>
      <c r="I238" s="312"/>
      <c r="J238" s="312"/>
      <c r="K238" s="312"/>
      <c r="L238" s="312"/>
      <c r="M238" s="312"/>
      <c r="N238" s="314"/>
      <c r="O238" s="312"/>
      <c r="P238" s="312"/>
      <c r="Q238" s="312"/>
      <c r="R238" s="306"/>
      <c r="S238" s="535" t="str">
        <f>IF(AND(OR(P239="YES"),OR(Q228="&lt;select&gt;")),"Answer the question above.","")</f>
        <v/>
      </c>
      <c r="T238" s="202" t="b">
        <f t="shared" si="9"/>
        <v>0</v>
      </c>
      <c r="U238" s="202" t="str">
        <f t="shared" si="10"/>
        <v>FALSE</v>
      </c>
      <c r="V238" s="202">
        <f t="shared" si="12"/>
        <v>0</v>
      </c>
      <c r="W238" s="202" t="str">
        <f t="shared" si="11"/>
        <v>0</v>
      </c>
      <c r="X238" s="174"/>
      <c r="Y238" s="174"/>
      <c r="Z238" s="174"/>
      <c r="AA238" s="175"/>
      <c r="AB238" s="176"/>
      <c r="AC238" s="176"/>
    </row>
    <row r="239" spans="1:29" s="207" customFormat="1" ht="15.75" customHeight="1" x14ac:dyDescent="0.25">
      <c r="A239" s="128"/>
      <c r="B239" s="220"/>
      <c r="C239" s="223"/>
      <c r="D239" s="222" t="s">
        <v>668</v>
      </c>
      <c r="E239" s="312"/>
      <c r="F239" s="312"/>
      <c r="G239" s="312"/>
      <c r="H239" s="312"/>
      <c r="I239" s="312"/>
      <c r="J239" s="312"/>
      <c r="K239" s="312"/>
      <c r="L239" s="312"/>
      <c r="M239" s="312"/>
      <c r="N239" s="314"/>
      <c r="O239" s="312"/>
      <c r="P239" s="95" t="s">
        <v>251</v>
      </c>
      <c r="Q239" s="312"/>
      <c r="R239" s="306"/>
      <c r="S239" s="380" t="str">
        <f>IF(AND(OR(Q228="YES"),OR(P239="&lt;select&gt;")),"Please answer this question by making a selection in the dropdown.","")</f>
        <v/>
      </c>
      <c r="T239" s="202" t="b">
        <f t="shared" si="9"/>
        <v>0</v>
      </c>
      <c r="U239" s="202" t="str">
        <f t="shared" si="10"/>
        <v>FALSE</v>
      </c>
      <c r="V239" s="202">
        <f>IF(P239="YES",1,0)</f>
        <v>0</v>
      </c>
      <c r="W239" s="202" t="str">
        <f t="shared" si="11"/>
        <v>0</v>
      </c>
      <c r="X239" s="261"/>
      <c r="Y239" s="261"/>
      <c r="Z239" s="261"/>
      <c r="AA239" s="124"/>
      <c r="AB239" s="262"/>
      <c r="AC239" s="262"/>
    </row>
    <row r="240" spans="1:29" s="207" customFormat="1" ht="11.25" customHeight="1" x14ac:dyDescent="0.25">
      <c r="A240" s="128"/>
      <c r="B240" s="220"/>
      <c r="C240" s="223"/>
      <c r="D240" s="222"/>
      <c r="E240" s="312"/>
      <c r="F240" s="312"/>
      <c r="G240" s="312"/>
      <c r="H240" s="312"/>
      <c r="I240" s="312"/>
      <c r="J240" s="312"/>
      <c r="K240" s="312"/>
      <c r="L240" s="312"/>
      <c r="M240" s="312"/>
      <c r="N240" s="314"/>
      <c r="O240" s="312"/>
      <c r="P240" s="312"/>
      <c r="Q240" s="312"/>
      <c r="R240" s="306"/>
      <c r="S240" s="380"/>
      <c r="T240" s="202"/>
      <c r="U240" s="202"/>
      <c r="V240" s="202"/>
      <c r="W240" s="202"/>
      <c r="X240" s="261"/>
      <c r="Y240" s="261"/>
      <c r="Z240" s="261"/>
      <c r="AA240" s="124"/>
      <c r="AB240" s="262"/>
      <c r="AC240" s="262"/>
    </row>
    <row r="241" spans="1:41" s="207" customFormat="1" ht="16.5" customHeight="1" x14ac:dyDescent="0.25">
      <c r="A241" s="128"/>
      <c r="B241" s="220"/>
      <c r="C241" s="223"/>
      <c r="D241" s="222" t="s">
        <v>510</v>
      </c>
      <c r="E241" s="378"/>
      <c r="F241" s="378"/>
      <c r="G241" s="378"/>
      <c r="H241" s="378"/>
      <c r="I241" s="378"/>
      <c r="J241" s="378"/>
      <c r="K241" s="378"/>
      <c r="L241" s="378"/>
      <c r="M241" s="378"/>
      <c r="N241" s="378"/>
      <c r="O241" s="378"/>
      <c r="P241" s="378"/>
      <c r="Q241" s="378"/>
      <c r="R241" s="306"/>
      <c r="S241" s="380"/>
      <c r="T241" s="202" t="b">
        <f t="shared" si="9"/>
        <v>0</v>
      </c>
      <c r="U241" s="202" t="str">
        <f t="shared" si="10"/>
        <v>FALSE</v>
      </c>
      <c r="V241" s="202">
        <f t="shared" si="12"/>
        <v>0</v>
      </c>
      <c r="W241" s="202" t="str">
        <f t="shared" si="11"/>
        <v>0</v>
      </c>
      <c r="X241" s="261"/>
      <c r="Y241" s="261"/>
      <c r="Z241" s="261"/>
      <c r="AA241" s="124"/>
      <c r="AB241" s="262"/>
      <c r="AC241" s="262"/>
    </row>
    <row r="242" spans="1:41" s="207" customFormat="1" ht="8.25" customHeight="1" x14ac:dyDescent="0.25">
      <c r="A242" s="128"/>
      <c r="B242" s="220"/>
      <c r="C242" s="223"/>
      <c r="D242" s="222"/>
      <c r="E242" s="378"/>
      <c r="F242" s="378"/>
      <c r="G242" s="378"/>
      <c r="H242" s="378"/>
      <c r="I242" s="378"/>
      <c r="J242" s="378"/>
      <c r="K242" s="378"/>
      <c r="L242" s="378"/>
      <c r="M242" s="378"/>
      <c r="N242" s="378"/>
      <c r="O242" s="378"/>
      <c r="P242" s="378"/>
      <c r="Q242" s="378"/>
      <c r="R242" s="306"/>
      <c r="S242" s="380"/>
      <c r="T242" s="202" t="b">
        <f t="shared" si="9"/>
        <v>0</v>
      </c>
      <c r="U242" s="202" t="str">
        <f t="shared" si="10"/>
        <v>FALSE</v>
      </c>
      <c r="V242" s="202">
        <f t="shared" si="12"/>
        <v>0</v>
      </c>
      <c r="W242" s="202" t="str">
        <f t="shared" si="11"/>
        <v>0</v>
      </c>
      <c r="X242" s="261"/>
      <c r="Y242" s="261"/>
      <c r="Z242" s="261"/>
      <c r="AA242" s="124"/>
      <c r="AB242" s="262"/>
      <c r="AC242" s="262"/>
    </row>
    <row r="243" spans="1:41" s="207" customFormat="1" ht="20.25" customHeight="1" x14ac:dyDescent="0.25">
      <c r="A243" s="128"/>
      <c r="B243" s="220"/>
      <c r="C243" s="223"/>
      <c r="D243" s="1037"/>
      <c r="E243" s="1038"/>
      <c r="F243" s="1038"/>
      <c r="G243" s="1038"/>
      <c r="H243" s="1038"/>
      <c r="I243" s="1038"/>
      <c r="J243" s="1038"/>
      <c r="K243" s="1038"/>
      <c r="L243" s="1038"/>
      <c r="M243" s="1038"/>
      <c r="N243" s="1038"/>
      <c r="O243" s="1038"/>
      <c r="P243" s="1038"/>
      <c r="Q243" s="1039"/>
      <c r="R243" s="306"/>
      <c r="S243" s="380" t="str">
        <f>IF(AND(P239="YES",D243=""),"Please add narrative text.","")</f>
        <v/>
      </c>
      <c r="T243" s="202" t="b">
        <f t="shared" si="9"/>
        <v>0</v>
      </c>
      <c r="U243" s="202" t="str">
        <f t="shared" si="10"/>
        <v>FALSE</v>
      </c>
      <c r="V243" s="202">
        <f t="shared" si="12"/>
        <v>0</v>
      </c>
      <c r="W243" s="202" t="str">
        <f t="shared" si="11"/>
        <v>0</v>
      </c>
      <c r="X243" s="261"/>
      <c r="Y243" s="261"/>
      <c r="Z243" s="261"/>
      <c r="AA243" s="124"/>
      <c r="AB243" s="262"/>
      <c r="AC243" s="262"/>
    </row>
    <row r="244" spans="1:41" s="207" customFormat="1" ht="22.5" customHeight="1" x14ac:dyDescent="0.25">
      <c r="A244" s="128"/>
      <c r="B244" s="220"/>
      <c r="C244" s="223"/>
      <c r="D244" s="1040"/>
      <c r="E244" s="1041"/>
      <c r="F244" s="1041"/>
      <c r="G244" s="1041"/>
      <c r="H244" s="1041"/>
      <c r="I244" s="1041"/>
      <c r="J244" s="1041"/>
      <c r="K244" s="1041"/>
      <c r="L244" s="1041"/>
      <c r="M244" s="1041"/>
      <c r="N244" s="1041"/>
      <c r="O244" s="1041"/>
      <c r="P244" s="1041"/>
      <c r="Q244" s="1042"/>
      <c r="R244" s="306"/>
      <c r="S244" s="380"/>
      <c r="T244" s="202" t="b">
        <f t="shared" si="9"/>
        <v>0</v>
      </c>
      <c r="U244" s="202" t="str">
        <f t="shared" si="10"/>
        <v>FALSE</v>
      </c>
      <c r="V244" s="202">
        <f t="shared" si="12"/>
        <v>0</v>
      </c>
      <c r="W244" s="202" t="str">
        <f t="shared" si="11"/>
        <v>0</v>
      </c>
      <c r="X244" s="261"/>
      <c r="Y244" s="261"/>
      <c r="Z244" s="261"/>
      <c r="AA244" s="124"/>
      <c r="AB244" s="262"/>
      <c r="AC244" s="262"/>
    </row>
    <row r="245" spans="1:41" s="207" customFormat="1" ht="21" customHeight="1" x14ac:dyDescent="0.25">
      <c r="A245" s="128"/>
      <c r="B245" s="220"/>
      <c r="C245" s="223"/>
      <c r="D245" s="1040"/>
      <c r="E245" s="1041"/>
      <c r="F245" s="1041"/>
      <c r="G245" s="1041"/>
      <c r="H245" s="1041"/>
      <c r="I245" s="1041"/>
      <c r="J245" s="1041"/>
      <c r="K245" s="1041"/>
      <c r="L245" s="1041"/>
      <c r="M245" s="1041"/>
      <c r="N245" s="1041"/>
      <c r="O245" s="1041"/>
      <c r="P245" s="1041"/>
      <c r="Q245" s="1042"/>
      <c r="R245" s="306"/>
      <c r="S245" s="380"/>
      <c r="T245" s="202" t="b">
        <f t="shared" si="9"/>
        <v>0</v>
      </c>
      <c r="U245" s="202" t="str">
        <f t="shared" si="10"/>
        <v>FALSE</v>
      </c>
      <c r="V245" s="202">
        <f t="shared" si="12"/>
        <v>0</v>
      </c>
      <c r="W245" s="202" t="str">
        <f t="shared" si="11"/>
        <v>0</v>
      </c>
      <c r="X245" s="261"/>
      <c r="Y245" s="261"/>
      <c r="Z245" s="261"/>
      <c r="AA245" s="124"/>
      <c r="AB245" s="262"/>
      <c r="AC245" s="262"/>
    </row>
    <row r="246" spans="1:41" s="207" customFormat="1" ht="24" customHeight="1" x14ac:dyDescent="0.25">
      <c r="A246" s="128"/>
      <c r="B246" s="220"/>
      <c r="C246" s="223"/>
      <c r="D246" s="1043"/>
      <c r="E246" s="1044"/>
      <c r="F246" s="1044"/>
      <c r="G246" s="1044"/>
      <c r="H246" s="1044"/>
      <c r="I246" s="1044"/>
      <c r="J246" s="1044"/>
      <c r="K246" s="1044"/>
      <c r="L246" s="1044"/>
      <c r="M246" s="1044"/>
      <c r="N246" s="1044"/>
      <c r="O246" s="1044"/>
      <c r="P246" s="1044"/>
      <c r="Q246" s="1045"/>
      <c r="R246" s="306"/>
      <c r="S246" s="380"/>
      <c r="T246" s="202" t="b">
        <f t="shared" si="9"/>
        <v>0</v>
      </c>
      <c r="U246" s="202" t="str">
        <f t="shared" si="10"/>
        <v>FALSE</v>
      </c>
      <c r="V246" s="202">
        <f t="shared" si="12"/>
        <v>0</v>
      </c>
      <c r="W246" s="202" t="str">
        <f t="shared" si="11"/>
        <v>0</v>
      </c>
      <c r="X246" s="261"/>
      <c r="Y246" s="261"/>
      <c r="Z246" s="261"/>
      <c r="AA246" s="124"/>
      <c r="AB246" s="262"/>
      <c r="AC246" s="262"/>
    </row>
    <row r="247" spans="1:41" s="207" customFormat="1" ht="13.15" customHeight="1" x14ac:dyDescent="0.25">
      <c r="A247" s="128"/>
      <c r="B247" s="220"/>
      <c r="C247" s="223"/>
      <c r="D247" s="378"/>
      <c r="E247" s="378"/>
      <c r="F247" s="378"/>
      <c r="G247" s="378"/>
      <c r="H247" s="378"/>
      <c r="I247" s="378"/>
      <c r="J247" s="378"/>
      <c r="K247" s="378"/>
      <c r="L247" s="378"/>
      <c r="M247" s="378"/>
      <c r="N247" s="378"/>
      <c r="O247" s="378"/>
      <c r="P247" s="378"/>
      <c r="Q247" s="378"/>
      <c r="R247" s="306"/>
      <c r="S247" s="380"/>
      <c r="T247" s="202" t="b">
        <f t="shared" si="9"/>
        <v>0</v>
      </c>
      <c r="U247" s="202" t="str">
        <f t="shared" si="10"/>
        <v>FALSE</v>
      </c>
      <c r="V247" s="202">
        <f t="shared" si="12"/>
        <v>0</v>
      </c>
      <c r="W247" s="202" t="str">
        <f t="shared" si="11"/>
        <v>0</v>
      </c>
      <c r="X247" s="261"/>
      <c r="Y247" s="261"/>
      <c r="Z247" s="261"/>
      <c r="AA247" s="124"/>
      <c r="AB247" s="262"/>
      <c r="AC247" s="262"/>
    </row>
    <row r="248" spans="1:41" ht="21.75" customHeight="1" x14ac:dyDescent="0.25">
      <c r="A248" s="124"/>
      <c r="B248" s="211"/>
      <c r="C248" s="124"/>
      <c r="D248" s="898" t="s">
        <v>634</v>
      </c>
      <c r="E248" s="898"/>
      <c r="F248" s="898"/>
      <c r="G248" s="898"/>
      <c r="H248" s="898"/>
      <c r="I248" s="898"/>
      <c r="J248" s="898"/>
      <c r="K248" s="898"/>
      <c r="L248" s="898"/>
      <c r="M248" s="898"/>
      <c r="N248" s="898"/>
      <c r="O248" s="898"/>
      <c r="P248" s="968" t="s">
        <v>251</v>
      </c>
      <c r="Q248" s="969"/>
      <c r="R248" s="243"/>
      <c r="S248" s="536" t="str">
        <f>IF(AND(Q228="YES",P248="&lt;select&gt;"),"Please upload the required documentation.","")</f>
        <v/>
      </c>
      <c r="T248" s="202" t="b">
        <f>IF(W248="1",TRUE,FALSE)</f>
        <v>0</v>
      </c>
      <c r="U248" s="202" t="str">
        <f>""&amp;T248&amp;""</f>
        <v>FALSE</v>
      </c>
      <c r="V248" s="202">
        <f>IF(P248="Uploaded",1,0)</f>
        <v>0</v>
      </c>
      <c r="W248" s="202" t="str">
        <f>""&amp;V248&amp;""</f>
        <v>0</v>
      </c>
      <c r="AL248" s="178"/>
      <c r="AM248" s="178"/>
      <c r="AN248" s="178"/>
      <c r="AO248" s="178"/>
    </row>
    <row r="249" spans="1:41" s="177" customFormat="1" ht="35.25" customHeight="1" x14ac:dyDescent="0.25">
      <c r="A249" s="128"/>
      <c r="B249" s="220"/>
      <c r="C249" s="223"/>
      <c r="D249" s="898"/>
      <c r="E249" s="898"/>
      <c r="F249" s="898"/>
      <c r="G249" s="898"/>
      <c r="H249" s="898"/>
      <c r="I249" s="898"/>
      <c r="J249" s="898"/>
      <c r="K249" s="898"/>
      <c r="L249" s="898"/>
      <c r="M249" s="898"/>
      <c r="N249" s="898"/>
      <c r="O249" s="898"/>
      <c r="P249" s="372"/>
      <c r="Q249" s="307"/>
      <c r="R249" s="306"/>
      <c r="S249" s="380"/>
      <c r="T249" s="202"/>
      <c r="U249" s="202"/>
      <c r="V249" s="202"/>
      <c r="W249" s="202"/>
      <c r="X249" s="174"/>
      <c r="Y249" s="174"/>
      <c r="Z249" s="174"/>
      <c r="AA249" s="175"/>
      <c r="AB249" s="176"/>
      <c r="AC249" s="176"/>
    </row>
    <row r="250" spans="1:41" s="133" customFormat="1" ht="21.75" customHeight="1" x14ac:dyDescent="0.25">
      <c r="A250" s="128"/>
      <c r="B250" s="220"/>
      <c r="C250" s="223"/>
      <c r="D250" s="221" t="s">
        <v>663</v>
      </c>
      <c r="E250" s="222"/>
      <c r="F250" s="222"/>
      <c r="G250" s="223"/>
      <c r="H250" s="224"/>
      <c r="I250" s="223"/>
      <c r="J250" s="223"/>
      <c r="K250" s="223"/>
      <c r="L250" s="223"/>
      <c r="M250" s="223"/>
      <c r="N250" s="225"/>
      <c r="O250" s="226"/>
      <c r="P250" s="129"/>
      <c r="Q250" s="129"/>
      <c r="R250" s="227"/>
      <c r="S250" s="380"/>
      <c r="T250" s="202"/>
      <c r="U250" s="202"/>
      <c r="V250" s="202"/>
      <c r="W250" s="202"/>
      <c r="X250" s="202"/>
      <c r="Y250" s="202"/>
      <c r="Z250" s="202"/>
      <c r="AA250" s="128"/>
      <c r="AB250" s="131"/>
      <c r="AC250" s="131"/>
    </row>
    <row r="251" spans="1:41" s="133" customFormat="1" ht="15.75" x14ac:dyDescent="0.25">
      <c r="A251" s="128"/>
      <c r="B251" s="220"/>
      <c r="C251" s="223"/>
      <c r="D251" s="229"/>
      <c r="E251" s="411" t="s">
        <v>257</v>
      </c>
      <c r="F251" s="956" t="s">
        <v>251</v>
      </c>
      <c r="G251" s="957"/>
      <c r="H251" s="957"/>
      <c r="I251" s="957"/>
      <c r="J251" s="958"/>
      <c r="K251" s="494"/>
      <c r="L251" s="411" t="s">
        <v>258</v>
      </c>
      <c r="M251" s="956" t="s">
        <v>251</v>
      </c>
      <c r="N251" s="957"/>
      <c r="O251" s="957"/>
      <c r="P251" s="957"/>
      <c r="Q251" s="958"/>
      <c r="R251" s="227"/>
      <c r="S251" s="380"/>
      <c r="T251" s="202"/>
      <c r="U251" s="202"/>
      <c r="V251" s="202"/>
      <c r="W251" s="202"/>
      <c r="X251" s="202"/>
      <c r="Y251" s="202"/>
      <c r="Z251" s="202"/>
      <c r="AA251" s="128"/>
      <c r="AB251" s="131"/>
      <c r="AC251" s="131"/>
    </row>
    <row r="252" spans="1:41" s="133" customFormat="1" ht="15.75" x14ac:dyDescent="0.25">
      <c r="A252" s="128"/>
      <c r="B252" s="220"/>
      <c r="C252" s="223"/>
      <c r="D252" s="229"/>
      <c r="E252" s="411"/>
      <c r="F252" s="777"/>
      <c r="G252" s="777"/>
      <c r="H252" s="777"/>
      <c r="I252" s="777"/>
      <c r="J252" s="777"/>
      <c r="K252" s="494"/>
      <c r="L252" s="411"/>
      <c r="M252" s="777"/>
      <c r="N252" s="777"/>
      <c r="O252" s="777"/>
      <c r="P252" s="777"/>
      <c r="Q252" s="777"/>
      <c r="R252" s="773"/>
      <c r="S252" s="380"/>
      <c r="T252" s="202"/>
      <c r="U252" s="202"/>
      <c r="V252" s="202"/>
      <c r="W252" s="202"/>
      <c r="X252" s="202"/>
      <c r="Y252" s="202"/>
      <c r="Z252" s="202"/>
      <c r="AA252" s="128"/>
      <c r="AB252" s="131"/>
      <c r="AC252" s="131"/>
    </row>
    <row r="253" spans="1:41" ht="27.75" customHeight="1" thickBot="1" x14ac:dyDescent="0.3">
      <c r="A253" s="124"/>
      <c r="B253" s="954" t="s">
        <v>758</v>
      </c>
      <c r="C253" s="955"/>
      <c r="D253" s="955"/>
      <c r="E253" s="319"/>
      <c r="F253" s="319"/>
      <c r="G253" s="319"/>
      <c r="H253" s="319"/>
      <c r="I253" s="319"/>
      <c r="J253" s="319"/>
      <c r="K253" s="319"/>
      <c r="L253" s="319"/>
      <c r="M253" s="319"/>
      <c r="N253" s="319"/>
      <c r="O253" s="319"/>
      <c r="P253" s="319"/>
      <c r="Q253" s="320"/>
      <c r="R253" s="321"/>
      <c r="S253" s="486"/>
      <c r="T253" s="202" t="b">
        <f>IF(W253="1",TRUE,FALSE)</f>
        <v>0</v>
      </c>
      <c r="U253" s="202" t="str">
        <f>""&amp;T253&amp;""</f>
        <v>FALSE</v>
      </c>
      <c r="V253" s="202">
        <f>IF(C253="Uploaded",1,0)</f>
        <v>0</v>
      </c>
      <c r="W253" s="202" t="str">
        <f>""&amp;V253&amp;""</f>
        <v>0</v>
      </c>
      <c r="AL253" s="178"/>
      <c r="AM253" s="178"/>
      <c r="AN253" s="178"/>
      <c r="AO253" s="178"/>
    </row>
    <row r="254" spans="1:41" s="177" customFormat="1" ht="17.25" customHeight="1" collapsed="1" x14ac:dyDescent="0.25">
      <c r="A254" s="542"/>
      <c r="B254" s="543"/>
      <c r="C254" s="544"/>
      <c r="D254" s="544"/>
      <c r="E254" s="544"/>
      <c r="F254" s="544"/>
      <c r="G254" s="544"/>
      <c r="H254" s="544"/>
      <c r="I254" s="545"/>
      <c r="J254" s="544"/>
      <c r="K254" s="544"/>
      <c r="L254" s="544"/>
      <c r="M254" s="544"/>
      <c r="N254" s="544"/>
      <c r="O254" s="544"/>
      <c r="P254" s="544"/>
      <c r="Q254" s="544"/>
      <c r="R254" s="170"/>
      <c r="S254" s="483"/>
      <c r="T254" s="202" t="b">
        <f t="shared" si="9"/>
        <v>0</v>
      </c>
      <c r="U254" s="202" t="str">
        <f t="shared" si="10"/>
        <v>FALSE</v>
      </c>
      <c r="V254" s="202">
        <f t="shared" si="12"/>
        <v>0</v>
      </c>
      <c r="W254" s="202" t="str">
        <f t="shared" si="11"/>
        <v>0</v>
      </c>
      <c r="X254" s="174"/>
      <c r="Y254" s="174"/>
      <c r="Z254" s="174"/>
      <c r="AA254" s="175"/>
      <c r="AB254" s="176"/>
      <c r="AC254" s="176"/>
    </row>
    <row r="255" spans="1:41" s="177" customFormat="1" ht="17.25" customHeight="1" x14ac:dyDescent="0.25">
      <c r="A255" s="546"/>
      <c r="B255" s="547"/>
      <c r="C255" s="527" t="s">
        <v>9</v>
      </c>
      <c r="D255" s="529"/>
      <c r="E255" s="272"/>
      <c r="F255" s="529"/>
      <c r="G255" s="529"/>
      <c r="H255" s="529"/>
      <c r="I255" s="529"/>
      <c r="J255" s="529"/>
      <c r="K255" s="529"/>
      <c r="L255" s="529"/>
      <c r="M255" s="529"/>
      <c r="N255" s="529"/>
      <c r="O255" s="529"/>
      <c r="P255" s="530" t="s">
        <v>120</v>
      </c>
      <c r="Q255" s="530">
        <f>SUM(V261,V288,V318,V349,V368,V386,V404)</f>
        <v>0</v>
      </c>
      <c r="R255" s="548" t="s">
        <v>125</v>
      </c>
      <c r="S255" s="483"/>
      <c r="T255" s="202" t="e">
        <f t="shared" si="9"/>
        <v>#REF!</v>
      </c>
      <c r="U255" s="202" t="e">
        <f t="shared" si="10"/>
        <v>#REF!</v>
      </c>
      <c r="V255" s="202" t="e">
        <f>IF(#REF!="Uploaded",1,0)</f>
        <v>#REF!</v>
      </c>
      <c r="W255" s="202" t="e">
        <f t="shared" si="11"/>
        <v>#REF!</v>
      </c>
      <c r="X255" s="174"/>
      <c r="Y255" s="174"/>
      <c r="Z255" s="174"/>
      <c r="AA255" s="175"/>
      <c r="AB255" s="176"/>
      <c r="AC255" s="176"/>
    </row>
    <row r="256" spans="1:41" s="177" customFormat="1" ht="15" customHeight="1" thickBot="1" x14ac:dyDescent="0.3">
      <c r="A256" s="542"/>
      <c r="B256" s="549"/>
      <c r="C256" s="550"/>
      <c r="D256" s="550"/>
      <c r="E256" s="550"/>
      <c r="F256" s="550"/>
      <c r="G256" s="550"/>
      <c r="H256" s="550"/>
      <c r="I256" s="550"/>
      <c r="J256" s="550"/>
      <c r="K256" s="550"/>
      <c r="L256" s="550"/>
      <c r="M256" s="550"/>
      <c r="N256" s="550"/>
      <c r="O256" s="550"/>
      <c r="P256" s="550"/>
      <c r="Q256" s="550"/>
      <c r="R256" s="187"/>
      <c r="S256" s="483"/>
      <c r="T256" s="202" t="b">
        <f t="shared" si="9"/>
        <v>0</v>
      </c>
      <c r="U256" s="202" t="str">
        <f t="shared" si="10"/>
        <v>FALSE</v>
      </c>
      <c r="V256" s="202">
        <f t="shared" si="12"/>
        <v>0</v>
      </c>
      <c r="W256" s="202" t="str">
        <f t="shared" si="11"/>
        <v>0</v>
      </c>
      <c r="X256" s="174"/>
      <c r="Y256" s="174"/>
      <c r="Z256" s="174"/>
      <c r="AA256" s="175"/>
      <c r="AB256" s="176"/>
      <c r="AC256" s="176"/>
    </row>
    <row r="257" spans="1:29" s="177" customFormat="1" x14ac:dyDescent="0.25">
      <c r="A257" s="128"/>
      <c r="B257" s="291"/>
      <c r="C257" s="292"/>
      <c r="D257" s="292"/>
      <c r="E257" s="292"/>
      <c r="F257" s="292"/>
      <c r="G257" s="292"/>
      <c r="H257" s="292"/>
      <c r="I257" s="292"/>
      <c r="J257" s="292"/>
      <c r="K257" s="292"/>
      <c r="L257" s="292"/>
      <c r="M257" s="292"/>
      <c r="N257" s="293"/>
      <c r="O257" s="292"/>
      <c r="P257" s="292"/>
      <c r="Q257" s="292"/>
      <c r="R257" s="294"/>
      <c r="S257" s="380"/>
      <c r="T257" s="202" t="b">
        <f t="shared" si="9"/>
        <v>0</v>
      </c>
      <c r="U257" s="202" t="str">
        <f t="shared" si="10"/>
        <v>FALSE</v>
      </c>
      <c r="V257" s="202">
        <f t="shared" si="12"/>
        <v>0</v>
      </c>
      <c r="W257" s="202" t="str">
        <f t="shared" si="11"/>
        <v>0</v>
      </c>
      <c r="X257" s="174"/>
      <c r="Y257" s="174"/>
      <c r="Z257" s="174"/>
      <c r="AA257" s="175"/>
      <c r="AB257" s="176"/>
      <c r="AC257" s="176"/>
    </row>
    <row r="258" spans="1:29" s="177" customFormat="1" ht="15.75" x14ac:dyDescent="0.25">
      <c r="A258" s="128"/>
      <c r="B258" s="220"/>
      <c r="C258" s="322" t="s">
        <v>126</v>
      </c>
      <c r="D258" s="322"/>
      <c r="E258" s="364"/>
      <c r="F258" s="364"/>
      <c r="G258" s="364"/>
      <c r="H258" s="364"/>
      <c r="I258" s="364"/>
      <c r="J258" s="364"/>
      <c r="K258" s="364"/>
      <c r="L258" s="307"/>
      <c r="M258" s="307"/>
      <c r="N258" s="307"/>
      <c r="O258" s="307"/>
      <c r="P258" s="307"/>
      <c r="Q258" s="307"/>
      <c r="R258" s="306"/>
      <c r="S258" s="551"/>
      <c r="T258" s="202" t="b">
        <f t="shared" si="9"/>
        <v>0</v>
      </c>
      <c r="U258" s="202" t="str">
        <f t="shared" si="10"/>
        <v>FALSE</v>
      </c>
      <c r="V258" s="202">
        <f>IF(P258="YES",1,0)</f>
        <v>0</v>
      </c>
      <c r="W258" s="202" t="str">
        <f t="shared" si="11"/>
        <v>0</v>
      </c>
      <c r="X258" s="174"/>
      <c r="Y258" s="174"/>
      <c r="Z258" s="174"/>
      <c r="AA258" s="175"/>
      <c r="AB258" s="176"/>
      <c r="AC258" s="176"/>
    </row>
    <row r="259" spans="1:29" s="346" customFormat="1" ht="16.5" customHeight="1" x14ac:dyDescent="0.25">
      <c r="A259" s="324"/>
      <c r="B259" s="325"/>
      <c r="C259" s="326" t="s">
        <v>313</v>
      </c>
      <c r="E259" s="552"/>
      <c r="F259" s="552"/>
      <c r="G259" s="552"/>
      <c r="H259" s="552"/>
      <c r="I259" s="552"/>
      <c r="J259" s="552"/>
      <c r="K259" s="552"/>
      <c r="L259" s="552"/>
      <c r="M259" s="552"/>
      <c r="N259" s="328"/>
      <c r="O259" s="328"/>
      <c r="P259" s="328"/>
      <c r="Q259" s="328"/>
      <c r="R259" s="329"/>
      <c r="S259" s="539"/>
      <c r="T259" s="330" t="e">
        <f t="shared" si="9"/>
        <v>#REF!</v>
      </c>
      <c r="U259" s="330" t="e">
        <f t="shared" si="10"/>
        <v>#REF!</v>
      </c>
      <c r="V259" s="330" t="e">
        <f>IF(#REF!="Uploaded",1,0)</f>
        <v>#REF!</v>
      </c>
      <c r="W259" s="330" t="e">
        <f t="shared" si="11"/>
        <v>#REF!</v>
      </c>
      <c r="X259" s="349"/>
      <c r="Y259" s="349"/>
      <c r="Z259" s="349"/>
      <c r="AA259" s="541"/>
      <c r="AB259" s="350"/>
      <c r="AC259" s="350"/>
    </row>
    <row r="260" spans="1:29" s="177" customFormat="1" ht="16.5" customHeight="1" x14ac:dyDescent="0.25">
      <c r="A260" s="128"/>
      <c r="B260" s="220"/>
      <c r="C260" s="223"/>
      <c r="D260" s="207"/>
      <c r="E260" s="553"/>
      <c r="F260" s="553"/>
      <c r="G260" s="553"/>
      <c r="H260" s="553"/>
      <c r="I260" s="553"/>
      <c r="J260" s="553"/>
      <c r="K260" s="553"/>
      <c r="L260" s="553"/>
      <c r="M260" s="553"/>
      <c r="N260" s="553"/>
      <c r="O260" s="226"/>
      <c r="P260" s="152"/>
      <c r="Q260" s="152"/>
      <c r="R260" s="306"/>
      <c r="S260" s="380"/>
      <c r="T260" s="202" t="b">
        <f t="shared" si="9"/>
        <v>0</v>
      </c>
      <c r="U260" s="202" t="str">
        <f t="shared" si="10"/>
        <v>FALSE</v>
      </c>
      <c r="V260" s="202">
        <f t="shared" ref="V260:V284" si="13">IF(C260="Uploaded",1,0)</f>
        <v>0</v>
      </c>
      <c r="W260" s="202" t="str">
        <f t="shared" si="11"/>
        <v>0</v>
      </c>
      <c r="X260" s="174"/>
      <c r="Y260" s="174"/>
      <c r="Z260" s="174"/>
      <c r="AA260" s="175"/>
      <c r="AB260" s="176"/>
      <c r="AC260" s="176"/>
    </row>
    <row r="261" spans="1:29" s="177" customFormat="1" ht="16.5" customHeight="1" x14ac:dyDescent="0.25">
      <c r="A261" s="128"/>
      <c r="B261" s="220"/>
      <c r="C261" s="223"/>
      <c r="D261" s="1033" t="s">
        <v>669</v>
      </c>
      <c r="E261" s="1033"/>
      <c r="F261" s="1033"/>
      <c r="G261" s="1033"/>
      <c r="H261" s="1033"/>
      <c r="I261" s="1033"/>
      <c r="J261" s="1033"/>
      <c r="K261" s="1033"/>
      <c r="L261" s="1033"/>
      <c r="M261" s="1033"/>
      <c r="N261" s="1033"/>
      <c r="O261" s="1034"/>
      <c r="P261" s="95" t="s">
        <v>251</v>
      </c>
      <c r="Q261" s="553"/>
      <c r="R261" s="306"/>
      <c r="S261" s="380" t="str">
        <f>IF(AND(OR(P261="NO",P261="&lt;select&gt;"),OR(D265&lt;&gt;"",U279="TRUE",D272&lt;&gt;"")),"Please answer this question by making a selection in the dropdown.","")</f>
        <v/>
      </c>
      <c r="T261" s="202" t="b">
        <f>IF(W261="1",TRUE,FALSE)</f>
        <v>0</v>
      </c>
      <c r="U261" s="202" t="str">
        <f>""&amp;T261&amp;""</f>
        <v>FALSE</v>
      </c>
      <c r="V261" s="202">
        <f>IF(P261="YES",1,0)</f>
        <v>0</v>
      </c>
      <c r="W261" s="202" t="str">
        <f>""&amp;V261&amp;""</f>
        <v>0</v>
      </c>
      <c r="X261" s="174"/>
      <c r="Y261" s="174"/>
      <c r="Z261" s="174"/>
      <c r="AA261" s="175"/>
      <c r="AB261" s="176"/>
      <c r="AC261" s="176"/>
    </row>
    <row r="262" spans="1:29" s="177" customFormat="1" ht="13.5" customHeight="1" x14ac:dyDescent="0.25">
      <c r="A262" s="128"/>
      <c r="B262" s="220"/>
      <c r="C262" s="124"/>
      <c r="D262" s="554"/>
      <c r="E262" s="554"/>
      <c r="F262" s="554"/>
      <c r="G262" s="554"/>
      <c r="H262" s="554"/>
      <c r="I262" s="554"/>
      <c r="J262" s="554"/>
      <c r="K262" s="554"/>
      <c r="L262" s="554"/>
      <c r="M262" s="554"/>
      <c r="N262" s="554"/>
      <c r="O262" s="554"/>
      <c r="P262" s="554"/>
      <c r="Q262" s="152"/>
      <c r="R262" s="306"/>
      <c r="S262" s="380"/>
      <c r="T262" s="202"/>
      <c r="U262" s="202"/>
      <c r="V262" s="202"/>
      <c r="W262" s="202"/>
      <c r="X262" s="174"/>
      <c r="Y262" s="174"/>
      <c r="Z262" s="174"/>
      <c r="AA262" s="175"/>
      <c r="AB262" s="176"/>
      <c r="AC262" s="176"/>
    </row>
    <row r="263" spans="1:29" s="177" customFormat="1" ht="20.25" customHeight="1" x14ac:dyDescent="0.25">
      <c r="A263" s="128"/>
      <c r="B263" s="220"/>
      <c r="C263" s="223"/>
      <c r="D263" s="1033" t="s">
        <v>506</v>
      </c>
      <c r="E263" s="1033"/>
      <c r="F263" s="1033"/>
      <c r="G263" s="1033"/>
      <c r="H263" s="1033"/>
      <c r="I263" s="1033"/>
      <c r="J263" s="1033"/>
      <c r="K263" s="1033"/>
      <c r="L263" s="1033"/>
      <c r="M263" s="1033"/>
      <c r="N263" s="1033"/>
      <c r="O263" s="1033"/>
      <c r="P263" s="1033"/>
      <c r="Q263" s="553"/>
      <c r="R263" s="306"/>
      <c r="S263" s="380"/>
      <c r="T263" s="202" t="b">
        <f t="shared" si="9"/>
        <v>0</v>
      </c>
      <c r="U263" s="202" t="str">
        <f t="shared" si="10"/>
        <v>FALSE</v>
      </c>
      <c r="V263" s="202">
        <f t="shared" si="13"/>
        <v>0</v>
      </c>
      <c r="W263" s="202" t="str">
        <f t="shared" si="11"/>
        <v>0</v>
      </c>
      <c r="X263" s="174"/>
      <c r="Y263" s="174"/>
      <c r="Z263" s="174"/>
      <c r="AA263" s="175"/>
      <c r="AB263" s="176"/>
      <c r="AC263" s="176"/>
    </row>
    <row r="264" spans="1:29" s="177" customFormat="1" ht="8.25" customHeight="1" x14ac:dyDescent="0.25">
      <c r="A264" s="128"/>
      <c r="B264" s="220"/>
      <c r="C264" s="223"/>
      <c r="D264" s="223"/>
      <c r="E264" s="223"/>
      <c r="F264" s="223"/>
      <c r="G264" s="223"/>
      <c r="H264" s="223"/>
      <c r="I264" s="223"/>
      <c r="J264" s="223"/>
      <c r="K264" s="223"/>
      <c r="L264" s="223"/>
      <c r="M264" s="223"/>
      <c r="N264" s="308"/>
      <c r="O264" s="223"/>
      <c r="P264" s="223"/>
      <c r="Q264" s="223"/>
      <c r="R264" s="306"/>
      <c r="S264" s="380"/>
      <c r="T264" s="202" t="b">
        <f t="shared" si="9"/>
        <v>0</v>
      </c>
      <c r="U264" s="202" t="str">
        <f t="shared" si="10"/>
        <v>FALSE</v>
      </c>
      <c r="V264" s="202">
        <f t="shared" si="13"/>
        <v>0</v>
      </c>
      <c r="W264" s="202" t="str">
        <f t="shared" si="11"/>
        <v>0</v>
      </c>
      <c r="X264" s="174"/>
      <c r="Y264" s="174"/>
      <c r="Z264" s="174"/>
      <c r="AA264" s="175"/>
      <c r="AB264" s="176"/>
      <c r="AC264" s="176"/>
    </row>
    <row r="265" spans="1:29" s="177" customFormat="1" x14ac:dyDescent="0.25">
      <c r="A265" s="128"/>
      <c r="B265" s="220"/>
      <c r="C265" s="223"/>
      <c r="D265" s="959"/>
      <c r="E265" s="960"/>
      <c r="F265" s="960"/>
      <c r="G265" s="960"/>
      <c r="H265" s="960"/>
      <c r="I265" s="960"/>
      <c r="J265" s="960"/>
      <c r="K265" s="960"/>
      <c r="L265" s="960"/>
      <c r="M265" s="960"/>
      <c r="N265" s="960"/>
      <c r="O265" s="960"/>
      <c r="P265" s="960"/>
      <c r="Q265" s="961"/>
      <c r="R265" s="309"/>
      <c r="S265" s="380" t="str">
        <f>IF(AND(P261="YES",D265=""),"Please add narrative text.","")</f>
        <v/>
      </c>
      <c r="T265" s="202" t="b">
        <f t="shared" si="9"/>
        <v>0</v>
      </c>
      <c r="U265" s="202" t="str">
        <f t="shared" si="10"/>
        <v>FALSE</v>
      </c>
      <c r="V265" s="202">
        <f t="shared" si="13"/>
        <v>0</v>
      </c>
      <c r="W265" s="202" t="str">
        <f t="shared" si="11"/>
        <v>0</v>
      </c>
      <c r="X265" s="174"/>
      <c r="Y265" s="174"/>
      <c r="Z265" s="174"/>
      <c r="AA265" s="175"/>
      <c r="AB265" s="176"/>
      <c r="AC265" s="176"/>
    </row>
    <row r="266" spans="1:29" s="177" customFormat="1" x14ac:dyDescent="0.25">
      <c r="A266" s="128"/>
      <c r="B266" s="220"/>
      <c r="C266" s="223"/>
      <c r="D266" s="962"/>
      <c r="E266" s="963"/>
      <c r="F266" s="963"/>
      <c r="G266" s="963"/>
      <c r="H266" s="963"/>
      <c r="I266" s="963"/>
      <c r="J266" s="963"/>
      <c r="K266" s="963"/>
      <c r="L266" s="963"/>
      <c r="M266" s="963"/>
      <c r="N266" s="963"/>
      <c r="O266" s="963"/>
      <c r="P266" s="963"/>
      <c r="Q266" s="964"/>
      <c r="R266" s="309"/>
      <c r="S266" s="380"/>
      <c r="T266" s="202" t="b">
        <f t="shared" si="9"/>
        <v>0</v>
      </c>
      <c r="U266" s="202" t="str">
        <f t="shared" si="10"/>
        <v>FALSE</v>
      </c>
      <c r="V266" s="202">
        <f t="shared" si="13"/>
        <v>0</v>
      </c>
      <c r="W266" s="202" t="str">
        <f t="shared" si="11"/>
        <v>0</v>
      </c>
      <c r="X266" s="174"/>
      <c r="Y266" s="174"/>
      <c r="Z266" s="174"/>
      <c r="AA266" s="175"/>
      <c r="AB266" s="176"/>
      <c r="AC266" s="176"/>
    </row>
    <row r="267" spans="1:29" s="177" customFormat="1" x14ac:dyDescent="0.25">
      <c r="A267" s="128"/>
      <c r="B267" s="220"/>
      <c r="C267" s="223"/>
      <c r="D267" s="962"/>
      <c r="E267" s="963"/>
      <c r="F267" s="963"/>
      <c r="G267" s="963"/>
      <c r="H267" s="963"/>
      <c r="I267" s="963"/>
      <c r="J267" s="963"/>
      <c r="K267" s="963"/>
      <c r="L267" s="963"/>
      <c r="M267" s="963"/>
      <c r="N267" s="963"/>
      <c r="O267" s="963"/>
      <c r="P267" s="963"/>
      <c r="Q267" s="964"/>
      <c r="R267" s="306"/>
      <c r="S267" s="380"/>
      <c r="T267" s="202" t="b">
        <f t="shared" si="9"/>
        <v>0</v>
      </c>
      <c r="U267" s="202" t="str">
        <f t="shared" si="10"/>
        <v>FALSE</v>
      </c>
      <c r="V267" s="202">
        <f t="shared" si="13"/>
        <v>0</v>
      </c>
      <c r="W267" s="202" t="str">
        <f t="shared" si="11"/>
        <v>0</v>
      </c>
      <c r="X267" s="174"/>
      <c r="Y267" s="174"/>
      <c r="Z267" s="174"/>
      <c r="AA267" s="175"/>
      <c r="AB267" s="176"/>
      <c r="AC267" s="176"/>
    </row>
    <row r="268" spans="1:29" s="177" customFormat="1" x14ac:dyDescent="0.25">
      <c r="A268" s="128"/>
      <c r="B268" s="220"/>
      <c r="C268" s="223"/>
      <c r="D268" s="965"/>
      <c r="E268" s="966"/>
      <c r="F268" s="966"/>
      <c r="G268" s="966"/>
      <c r="H268" s="966"/>
      <c r="I268" s="966"/>
      <c r="J268" s="966"/>
      <c r="K268" s="966"/>
      <c r="L268" s="966"/>
      <c r="M268" s="966"/>
      <c r="N268" s="966"/>
      <c r="O268" s="966"/>
      <c r="P268" s="966"/>
      <c r="Q268" s="967"/>
      <c r="R268" s="339"/>
      <c r="S268" s="380"/>
      <c r="T268" s="202" t="b">
        <f t="shared" si="9"/>
        <v>0</v>
      </c>
      <c r="U268" s="202" t="str">
        <f t="shared" si="10"/>
        <v>FALSE</v>
      </c>
      <c r="V268" s="202">
        <f t="shared" si="13"/>
        <v>0</v>
      </c>
      <c r="W268" s="202" t="str">
        <f t="shared" si="11"/>
        <v>0</v>
      </c>
      <c r="X268" s="174"/>
      <c r="Y268" s="174"/>
      <c r="Z268" s="174"/>
      <c r="AA268" s="175"/>
      <c r="AB268" s="176"/>
      <c r="AC268" s="176"/>
    </row>
    <row r="269" spans="1:29" s="177" customFormat="1" ht="16.899999999999999" customHeight="1" x14ac:dyDescent="0.25">
      <c r="A269" s="128"/>
      <c r="B269" s="220"/>
      <c r="C269" s="223"/>
      <c r="D269" s="555"/>
      <c r="E269" s="556"/>
      <c r="F269" s="556"/>
      <c r="G269" s="556"/>
      <c r="H269" s="556"/>
      <c r="I269" s="556"/>
      <c r="J269" s="556"/>
      <c r="K269" s="556"/>
      <c r="L269" s="556"/>
      <c r="M269" s="556"/>
      <c r="N269" s="556"/>
      <c r="O269" s="556"/>
      <c r="P269" s="556"/>
      <c r="Q269" s="556"/>
      <c r="R269" s="306"/>
      <c r="S269" s="380"/>
      <c r="T269" s="202" t="b">
        <f t="shared" si="9"/>
        <v>0</v>
      </c>
      <c r="U269" s="202" t="str">
        <f t="shared" si="10"/>
        <v>FALSE</v>
      </c>
      <c r="V269" s="202">
        <f t="shared" si="13"/>
        <v>0</v>
      </c>
      <c r="W269" s="202" t="str">
        <f t="shared" si="11"/>
        <v>0</v>
      </c>
      <c r="X269" s="174"/>
      <c r="Y269" s="174"/>
      <c r="Z269" s="174"/>
      <c r="AA269" s="175"/>
      <c r="AB269" s="176"/>
      <c r="AC269" s="176"/>
    </row>
    <row r="270" spans="1:29" s="177" customFormat="1" ht="13.9" customHeight="1" x14ac:dyDescent="0.25">
      <c r="A270" s="128"/>
      <c r="B270" s="220"/>
      <c r="C270" s="223"/>
      <c r="D270" s="1046" t="s">
        <v>507</v>
      </c>
      <c r="E270" s="1046"/>
      <c r="F270" s="1046"/>
      <c r="G270" s="1046"/>
      <c r="H270" s="1046"/>
      <c r="I270" s="1046"/>
      <c r="J270" s="1046"/>
      <c r="K270" s="1046"/>
      <c r="L270" s="1046"/>
      <c r="M270" s="1046"/>
      <c r="N270" s="1046"/>
      <c r="O270" s="1046"/>
      <c r="P270" s="1046"/>
      <c r="Q270" s="1046"/>
      <c r="R270" s="306"/>
      <c r="S270" s="380"/>
      <c r="T270" s="202" t="b">
        <f t="shared" si="9"/>
        <v>0</v>
      </c>
      <c r="U270" s="202" t="str">
        <f t="shared" si="10"/>
        <v>FALSE</v>
      </c>
      <c r="V270" s="202">
        <f t="shared" si="13"/>
        <v>0</v>
      </c>
      <c r="W270" s="202" t="str">
        <f t="shared" si="11"/>
        <v>0</v>
      </c>
      <c r="X270" s="174"/>
      <c r="Y270" s="174"/>
      <c r="Z270" s="174"/>
      <c r="AA270" s="175"/>
      <c r="AB270" s="176"/>
      <c r="AC270" s="176"/>
    </row>
    <row r="271" spans="1:29" s="177" customFormat="1" ht="8.25" customHeight="1" x14ac:dyDescent="0.25">
      <c r="A271" s="128"/>
      <c r="B271" s="220"/>
      <c r="C271" s="223"/>
      <c r="D271" s="1047"/>
      <c r="E271" s="1047"/>
      <c r="F271" s="1047"/>
      <c r="G271" s="1047"/>
      <c r="H271" s="1047"/>
      <c r="I271" s="1047"/>
      <c r="J271" s="1047"/>
      <c r="K271" s="1047"/>
      <c r="L271" s="1047"/>
      <c r="M271" s="1047"/>
      <c r="N271" s="1047"/>
      <c r="O271" s="1047"/>
      <c r="P271" s="1047"/>
      <c r="Q271" s="1047"/>
      <c r="R271" s="306"/>
      <c r="S271" s="380"/>
      <c r="T271" s="202" t="b">
        <f t="shared" si="9"/>
        <v>0</v>
      </c>
      <c r="U271" s="202" t="str">
        <f t="shared" si="10"/>
        <v>FALSE</v>
      </c>
      <c r="V271" s="202">
        <f t="shared" si="13"/>
        <v>0</v>
      </c>
      <c r="W271" s="202" t="str">
        <f t="shared" si="11"/>
        <v>0</v>
      </c>
      <c r="X271" s="174"/>
      <c r="Y271" s="174"/>
      <c r="Z271" s="174"/>
      <c r="AA271" s="175"/>
      <c r="AB271" s="176"/>
      <c r="AC271" s="176"/>
    </row>
    <row r="272" spans="1:29" s="177" customFormat="1" x14ac:dyDescent="0.25">
      <c r="A272" s="128"/>
      <c r="B272" s="220"/>
      <c r="C272" s="223"/>
      <c r="D272" s="959"/>
      <c r="E272" s="960"/>
      <c r="F272" s="960"/>
      <c r="G272" s="960"/>
      <c r="H272" s="960"/>
      <c r="I272" s="960"/>
      <c r="J272" s="960"/>
      <c r="K272" s="960"/>
      <c r="L272" s="960"/>
      <c r="M272" s="960"/>
      <c r="N272" s="960"/>
      <c r="O272" s="960"/>
      <c r="P272" s="960"/>
      <c r="Q272" s="961"/>
      <c r="R272" s="309"/>
      <c r="S272" s="380" t="str">
        <f>IF(AND(P261="YES",D272=""),"Please add narrative text.","")</f>
        <v/>
      </c>
      <c r="T272" s="202" t="b">
        <f t="shared" si="9"/>
        <v>0</v>
      </c>
      <c r="U272" s="202" t="str">
        <f t="shared" si="10"/>
        <v>FALSE</v>
      </c>
      <c r="V272" s="202">
        <f t="shared" si="13"/>
        <v>0</v>
      </c>
      <c r="W272" s="202" t="str">
        <f t="shared" si="11"/>
        <v>0</v>
      </c>
      <c r="X272" s="174"/>
      <c r="Y272" s="174"/>
      <c r="Z272" s="174"/>
      <c r="AA272" s="175"/>
      <c r="AB272" s="176"/>
      <c r="AC272" s="176"/>
    </row>
    <row r="273" spans="1:41" s="177" customFormat="1" x14ac:dyDescent="0.25">
      <c r="A273" s="128"/>
      <c r="B273" s="220"/>
      <c r="C273" s="223"/>
      <c r="D273" s="962"/>
      <c r="E273" s="963"/>
      <c r="F273" s="963"/>
      <c r="G273" s="963"/>
      <c r="H273" s="963"/>
      <c r="I273" s="963"/>
      <c r="J273" s="963"/>
      <c r="K273" s="963"/>
      <c r="L273" s="963"/>
      <c r="M273" s="963"/>
      <c r="N273" s="963"/>
      <c r="O273" s="963"/>
      <c r="P273" s="963"/>
      <c r="Q273" s="964"/>
      <c r="R273" s="309"/>
      <c r="S273" s="380"/>
      <c r="T273" s="202" t="b">
        <f t="shared" si="9"/>
        <v>0</v>
      </c>
      <c r="U273" s="202" t="str">
        <f t="shared" si="10"/>
        <v>FALSE</v>
      </c>
      <c r="V273" s="202">
        <f t="shared" si="13"/>
        <v>0</v>
      </c>
      <c r="W273" s="202" t="str">
        <f t="shared" si="11"/>
        <v>0</v>
      </c>
      <c r="X273" s="174"/>
      <c r="Y273" s="174"/>
      <c r="Z273" s="174"/>
      <c r="AA273" s="175"/>
      <c r="AB273" s="176"/>
      <c r="AC273" s="176"/>
    </row>
    <row r="274" spans="1:41" s="177" customFormat="1" x14ac:dyDescent="0.25">
      <c r="A274" s="128"/>
      <c r="B274" s="220"/>
      <c r="C274" s="223"/>
      <c r="D274" s="962"/>
      <c r="E274" s="963"/>
      <c r="F274" s="963"/>
      <c r="G274" s="963"/>
      <c r="H274" s="963"/>
      <c r="I274" s="963"/>
      <c r="J274" s="963"/>
      <c r="K274" s="963"/>
      <c r="L274" s="963"/>
      <c r="M274" s="963"/>
      <c r="N274" s="963"/>
      <c r="O274" s="963"/>
      <c r="P274" s="963"/>
      <c r="Q274" s="964"/>
      <c r="R274" s="306"/>
      <c r="S274" s="380"/>
      <c r="T274" s="202" t="b">
        <f t="shared" si="9"/>
        <v>0</v>
      </c>
      <c r="U274" s="202" t="str">
        <f t="shared" si="10"/>
        <v>FALSE</v>
      </c>
      <c r="V274" s="202">
        <f t="shared" si="13"/>
        <v>0</v>
      </c>
      <c r="W274" s="202" t="str">
        <f t="shared" si="11"/>
        <v>0</v>
      </c>
      <c r="X274" s="174"/>
      <c r="Y274" s="174"/>
      <c r="Z274" s="174"/>
      <c r="AA274" s="175"/>
      <c r="AB274" s="176"/>
      <c r="AC274" s="176"/>
    </row>
    <row r="275" spans="1:41" s="177" customFormat="1" x14ac:dyDescent="0.25">
      <c r="A275" s="128"/>
      <c r="B275" s="220"/>
      <c r="C275" s="223"/>
      <c r="D275" s="962"/>
      <c r="E275" s="963"/>
      <c r="F275" s="963"/>
      <c r="G275" s="963"/>
      <c r="H275" s="963"/>
      <c r="I275" s="963"/>
      <c r="J275" s="963"/>
      <c r="K275" s="963"/>
      <c r="L275" s="963"/>
      <c r="M275" s="963"/>
      <c r="N275" s="963"/>
      <c r="O275" s="963"/>
      <c r="P275" s="963"/>
      <c r="Q275" s="964"/>
      <c r="R275" s="306"/>
      <c r="S275" s="380"/>
      <c r="T275" s="202" t="b">
        <f t="shared" si="9"/>
        <v>0</v>
      </c>
      <c r="U275" s="202" t="str">
        <f t="shared" si="10"/>
        <v>FALSE</v>
      </c>
      <c r="V275" s="202">
        <f t="shared" si="13"/>
        <v>0</v>
      </c>
      <c r="W275" s="202" t="str">
        <f t="shared" si="11"/>
        <v>0</v>
      </c>
      <c r="X275" s="174"/>
      <c r="Y275" s="174"/>
      <c r="Z275" s="174"/>
      <c r="AA275" s="175"/>
      <c r="AB275" s="176"/>
      <c r="AC275" s="176"/>
    </row>
    <row r="276" spans="1:41" s="177" customFormat="1" x14ac:dyDescent="0.25">
      <c r="A276" s="128"/>
      <c r="B276" s="220"/>
      <c r="C276" s="223"/>
      <c r="D276" s="962"/>
      <c r="E276" s="963"/>
      <c r="F276" s="963"/>
      <c r="G276" s="963"/>
      <c r="H276" s="963"/>
      <c r="I276" s="963"/>
      <c r="J276" s="963"/>
      <c r="K276" s="963"/>
      <c r="L276" s="963"/>
      <c r="M276" s="963"/>
      <c r="N276" s="963"/>
      <c r="O276" s="963"/>
      <c r="P276" s="963"/>
      <c r="Q276" s="964"/>
      <c r="R276" s="306"/>
      <c r="S276" s="380"/>
      <c r="T276" s="202" t="b">
        <f t="shared" si="9"/>
        <v>0</v>
      </c>
      <c r="U276" s="202" t="str">
        <f t="shared" si="10"/>
        <v>FALSE</v>
      </c>
      <c r="V276" s="202">
        <f t="shared" si="13"/>
        <v>0</v>
      </c>
      <c r="W276" s="202" t="str">
        <f t="shared" si="11"/>
        <v>0</v>
      </c>
      <c r="X276" s="174"/>
      <c r="Y276" s="174"/>
      <c r="Z276" s="174"/>
      <c r="AA276" s="175"/>
      <c r="AB276" s="176"/>
      <c r="AC276" s="176"/>
    </row>
    <row r="277" spans="1:41" s="177" customFormat="1" x14ac:dyDescent="0.25">
      <c r="A277" s="128"/>
      <c r="B277" s="220"/>
      <c r="C277" s="223"/>
      <c r="D277" s="965"/>
      <c r="E277" s="966"/>
      <c r="F277" s="966"/>
      <c r="G277" s="966"/>
      <c r="H277" s="966"/>
      <c r="I277" s="966"/>
      <c r="J277" s="966"/>
      <c r="K277" s="966"/>
      <c r="L277" s="966"/>
      <c r="M277" s="966"/>
      <c r="N277" s="966"/>
      <c r="O277" s="966"/>
      <c r="P277" s="966"/>
      <c r="Q277" s="967"/>
      <c r="R277" s="339"/>
      <c r="S277" s="380"/>
      <c r="T277" s="202" t="b">
        <f t="shared" si="9"/>
        <v>0</v>
      </c>
      <c r="U277" s="202" t="str">
        <f t="shared" si="10"/>
        <v>FALSE</v>
      </c>
      <c r="V277" s="202">
        <f t="shared" si="13"/>
        <v>0</v>
      </c>
      <c r="W277" s="202" t="str">
        <f t="shared" si="11"/>
        <v>0</v>
      </c>
      <c r="X277" s="174"/>
      <c r="Y277" s="174"/>
      <c r="Z277" s="174"/>
      <c r="AA277" s="175"/>
      <c r="AB277" s="176"/>
      <c r="AC277" s="176"/>
    </row>
    <row r="278" spans="1:41" s="207" customFormat="1" x14ac:dyDescent="0.25">
      <c r="A278" s="128"/>
      <c r="B278" s="220"/>
      <c r="C278" s="223"/>
      <c r="D278" s="340"/>
      <c r="E278" s="340"/>
      <c r="F278" s="340"/>
      <c r="G278" s="340"/>
      <c r="H278" s="340"/>
      <c r="I278" s="340"/>
      <c r="J278" s="340"/>
      <c r="K278" s="340"/>
      <c r="L278" s="340"/>
      <c r="M278" s="340"/>
      <c r="N278" s="341"/>
      <c r="O278" s="340"/>
      <c r="P278" s="340"/>
      <c r="Q278" s="340"/>
      <c r="R278" s="306"/>
      <c r="S278" s="380"/>
      <c r="T278" s="202" t="b">
        <f t="shared" si="9"/>
        <v>0</v>
      </c>
      <c r="U278" s="202" t="str">
        <f t="shared" si="10"/>
        <v>FALSE</v>
      </c>
      <c r="V278" s="202">
        <f t="shared" si="13"/>
        <v>0</v>
      </c>
      <c r="W278" s="202" t="str">
        <f t="shared" si="11"/>
        <v>0</v>
      </c>
      <c r="X278" s="261"/>
      <c r="Y278" s="261"/>
      <c r="Z278" s="261"/>
      <c r="AA278" s="124"/>
      <c r="AB278" s="262"/>
      <c r="AC278" s="262"/>
    </row>
    <row r="279" spans="1:41" ht="21.75" customHeight="1" x14ac:dyDescent="0.25">
      <c r="A279" s="124"/>
      <c r="B279" s="211"/>
      <c r="C279" s="124"/>
      <c r="D279" s="898" t="s">
        <v>508</v>
      </c>
      <c r="E279" s="898"/>
      <c r="F279" s="898"/>
      <c r="G279" s="898"/>
      <c r="H279" s="898"/>
      <c r="I279" s="898"/>
      <c r="J279" s="898"/>
      <c r="K279" s="898"/>
      <c r="L279" s="898"/>
      <c r="M279" s="898"/>
      <c r="N279" s="898"/>
      <c r="O279" s="898"/>
      <c r="P279" s="968" t="s">
        <v>251</v>
      </c>
      <c r="Q279" s="969"/>
      <c r="R279" s="243"/>
      <c r="S279" s="536" t="str">
        <f>IF(AND(P261="YES",P279="&lt;select&gt;"),"Please upload the required documentation.","")</f>
        <v/>
      </c>
      <c r="T279" s="202" t="b">
        <f t="shared" si="9"/>
        <v>0</v>
      </c>
      <c r="U279" s="202" t="str">
        <f t="shared" si="10"/>
        <v>FALSE</v>
      </c>
      <c r="V279" s="202">
        <f>IF(P279="Uploaded",1,0)</f>
        <v>0</v>
      </c>
      <c r="W279" s="202" t="str">
        <f t="shared" si="11"/>
        <v>0</v>
      </c>
      <c r="AL279" s="178"/>
      <c r="AM279" s="178"/>
      <c r="AN279" s="178"/>
      <c r="AO279" s="178"/>
    </row>
    <row r="280" spans="1:41" ht="21.75" customHeight="1" x14ac:dyDescent="0.25">
      <c r="A280" s="124"/>
      <c r="B280" s="211"/>
      <c r="C280" s="223"/>
      <c r="D280" s="898"/>
      <c r="E280" s="898"/>
      <c r="F280" s="898"/>
      <c r="G280" s="898"/>
      <c r="H280" s="898"/>
      <c r="I280" s="898"/>
      <c r="J280" s="898"/>
      <c r="K280" s="898"/>
      <c r="L280" s="898"/>
      <c r="M280" s="898"/>
      <c r="N280" s="898"/>
      <c r="O280" s="898"/>
      <c r="P280" s="357"/>
      <c r="Q280" s="357"/>
      <c r="R280" s="243"/>
      <c r="S280" s="536"/>
      <c r="T280" s="202"/>
      <c r="U280" s="202"/>
      <c r="V280" s="202"/>
      <c r="W280" s="202"/>
      <c r="AL280" s="178"/>
      <c r="AM280" s="178"/>
      <c r="AN280" s="178"/>
      <c r="AO280" s="178"/>
    </row>
    <row r="281" spans="1:41" s="133" customFormat="1" ht="21.75" customHeight="1" x14ac:dyDescent="0.25">
      <c r="A281" s="128"/>
      <c r="B281" s="220"/>
      <c r="C281" s="716"/>
      <c r="D281" s="221" t="s">
        <v>663</v>
      </c>
      <c r="E281" s="222"/>
      <c r="F281" s="222"/>
      <c r="G281" s="223"/>
      <c r="H281" s="224"/>
      <c r="I281" s="223"/>
      <c r="J281" s="223"/>
      <c r="K281" s="223"/>
      <c r="L281" s="223"/>
      <c r="M281" s="223"/>
      <c r="N281" s="225"/>
      <c r="O281" s="226"/>
      <c r="P281" s="129"/>
      <c r="Q281" s="129"/>
      <c r="R281" s="227"/>
      <c r="S281" s="380"/>
      <c r="T281" s="202"/>
      <c r="U281" s="202"/>
      <c r="V281" s="202"/>
      <c r="W281" s="202"/>
      <c r="X281" s="202"/>
      <c r="Y281" s="202"/>
      <c r="Z281" s="202"/>
      <c r="AA281" s="128"/>
      <c r="AB281" s="131"/>
      <c r="AC281" s="131"/>
    </row>
    <row r="282" spans="1:41" s="133" customFormat="1" ht="15.75" x14ac:dyDescent="0.25">
      <c r="A282" s="128"/>
      <c r="B282" s="220"/>
      <c r="C282" s="716"/>
      <c r="D282" s="229"/>
      <c r="E282" s="411" t="s">
        <v>257</v>
      </c>
      <c r="F282" s="956" t="s">
        <v>251</v>
      </c>
      <c r="G282" s="957"/>
      <c r="H282" s="957"/>
      <c r="I282" s="957"/>
      <c r="J282" s="958"/>
      <c r="K282" s="494"/>
      <c r="L282" s="411" t="s">
        <v>258</v>
      </c>
      <c r="M282" s="956" t="s">
        <v>251</v>
      </c>
      <c r="N282" s="957"/>
      <c r="O282" s="957"/>
      <c r="P282" s="957"/>
      <c r="Q282" s="958"/>
      <c r="R282" s="227"/>
      <c r="S282" s="380"/>
      <c r="T282" s="202"/>
      <c r="U282" s="202"/>
      <c r="V282" s="202"/>
      <c r="W282" s="202"/>
      <c r="X282" s="202"/>
      <c r="Y282" s="202"/>
      <c r="Z282" s="202"/>
      <c r="AA282" s="128"/>
      <c r="AB282" s="131"/>
      <c r="AC282" s="131"/>
    </row>
    <row r="283" spans="1:41" ht="12" customHeight="1" thickBot="1" x14ac:dyDescent="0.3">
      <c r="A283" s="124"/>
      <c r="B283" s="317"/>
      <c r="C283" s="318"/>
      <c r="D283" s="319"/>
      <c r="E283" s="319"/>
      <c r="F283" s="319"/>
      <c r="G283" s="319"/>
      <c r="H283" s="319"/>
      <c r="I283" s="319"/>
      <c r="J283" s="319"/>
      <c r="K283" s="319"/>
      <c r="L283" s="319"/>
      <c r="M283" s="319"/>
      <c r="N283" s="319"/>
      <c r="O283" s="319"/>
      <c r="P283" s="319"/>
      <c r="Q283" s="320"/>
      <c r="R283" s="321"/>
      <c r="S283" s="486"/>
      <c r="T283" s="202" t="b">
        <f>IF(W283="1",TRUE,FALSE)</f>
        <v>0</v>
      </c>
      <c r="U283" s="202" t="str">
        <f>""&amp;T283&amp;""</f>
        <v>FALSE</v>
      </c>
      <c r="V283" s="202">
        <f>IF(C283="Uploaded",1,0)</f>
        <v>0</v>
      </c>
      <c r="W283" s="202" t="str">
        <f>""&amp;V283&amp;""</f>
        <v>0</v>
      </c>
      <c r="AL283" s="178"/>
      <c r="AM283" s="178"/>
      <c r="AN283" s="178"/>
      <c r="AO283" s="178"/>
    </row>
    <row r="284" spans="1:41" s="177" customFormat="1" x14ac:dyDescent="0.25">
      <c r="A284" s="128"/>
      <c r="B284" s="291"/>
      <c r="C284" s="292"/>
      <c r="D284" s="292"/>
      <c r="E284" s="292"/>
      <c r="F284" s="292"/>
      <c r="G284" s="292"/>
      <c r="H284" s="292"/>
      <c r="I284" s="292"/>
      <c r="J284" s="292"/>
      <c r="K284" s="292"/>
      <c r="L284" s="292"/>
      <c r="M284" s="292"/>
      <c r="N284" s="293"/>
      <c r="O284" s="292"/>
      <c r="P284" s="292"/>
      <c r="Q284" s="292"/>
      <c r="R284" s="294"/>
      <c r="S284" s="380"/>
      <c r="T284" s="202" t="b">
        <f t="shared" si="9"/>
        <v>0</v>
      </c>
      <c r="U284" s="202" t="str">
        <f t="shared" si="10"/>
        <v>FALSE</v>
      </c>
      <c r="V284" s="202">
        <f t="shared" si="13"/>
        <v>0</v>
      </c>
      <c r="W284" s="202" t="str">
        <f t="shared" si="11"/>
        <v>0</v>
      </c>
      <c r="X284" s="174"/>
      <c r="Y284" s="174"/>
      <c r="Z284" s="174"/>
      <c r="AA284" s="175"/>
      <c r="AB284" s="176"/>
      <c r="AC284" s="176"/>
    </row>
    <row r="285" spans="1:41" s="177" customFormat="1" ht="15.75" x14ac:dyDescent="0.25">
      <c r="A285" s="128"/>
      <c r="B285" s="220"/>
      <c r="C285" s="322" t="s">
        <v>308</v>
      </c>
      <c r="D285" s="322"/>
      <c r="E285" s="364"/>
      <c r="F285" s="364"/>
      <c r="G285" s="364"/>
      <c r="H285" s="364"/>
      <c r="I285" s="364"/>
      <c r="J285" s="364"/>
      <c r="K285" s="364"/>
      <c r="L285" s="364"/>
      <c r="M285" s="364"/>
      <c r="N285" s="323"/>
      <c r="O285" s="307"/>
      <c r="P285" s="307"/>
      <c r="Q285" s="307"/>
      <c r="R285" s="345"/>
      <c r="S285" s="380"/>
      <c r="T285" s="202" t="b">
        <f t="shared" ref="T285:T357" si="14">IF(W285="1",TRUE,FALSE)</f>
        <v>0</v>
      </c>
      <c r="U285" s="202" t="str">
        <f t="shared" ref="U285:U357" si="15">""&amp;T285&amp;""</f>
        <v>FALSE</v>
      </c>
      <c r="V285" s="202">
        <f>IF(P285="YES",1,0)</f>
        <v>0</v>
      </c>
      <c r="W285" s="202" t="str">
        <f t="shared" ref="W285:W357" si="16">""&amp;V285&amp;""</f>
        <v>0</v>
      </c>
      <c r="X285" s="174"/>
      <c r="Y285" s="174"/>
      <c r="Z285" s="174"/>
      <c r="AA285" s="175"/>
      <c r="AB285" s="176"/>
      <c r="AC285" s="176"/>
    </row>
    <row r="286" spans="1:41" s="346" customFormat="1" ht="15.75" x14ac:dyDescent="0.25">
      <c r="A286" s="324"/>
      <c r="B286" s="325"/>
      <c r="C286" s="326" t="s">
        <v>313</v>
      </c>
      <c r="E286" s="328"/>
      <c r="F286" s="328"/>
      <c r="G286" s="328"/>
      <c r="H286" s="328"/>
      <c r="I286" s="328"/>
      <c r="J286" s="328"/>
      <c r="K286" s="328"/>
      <c r="L286" s="328"/>
      <c r="M286" s="328"/>
      <c r="N286" s="388"/>
      <c r="O286" s="557"/>
      <c r="P286" s="558"/>
      <c r="Q286" s="328"/>
      <c r="R286" s="348"/>
      <c r="S286" s="539"/>
      <c r="T286" s="330" t="e">
        <f t="shared" si="14"/>
        <v>#REF!</v>
      </c>
      <c r="U286" s="330" t="e">
        <f t="shared" si="15"/>
        <v>#REF!</v>
      </c>
      <c r="V286" s="330" t="e">
        <f>IF(#REF!="Uploaded",1,0)</f>
        <v>#REF!</v>
      </c>
      <c r="W286" s="330" t="e">
        <f t="shared" si="16"/>
        <v>#REF!</v>
      </c>
      <c r="X286" s="349"/>
      <c r="Y286" s="349"/>
      <c r="Z286" s="349"/>
      <c r="AA286" s="541"/>
      <c r="AB286" s="350"/>
      <c r="AC286" s="350"/>
    </row>
    <row r="287" spans="1:41" s="177" customFormat="1" ht="15.75" x14ac:dyDescent="0.25">
      <c r="A287" s="128"/>
      <c r="B287" s="220"/>
      <c r="C287" s="223"/>
      <c r="D287" s="333"/>
      <c r="E287" s="307"/>
      <c r="F287" s="307"/>
      <c r="G287" s="307"/>
      <c r="H287" s="307"/>
      <c r="I287" s="307"/>
      <c r="J287" s="307"/>
      <c r="K287" s="307"/>
      <c r="L287" s="307"/>
      <c r="M287" s="307"/>
      <c r="N287" s="323"/>
      <c r="O287" s="151"/>
      <c r="P287" s="372"/>
      <c r="Q287" s="307"/>
      <c r="R287" s="345"/>
      <c r="S287" s="380"/>
      <c r="T287" s="202" t="b">
        <f t="shared" si="14"/>
        <v>0</v>
      </c>
      <c r="U287" s="202" t="str">
        <f t="shared" si="15"/>
        <v>FALSE</v>
      </c>
      <c r="V287" s="202">
        <f t="shared" ref="V287:V314" si="17">IF(C287="Uploaded",1,0)</f>
        <v>0</v>
      </c>
      <c r="W287" s="202" t="str">
        <f t="shared" si="16"/>
        <v>0</v>
      </c>
      <c r="X287" s="174"/>
      <c r="Y287" s="174"/>
      <c r="Z287" s="174"/>
      <c r="AA287" s="175"/>
      <c r="AB287" s="176"/>
      <c r="AC287" s="176"/>
    </row>
    <row r="288" spans="1:41" s="177" customFormat="1" ht="15.75" x14ac:dyDescent="0.25">
      <c r="A288" s="128"/>
      <c r="B288" s="220"/>
      <c r="C288" s="223"/>
      <c r="D288" s="222" t="s">
        <v>732</v>
      </c>
      <c r="E288" s="222"/>
      <c r="F288" s="222"/>
      <c r="G288" s="222"/>
      <c r="H288" s="222"/>
      <c r="I288" s="222"/>
      <c r="J288" s="222"/>
      <c r="K288" s="222"/>
      <c r="L288" s="222"/>
      <c r="M288" s="222"/>
      <c r="N288" s="222"/>
      <c r="O288" s="222"/>
      <c r="Q288" s="95" t="s">
        <v>251</v>
      </c>
      <c r="R288" s="345"/>
      <c r="S288" s="380" t="str">
        <f>IF(AND(OR(Q288="NO",Q288="&lt;select&gt;"),OR(D293&lt;&gt;"",U309="TRUE",D303&lt;&gt;"")),"Please answer this question by making a selection in the dropdown.","")</f>
        <v/>
      </c>
      <c r="T288" s="202" t="b">
        <f t="shared" si="14"/>
        <v>0</v>
      </c>
      <c r="U288" s="202" t="str">
        <f t="shared" si="15"/>
        <v>FALSE</v>
      </c>
      <c r="V288" s="202">
        <f>IF(Q288="YES",1,0)</f>
        <v>0</v>
      </c>
      <c r="W288" s="202" t="str">
        <f t="shared" si="16"/>
        <v>0</v>
      </c>
      <c r="X288" s="174"/>
      <c r="Y288" s="174"/>
      <c r="Z288" s="174"/>
      <c r="AA288" s="175"/>
      <c r="AB288" s="176"/>
      <c r="AC288" s="176"/>
    </row>
    <row r="289" spans="1:29" s="177" customFormat="1" ht="13.5" customHeight="1" x14ac:dyDescent="0.25">
      <c r="A289" s="128"/>
      <c r="B289" s="220"/>
      <c r="C289" s="223"/>
      <c r="D289" s="333"/>
      <c r="E289" s="307"/>
      <c r="F289" s="307"/>
      <c r="G289" s="307"/>
      <c r="H289" s="307"/>
      <c r="I289" s="307"/>
      <c r="J289" s="307"/>
      <c r="K289" s="307"/>
      <c r="L289" s="307"/>
      <c r="M289" s="307"/>
      <c r="N289" s="323"/>
      <c r="O289" s="151"/>
      <c r="P289" s="372"/>
      <c r="Q289" s="307"/>
      <c r="R289" s="345"/>
      <c r="S289" s="380"/>
      <c r="T289" s="202"/>
      <c r="U289" s="202"/>
      <c r="V289" s="202"/>
      <c r="W289" s="202"/>
      <c r="X289" s="174"/>
      <c r="Y289" s="174"/>
      <c r="Z289" s="174"/>
      <c r="AA289" s="175"/>
      <c r="AB289" s="176"/>
      <c r="AC289" s="176"/>
    </row>
    <row r="290" spans="1:29" s="177" customFormat="1" ht="15.75" x14ac:dyDescent="0.25">
      <c r="A290" s="128"/>
      <c r="B290" s="220"/>
      <c r="C290" s="223"/>
      <c r="D290" s="901" t="s">
        <v>260</v>
      </c>
      <c r="E290" s="901"/>
      <c r="F290" s="901"/>
      <c r="G290" s="901"/>
      <c r="H290" s="901"/>
      <c r="I290" s="901"/>
      <c r="J290" s="901"/>
      <c r="K290" s="901"/>
      <c r="L290" s="901"/>
      <c r="M290" s="901"/>
      <c r="N290" s="901"/>
      <c r="O290" s="901"/>
      <c r="P290" s="901"/>
      <c r="Q290" s="901"/>
      <c r="R290" s="345"/>
      <c r="S290" s="380"/>
      <c r="T290" s="202" t="b">
        <f t="shared" si="14"/>
        <v>0</v>
      </c>
      <c r="U290" s="202" t="str">
        <f t="shared" si="15"/>
        <v>FALSE</v>
      </c>
      <c r="V290" s="202">
        <f t="shared" si="17"/>
        <v>0</v>
      </c>
      <c r="W290" s="202" t="str">
        <f t="shared" si="16"/>
        <v>0</v>
      </c>
      <c r="X290" s="174"/>
      <c r="Y290" s="174"/>
      <c r="Z290" s="174"/>
      <c r="AA290" s="175"/>
      <c r="AB290" s="176"/>
      <c r="AC290" s="176"/>
    </row>
    <row r="291" spans="1:29" s="177" customFormat="1" ht="15.75" x14ac:dyDescent="0.25">
      <c r="A291" s="128"/>
      <c r="B291" s="220"/>
      <c r="C291" s="223"/>
      <c r="D291" s="901"/>
      <c r="E291" s="901"/>
      <c r="F291" s="901"/>
      <c r="G291" s="901"/>
      <c r="H291" s="901"/>
      <c r="I291" s="901"/>
      <c r="J291" s="901"/>
      <c r="K291" s="901"/>
      <c r="L291" s="901"/>
      <c r="M291" s="901"/>
      <c r="N291" s="901"/>
      <c r="O291" s="901"/>
      <c r="P291" s="901"/>
      <c r="Q291" s="901"/>
      <c r="R291" s="345"/>
      <c r="S291" s="380"/>
      <c r="T291" s="202" t="b">
        <f t="shared" si="14"/>
        <v>0</v>
      </c>
      <c r="U291" s="202" t="str">
        <f t="shared" si="15"/>
        <v>FALSE</v>
      </c>
      <c r="V291" s="202">
        <f t="shared" si="17"/>
        <v>0</v>
      </c>
      <c r="W291" s="202" t="str">
        <f t="shared" si="16"/>
        <v>0</v>
      </c>
      <c r="X291" s="174"/>
      <c r="Y291" s="174"/>
      <c r="Z291" s="174"/>
      <c r="AA291" s="175"/>
      <c r="AB291" s="176"/>
      <c r="AC291" s="176"/>
    </row>
    <row r="292" spans="1:29" s="177" customFormat="1" ht="9.75" customHeight="1" x14ac:dyDescent="0.25">
      <c r="A292" s="128"/>
      <c r="B292" s="220"/>
      <c r="C292" s="223"/>
      <c r="D292" s="307"/>
      <c r="E292" s="307"/>
      <c r="F292" s="307"/>
      <c r="G292" s="307"/>
      <c r="H292" s="307"/>
      <c r="I292" s="307"/>
      <c r="J292" s="307"/>
      <c r="K292" s="307"/>
      <c r="L292" s="307"/>
      <c r="M292" s="307"/>
      <c r="N292" s="323"/>
      <c r="O292" s="307"/>
      <c r="P292" s="307"/>
      <c r="Q292" s="307"/>
      <c r="R292" s="345"/>
      <c r="S292" s="380"/>
      <c r="T292" s="202" t="b">
        <f t="shared" si="14"/>
        <v>0</v>
      </c>
      <c r="U292" s="202" t="str">
        <f t="shared" si="15"/>
        <v>FALSE</v>
      </c>
      <c r="V292" s="202">
        <f t="shared" si="17"/>
        <v>0</v>
      </c>
      <c r="W292" s="202" t="str">
        <f t="shared" si="16"/>
        <v>0</v>
      </c>
      <c r="X292" s="174"/>
      <c r="Y292" s="174"/>
      <c r="Z292" s="174"/>
      <c r="AA292" s="175"/>
      <c r="AB292" s="176"/>
      <c r="AC292" s="176"/>
    </row>
    <row r="293" spans="1:29" s="177" customFormat="1" x14ac:dyDescent="0.25">
      <c r="A293" s="128"/>
      <c r="B293" s="220"/>
      <c r="C293" s="223"/>
      <c r="D293" s="959"/>
      <c r="E293" s="960"/>
      <c r="F293" s="960"/>
      <c r="G293" s="960"/>
      <c r="H293" s="960"/>
      <c r="I293" s="960"/>
      <c r="J293" s="960"/>
      <c r="K293" s="960"/>
      <c r="L293" s="960"/>
      <c r="M293" s="960"/>
      <c r="N293" s="960"/>
      <c r="O293" s="960"/>
      <c r="P293" s="960"/>
      <c r="Q293" s="961"/>
      <c r="R293" s="309"/>
      <c r="S293" s="380" t="str">
        <f>IF(AND(Q288="YES",D293=""),"Please add narrative text.","")</f>
        <v/>
      </c>
      <c r="T293" s="202" t="b">
        <f t="shared" si="14"/>
        <v>0</v>
      </c>
      <c r="U293" s="202" t="str">
        <f t="shared" si="15"/>
        <v>FALSE</v>
      </c>
      <c r="V293" s="202">
        <f t="shared" si="17"/>
        <v>0</v>
      </c>
      <c r="W293" s="202" t="str">
        <f t="shared" si="16"/>
        <v>0</v>
      </c>
      <c r="X293" s="174"/>
      <c r="Y293" s="174"/>
      <c r="Z293" s="174"/>
      <c r="AA293" s="175"/>
      <c r="AB293" s="176"/>
      <c r="AC293" s="176"/>
    </row>
    <row r="294" spans="1:29" s="177" customFormat="1" x14ac:dyDescent="0.25">
      <c r="A294" s="128"/>
      <c r="B294" s="220"/>
      <c r="C294" s="223"/>
      <c r="D294" s="962"/>
      <c r="E294" s="963"/>
      <c r="F294" s="963"/>
      <c r="G294" s="963"/>
      <c r="H294" s="963"/>
      <c r="I294" s="963"/>
      <c r="J294" s="963"/>
      <c r="K294" s="963"/>
      <c r="L294" s="963"/>
      <c r="M294" s="963"/>
      <c r="N294" s="963"/>
      <c r="O294" s="963"/>
      <c r="P294" s="963"/>
      <c r="Q294" s="964"/>
      <c r="R294" s="306"/>
      <c r="S294" s="380"/>
      <c r="T294" s="202" t="b">
        <f t="shared" si="14"/>
        <v>0</v>
      </c>
      <c r="U294" s="202" t="str">
        <f t="shared" si="15"/>
        <v>FALSE</v>
      </c>
      <c r="V294" s="202">
        <f t="shared" si="17"/>
        <v>0</v>
      </c>
      <c r="W294" s="202" t="str">
        <f t="shared" si="16"/>
        <v>0</v>
      </c>
      <c r="X294" s="174"/>
      <c r="Y294" s="174"/>
      <c r="Z294" s="174"/>
      <c r="AA294" s="175"/>
      <c r="AB294" s="176"/>
      <c r="AC294" s="176"/>
    </row>
    <row r="295" spans="1:29" s="177" customFormat="1" x14ac:dyDescent="0.25">
      <c r="A295" s="128"/>
      <c r="B295" s="220"/>
      <c r="C295" s="223"/>
      <c r="D295" s="962"/>
      <c r="E295" s="963"/>
      <c r="F295" s="963"/>
      <c r="G295" s="963"/>
      <c r="H295" s="963"/>
      <c r="I295" s="963"/>
      <c r="J295" s="963"/>
      <c r="K295" s="963"/>
      <c r="L295" s="963"/>
      <c r="M295" s="963"/>
      <c r="N295" s="963"/>
      <c r="O295" s="963"/>
      <c r="P295" s="963"/>
      <c r="Q295" s="964"/>
      <c r="R295" s="306"/>
      <c r="S295" s="380"/>
      <c r="T295" s="202" t="b">
        <f t="shared" si="14"/>
        <v>0</v>
      </c>
      <c r="U295" s="202" t="str">
        <f t="shared" si="15"/>
        <v>FALSE</v>
      </c>
      <c r="V295" s="202">
        <f t="shared" si="17"/>
        <v>0</v>
      </c>
      <c r="W295" s="202" t="str">
        <f t="shared" si="16"/>
        <v>0</v>
      </c>
      <c r="X295" s="174"/>
      <c r="Y295" s="174"/>
      <c r="Z295" s="174"/>
      <c r="AA295" s="175"/>
      <c r="AB295" s="176"/>
      <c r="AC295" s="176"/>
    </row>
    <row r="296" spans="1:29" s="177" customFormat="1" x14ac:dyDescent="0.25">
      <c r="A296" s="128"/>
      <c r="B296" s="220"/>
      <c r="C296" s="223"/>
      <c r="D296" s="962"/>
      <c r="E296" s="963"/>
      <c r="F296" s="963"/>
      <c r="G296" s="963"/>
      <c r="H296" s="963"/>
      <c r="I296" s="963"/>
      <c r="J296" s="963"/>
      <c r="K296" s="963"/>
      <c r="L296" s="963"/>
      <c r="M296" s="963"/>
      <c r="N296" s="963"/>
      <c r="O296" s="963"/>
      <c r="P296" s="963"/>
      <c r="Q296" s="964"/>
      <c r="R296" s="306"/>
      <c r="S296" s="380"/>
      <c r="T296" s="202" t="b">
        <f t="shared" si="14"/>
        <v>0</v>
      </c>
      <c r="U296" s="202" t="str">
        <f t="shared" si="15"/>
        <v>FALSE</v>
      </c>
      <c r="V296" s="202">
        <f t="shared" si="17"/>
        <v>0</v>
      </c>
      <c r="W296" s="202" t="str">
        <f t="shared" si="16"/>
        <v>0</v>
      </c>
      <c r="X296" s="174"/>
      <c r="Y296" s="174"/>
      <c r="Z296" s="174"/>
      <c r="AA296" s="175"/>
      <c r="AB296" s="176"/>
      <c r="AC296" s="176"/>
    </row>
    <row r="297" spans="1:29" s="177" customFormat="1" x14ac:dyDescent="0.25">
      <c r="A297" s="128"/>
      <c r="B297" s="220"/>
      <c r="C297" s="223"/>
      <c r="D297" s="965"/>
      <c r="E297" s="966"/>
      <c r="F297" s="966"/>
      <c r="G297" s="966"/>
      <c r="H297" s="966"/>
      <c r="I297" s="966"/>
      <c r="J297" s="966"/>
      <c r="K297" s="966"/>
      <c r="L297" s="966"/>
      <c r="M297" s="966"/>
      <c r="N297" s="966"/>
      <c r="O297" s="966"/>
      <c r="P297" s="966"/>
      <c r="Q297" s="967"/>
      <c r="R297" s="339"/>
      <c r="T297" s="202" t="b">
        <f t="shared" si="14"/>
        <v>0</v>
      </c>
      <c r="U297" s="202" t="str">
        <f t="shared" si="15"/>
        <v>FALSE</v>
      </c>
      <c r="V297" s="202">
        <f t="shared" si="17"/>
        <v>0</v>
      </c>
      <c r="W297" s="202" t="str">
        <f t="shared" si="16"/>
        <v>0</v>
      </c>
      <c r="X297" s="174"/>
      <c r="Y297" s="174"/>
      <c r="Z297" s="174"/>
      <c r="AA297" s="175"/>
      <c r="AB297" s="176"/>
      <c r="AC297" s="176"/>
    </row>
    <row r="298" spans="1:29" s="207" customFormat="1" ht="21.75" customHeight="1" x14ac:dyDescent="0.25">
      <c r="A298" s="128"/>
      <c r="B298" s="220"/>
      <c r="C298" s="223"/>
      <c r="D298" s="340"/>
      <c r="E298" s="340"/>
      <c r="F298" s="340"/>
      <c r="G298" s="340"/>
      <c r="H298" s="340"/>
      <c r="I298" s="340"/>
      <c r="J298" s="340"/>
      <c r="K298" s="340"/>
      <c r="L298" s="340"/>
      <c r="M298" s="340"/>
      <c r="N298" s="341"/>
      <c r="O298" s="340"/>
      <c r="P298" s="340"/>
      <c r="Q298" s="340"/>
      <c r="R298" s="306"/>
      <c r="S298" s="380" t="str">
        <f>IF(AND(OR(P299="YES"),OR(Q288="&lt;select&gt;")),"Answer the question above.","")</f>
        <v/>
      </c>
      <c r="T298" s="202" t="b">
        <f t="shared" si="14"/>
        <v>0</v>
      </c>
      <c r="U298" s="202" t="str">
        <f t="shared" si="15"/>
        <v>FALSE</v>
      </c>
      <c r="V298" s="202">
        <f t="shared" si="17"/>
        <v>0</v>
      </c>
      <c r="W298" s="202" t="str">
        <f t="shared" si="16"/>
        <v>0</v>
      </c>
      <c r="X298" s="261"/>
      <c r="Y298" s="261"/>
      <c r="Z298" s="261"/>
      <c r="AA298" s="124"/>
      <c r="AB298" s="262"/>
      <c r="AC298" s="262"/>
    </row>
    <row r="299" spans="1:29" s="207" customFormat="1" ht="16.5" customHeight="1" x14ac:dyDescent="0.25">
      <c r="A299" s="128"/>
      <c r="B299" s="220"/>
      <c r="C299" s="223"/>
      <c r="D299" s="222" t="s">
        <v>635</v>
      </c>
      <c r="E299" s="340"/>
      <c r="F299" s="340"/>
      <c r="G299" s="340"/>
      <c r="H299" s="340"/>
      <c r="I299" s="340"/>
      <c r="J299" s="340"/>
      <c r="K299" s="340"/>
      <c r="L299" s="340"/>
      <c r="M299" s="340"/>
      <c r="N299" s="341"/>
      <c r="O299" s="340"/>
      <c r="P299" s="95" t="s">
        <v>251</v>
      </c>
      <c r="Q299" s="340"/>
      <c r="R299" s="306"/>
      <c r="S299" s="380" t="str">
        <f>IF(AND(OR(Q288="YES"),OR(P299="&lt;select&gt;")),"Please answer this question by making a selection in the dropdown.","")</f>
        <v/>
      </c>
      <c r="T299" s="202" t="b">
        <f t="shared" si="14"/>
        <v>0</v>
      </c>
      <c r="U299" s="202" t="str">
        <f t="shared" si="15"/>
        <v>FALSE</v>
      </c>
      <c r="V299" s="202">
        <f>IF(P299="YES",1,0)</f>
        <v>0</v>
      </c>
      <c r="W299" s="202" t="str">
        <f t="shared" si="16"/>
        <v>0</v>
      </c>
      <c r="X299" s="261"/>
      <c r="Y299" s="261"/>
      <c r="Z299" s="261"/>
      <c r="AA299" s="124"/>
      <c r="AB299" s="262"/>
      <c r="AC299" s="262"/>
    </row>
    <row r="300" spans="1:29" s="207" customFormat="1" ht="12" customHeight="1" x14ac:dyDescent="0.25">
      <c r="A300" s="128"/>
      <c r="B300" s="220"/>
      <c r="C300" s="223"/>
      <c r="D300" s="222"/>
      <c r="E300" s="340"/>
      <c r="F300" s="340"/>
      <c r="G300" s="340"/>
      <c r="H300" s="340"/>
      <c r="I300" s="340"/>
      <c r="J300" s="340"/>
      <c r="K300" s="340"/>
      <c r="L300" s="340"/>
      <c r="M300" s="340"/>
      <c r="N300" s="341"/>
      <c r="O300" s="340"/>
      <c r="P300" s="340"/>
      <c r="Q300" s="340"/>
      <c r="R300" s="306"/>
      <c r="S300" s="380"/>
      <c r="T300" s="202"/>
      <c r="U300" s="202"/>
      <c r="V300" s="202"/>
      <c r="W300" s="202"/>
      <c r="X300" s="261"/>
      <c r="Y300" s="261"/>
      <c r="Z300" s="261"/>
      <c r="AA300" s="124"/>
      <c r="AB300" s="262"/>
      <c r="AC300" s="262"/>
    </row>
    <row r="301" spans="1:29" s="207" customFormat="1" ht="16.5" customHeight="1" x14ac:dyDescent="0.25">
      <c r="A301" s="128"/>
      <c r="B301" s="220"/>
      <c r="C301" s="223"/>
      <c r="D301" s="916" t="s">
        <v>261</v>
      </c>
      <c r="E301" s="916"/>
      <c r="F301" s="916"/>
      <c r="G301" s="916"/>
      <c r="H301" s="916"/>
      <c r="I301" s="916"/>
      <c r="J301" s="916"/>
      <c r="K301" s="916"/>
      <c r="L301" s="916"/>
      <c r="M301" s="916"/>
      <c r="N301" s="916"/>
      <c r="O301" s="916"/>
      <c r="P301" s="916"/>
      <c r="Q301" s="916"/>
      <c r="R301" s="306"/>
      <c r="S301" s="380"/>
      <c r="T301" s="202" t="b">
        <f t="shared" si="14"/>
        <v>0</v>
      </c>
      <c r="U301" s="202" t="str">
        <f t="shared" si="15"/>
        <v>FALSE</v>
      </c>
      <c r="V301" s="202">
        <f t="shared" si="17"/>
        <v>0</v>
      </c>
      <c r="W301" s="202" t="str">
        <f t="shared" si="16"/>
        <v>0</v>
      </c>
      <c r="X301" s="261"/>
      <c r="Y301" s="261"/>
      <c r="Z301" s="261"/>
      <c r="AA301" s="124"/>
      <c r="AB301" s="262"/>
      <c r="AC301" s="262"/>
    </row>
    <row r="302" spans="1:29" s="207" customFormat="1" ht="9.75" customHeight="1" x14ac:dyDescent="0.25">
      <c r="A302" s="128"/>
      <c r="B302" s="220"/>
      <c r="C302" s="223"/>
      <c r="D302" s="559"/>
      <c r="E302" s="559"/>
      <c r="F302" s="559"/>
      <c r="G302" s="559"/>
      <c r="H302" s="559"/>
      <c r="I302" s="559"/>
      <c r="J302" s="559"/>
      <c r="K302" s="559"/>
      <c r="L302" s="559"/>
      <c r="M302" s="559"/>
      <c r="N302" s="559"/>
      <c r="O302" s="559"/>
      <c r="P302" s="559"/>
      <c r="Q302" s="559"/>
      <c r="R302" s="306"/>
      <c r="S302" s="380"/>
      <c r="T302" s="202" t="b">
        <f t="shared" si="14"/>
        <v>0</v>
      </c>
      <c r="U302" s="202" t="str">
        <f t="shared" si="15"/>
        <v>FALSE</v>
      </c>
      <c r="V302" s="202">
        <f t="shared" si="17"/>
        <v>0</v>
      </c>
      <c r="W302" s="202" t="str">
        <f t="shared" si="16"/>
        <v>0</v>
      </c>
      <c r="X302" s="261"/>
      <c r="Y302" s="261"/>
      <c r="Z302" s="261"/>
      <c r="AA302" s="124"/>
      <c r="AB302" s="262"/>
      <c r="AC302" s="262"/>
    </row>
    <row r="303" spans="1:29" s="207" customFormat="1" ht="20.25" customHeight="1" x14ac:dyDescent="0.25">
      <c r="A303" s="128"/>
      <c r="B303" s="220"/>
      <c r="C303" s="223"/>
      <c r="D303" s="959"/>
      <c r="E303" s="960"/>
      <c r="F303" s="960"/>
      <c r="G303" s="960"/>
      <c r="H303" s="960"/>
      <c r="I303" s="960"/>
      <c r="J303" s="960"/>
      <c r="K303" s="960"/>
      <c r="L303" s="960"/>
      <c r="M303" s="960"/>
      <c r="N303" s="960"/>
      <c r="O303" s="960"/>
      <c r="P303" s="960"/>
      <c r="Q303" s="961"/>
      <c r="R303" s="306"/>
      <c r="S303" s="380" t="str">
        <f>IF(AND(P299="YES",D303=""),"Please add narrative text.","")</f>
        <v/>
      </c>
      <c r="T303" s="202" t="b">
        <f t="shared" si="14"/>
        <v>0</v>
      </c>
      <c r="U303" s="202" t="str">
        <f t="shared" si="15"/>
        <v>FALSE</v>
      </c>
      <c r="V303" s="202">
        <f t="shared" si="17"/>
        <v>0</v>
      </c>
      <c r="W303" s="202" t="str">
        <f t="shared" si="16"/>
        <v>0</v>
      </c>
      <c r="X303" s="261"/>
      <c r="Y303" s="261"/>
      <c r="Z303" s="261"/>
      <c r="AA303" s="124"/>
      <c r="AB303" s="262"/>
      <c r="AC303" s="262"/>
    </row>
    <row r="304" spans="1:29" s="207" customFormat="1" ht="19.5" customHeight="1" x14ac:dyDescent="0.25">
      <c r="A304" s="128"/>
      <c r="B304" s="220"/>
      <c r="C304" s="223"/>
      <c r="D304" s="962"/>
      <c r="E304" s="963"/>
      <c r="F304" s="963"/>
      <c r="G304" s="963"/>
      <c r="H304" s="963"/>
      <c r="I304" s="963"/>
      <c r="J304" s="963"/>
      <c r="K304" s="963"/>
      <c r="L304" s="963"/>
      <c r="M304" s="963"/>
      <c r="N304" s="963"/>
      <c r="O304" s="963"/>
      <c r="P304" s="963"/>
      <c r="Q304" s="964"/>
      <c r="R304" s="306"/>
      <c r="S304" s="380"/>
      <c r="T304" s="202" t="b">
        <f t="shared" si="14"/>
        <v>0</v>
      </c>
      <c r="U304" s="202" t="str">
        <f t="shared" si="15"/>
        <v>FALSE</v>
      </c>
      <c r="V304" s="202">
        <f t="shared" si="17"/>
        <v>0</v>
      </c>
      <c r="W304" s="202" t="str">
        <f t="shared" si="16"/>
        <v>0</v>
      </c>
      <c r="X304" s="261"/>
      <c r="Y304" s="261"/>
      <c r="Z304" s="261"/>
      <c r="AA304" s="124"/>
      <c r="AB304" s="262"/>
      <c r="AC304" s="262"/>
    </row>
    <row r="305" spans="1:41" s="207" customFormat="1" ht="20.25" customHeight="1" x14ac:dyDescent="0.25">
      <c r="A305" s="128"/>
      <c r="B305" s="220"/>
      <c r="C305" s="223"/>
      <c r="D305" s="962"/>
      <c r="E305" s="963"/>
      <c r="F305" s="963"/>
      <c r="G305" s="963"/>
      <c r="H305" s="963"/>
      <c r="I305" s="963"/>
      <c r="J305" s="963"/>
      <c r="K305" s="963"/>
      <c r="L305" s="963"/>
      <c r="M305" s="963"/>
      <c r="N305" s="963"/>
      <c r="O305" s="963"/>
      <c r="P305" s="963"/>
      <c r="Q305" s="964"/>
      <c r="R305" s="306"/>
      <c r="S305" s="380"/>
      <c r="T305" s="202" t="b">
        <f t="shared" si="14"/>
        <v>0</v>
      </c>
      <c r="U305" s="202" t="str">
        <f t="shared" si="15"/>
        <v>FALSE</v>
      </c>
      <c r="V305" s="202">
        <f t="shared" si="17"/>
        <v>0</v>
      </c>
      <c r="W305" s="202" t="str">
        <f t="shared" si="16"/>
        <v>0</v>
      </c>
      <c r="X305" s="261"/>
      <c r="Y305" s="261"/>
      <c r="Z305" s="261"/>
      <c r="AA305" s="124"/>
      <c r="AB305" s="262"/>
      <c r="AC305" s="262"/>
    </row>
    <row r="306" spans="1:41" s="207" customFormat="1" ht="18.75" customHeight="1" x14ac:dyDescent="0.25">
      <c r="A306" s="128"/>
      <c r="B306" s="220"/>
      <c r="C306" s="223"/>
      <c r="D306" s="962"/>
      <c r="E306" s="963"/>
      <c r="F306" s="963"/>
      <c r="G306" s="963"/>
      <c r="H306" s="963"/>
      <c r="I306" s="963"/>
      <c r="J306" s="963"/>
      <c r="K306" s="963"/>
      <c r="L306" s="963"/>
      <c r="M306" s="963"/>
      <c r="N306" s="963"/>
      <c r="O306" s="963"/>
      <c r="P306" s="963"/>
      <c r="Q306" s="964"/>
      <c r="R306" s="306"/>
      <c r="S306" s="380"/>
      <c r="T306" s="202" t="b">
        <f t="shared" si="14"/>
        <v>0</v>
      </c>
      <c r="U306" s="202" t="str">
        <f t="shared" si="15"/>
        <v>FALSE</v>
      </c>
      <c r="V306" s="202">
        <f t="shared" si="17"/>
        <v>0</v>
      </c>
      <c r="W306" s="202" t="str">
        <f t="shared" si="16"/>
        <v>0</v>
      </c>
      <c r="X306" s="261"/>
      <c r="Y306" s="261"/>
      <c r="Z306" s="261"/>
      <c r="AA306" s="124"/>
      <c r="AB306" s="262"/>
      <c r="AC306" s="262"/>
    </row>
    <row r="307" spans="1:41" s="207" customFormat="1" ht="20.25" customHeight="1" x14ac:dyDescent="0.25">
      <c r="A307" s="128"/>
      <c r="B307" s="220"/>
      <c r="C307" s="223"/>
      <c r="D307" s="965"/>
      <c r="E307" s="966"/>
      <c r="F307" s="966"/>
      <c r="G307" s="966"/>
      <c r="H307" s="966"/>
      <c r="I307" s="966"/>
      <c r="J307" s="966"/>
      <c r="K307" s="966"/>
      <c r="L307" s="966"/>
      <c r="M307" s="966"/>
      <c r="N307" s="966"/>
      <c r="O307" s="966"/>
      <c r="P307" s="966"/>
      <c r="Q307" s="967"/>
      <c r="R307" s="306"/>
      <c r="S307" s="380"/>
      <c r="T307" s="202" t="b">
        <f t="shared" si="14"/>
        <v>0</v>
      </c>
      <c r="U307" s="202" t="str">
        <f t="shared" si="15"/>
        <v>FALSE</v>
      </c>
      <c r="V307" s="202">
        <f t="shared" si="17"/>
        <v>0</v>
      </c>
      <c r="W307" s="202" t="str">
        <f t="shared" si="16"/>
        <v>0</v>
      </c>
      <c r="X307" s="261"/>
      <c r="Y307" s="261"/>
      <c r="Z307" s="261"/>
      <c r="AA307" s="124"/>
      <c r="AB307" s="262"/>
      <c r="AC307" s="262"/>
    </row>
    <row r="308" spans="1:41" s="207" customFormat="1" ht="19.899999999999999" customHeight="1" x14ac:dyDescent="0.25">
      <c r="A308" s="128"/>
      <c r="B308" s="311"/>
      <c r="C308" s="223"/>
      <c r="D308" s="312"/>
      <c r="E308" s="312"/>
      <c r="F308" s="312"/>
      <c r="G308" s="312"/>
      <c r="H308" s="312"/>
      <c r="I308" s="312"/>
      <c r="J308" s="312"/>
      <c r="K308" s="312"/>
      <c r="L308" s="312"/>
      <c r="M308" s="312"/>
      <c r="N308" s="312"/>
      <c r="O308" s="312"/>
      <c r="P308" s="312"/>
      <c r="Q308" s="312"/>
      <c r="R308" s="304"/>
      <c r="S308" s="380"/>
      <c r="T308" s="202" t="b">
        <f t="shared" si="14"/>
        <v>0</v>
      </c>
      <c r="U308" s="202" t="str">
        <f t="shared" si="15"/>
        <v>FALSE</v>
      </c>
      <c r="V308" s="202">
        <f t="shared" si="17"/>
        <v>0</v>
      </c>
      <c r="W308" s="202" t="str">
        <f t="shared" si="16"/>
        <v>0</v>
      </c>
      <c r="X308" s="261"/>
      <c r="Y308" s="261"/>
      <c r="Z308" s="261"/>
      <c r="AA308" s="124"/>
      <c r="AB308" s="262"/>
      <c r="AC308" s="262"/>
    </row>
    <row r="309" spans="1:41" ht="21.75" customHeight="1" x14ac:dyDescent="0.25">
      <c r="A309" s="124"/>
      <c r="B309" s="211"/>
      <c r="C309" s="223"/>
      <c r="D309" s="898" t="s">
        <v>636</v>
      </c>
      <c r="E309" s="898"/>
      <c r="F309" s="898"/>
      <c r="G309" s="898"/>
      <c r="H309" s="898"/>
      <c r="I309" s="898"/>
      <c r="J309" s="898"/>
      <c r="K309" s="898"/>
      <c r="L309" s="898"/>
      <c r="M309" s="898"/>
      <c r="N309" s="898"/>
      <c r="O309" s="898"/>
      <c r="P309" s="968" t="s">
        <v>251</v>
      </c>
      <c r="Q309" s="969"/>
      <c r="R309" s="243"/>
      <c r="S309" s="536" t="str">
        <f>IF(AND(Q288="YES",P309="&lt;select&gt;"),"Please upload the required documentation.","")</f>
        <v/>
      </c>
      <c r="T309" s="202" t="b">
        <f t="shared" si="14"/>
        <v>0</v>
      </c>
      <c r="U309" s="202" t="str">
        <f t="shared" si="15"/>
        <v>FALSE</v>
      </c>
      <c r="V309" s="202">
        <f>IF(P309="Uploaded",1,0)</f>
        <v>0</v>
      </c>
      <c r="W309" s="202" t="str">
        <f t="shared" si="16"/>
        <v>0</v>
      </c>
      <c r="AL309" s="178"/>
      <c r="AM309" s="178"/>
      <c r="AN309" s="178"/>
      <c r="AO309" s="178"/>
    </row>
    <row r="310" spans="1:41" ht="21.75" customHeight="1" x14ac:dyDescent="0.25">
      <c r="A310" s="124"/>
      <c r="B310" s="211"/>
      <c r="C310" s="223"/>
      <c r="D310" s="898"/>
      <c r="E310" s="898"/>
      <c r="F310" s="898"/>
      <c r="G310" s="898"/>
      <c r="H310" s="898"/>
      <c r="I310" s="898"/>
      <c r="J310" s="898"/>
      <c r="K310" s="898"/>
      <c r="L310" s="898"/>
      <c r="M310" s="898"/>
      <c r="N310" s="898"/>
      <c r="O310" s="898"/>
      <c r="P310" s="357"/>
      <c r="Q310" s="357"/>
      <c r="R310" s="243"/>
      <c r="S310" s="536"/>
      <c r="T310" s="202"/>
      <c r="U310" s="202"/>
      <c r="V310" s="202"/>
      <c r="W310" s="202"/>
      <c r="X310" s="261"/>
      <c r="Y310" s="261"/>
      <c r="Z310" s="261"/>
      <c r="AA310" s="124"/>
      <c r="AB310" s="262"/>
      <c r="AC310" s="262"/>
      <c r="AD310" s="207"/>
      <c r="AE310" s="207"/>
      <c r="AF310" s="207"/>
      <c r="AG310" s="207"/>
      <c r="AH310" s="207"/>
      <c r="AI310" s="207"/>
      <c r="AJ310" s="207"/>
      <c r="AK310" s="207"/>
      <c r="AL310" s="178"/>
      <c r="AM310" s="178"/>
      <c r="AN310" s="178"/>
      <c r="AO310" s="178"/>
    </row>
    <row r="311" spans="1:41" s="133" customFormat="1" ht="21.75" customHeight="1" x14ac:dyDescent="0.25">
      <c r="A311" s="128"/>
      <c r="B311" s="220"/>
      <c r="C311" s="223"/>
      <c r="D311" s="221" t="s">
        <v>663</v>
      </c>
      <c r="E311" s="222"/>
      <c r="F311" s="222"/>
      <c r="G311" s="223"/>
      <c r="H311" s="224"/>
      <c r="I311" s="223"/>
      <c r="J311" s="223"/>
      <c r="K311" s="223"/>
      <c r="L311" s="223"/>
      <c r="M311" s="223"/>
      <c r="N311" s="225"/>
      <c r="O311" s="226"/>
      <c r="P311" s="129"/>
      <c r="Q311" s="129"/>
      <c r="R311" s="227"/>
      <c r="S311" s="380"/>
      <c r="T311" s="202"/>
      <c r="U311" s="202"/>
      <c r="V311" s="202"/>
      <c r="W311" s="202"/>
      <c r="X311" s="202"/>
      <c r="Y311" s="202"/>
      <c r="Z311" s="202"/>
      <c r="AA311" s="128"/>
      <c r="AB311" s="131"/>
      <c r="AC311" s="131"/>
    </row>
    <row r="312" spans="1:41" s="133" customFormat="1" ht="15.75" x14ac:dyDescent="0.25">
      <c r="A312" s="128"/>
      <c r="B312" s="220"/>
      <c r="C312" s="223"/>
      <c r="D312" s="229"/>
      <c r="E312" s="411" t="s">
        <v>257</v>
      </c>
      <c r="F312" s="956" t="s">
        <v>251</v>
      </c>
      <c r="G312" s="957"/>
      <c r="H312" s="957"/>
      <c r="I312" s="957"/>
      <c r="J312" s="958"/>
      <c r="K312" s="494"/>
      <c r="L312" s="411" t="s">
        <v>258</v>
      </c>
      <c r="M312" s="956" t="s">
        <v>251</v>
      </c>
      <c r="N312" s="957"/>
      <c r="O312" s="957"/>
      <c r="P312" s="957"/>
      <c r="Q312" s="958"/>
      <c r="R312" s="227"/>
      <c r="S312" s="380"/>
      <c r="T312" s="202"/>
      <c r="U312" s="202"/>
      <c r="V312" s="202"/>
      <c r="W312" s="202"/>
      <c r="X312" s="202"/>
      <c r="Y312" s="202"/>
      <c r="Z312" s="202"/>
      <c r="AA312" s="128"/>
      <c r="AB312" s="131"/>
      <c r="AC312" s="131"/>
    </row>
    <row r="313" spans="1:41" ht="12" customHeight="1" thickBot="1" x14ac:dyDescent="0.3">
      <c r="A313" s="124"/>
      <c r="B313" s="317"/>
      <c r="C313" s="359"/>
      <c r="D313" s="319"/>
      <c r="E313" s="319"/>
      <c r="F313" s="319"/>
      <c r="G313" s="319"/>
      <c r="H313" s="319"/>
      <c r="I313" s="319"/>
      <c r="J313" s="319"/>
      <c r="K313" s="319"/>
      <c r="L313" s="319"/>
      <c r="M313" s="319"/>
      <c r="N313" s="319"/>
      <c r="O313" s="319"/>
      <c r="P313" s="319"/>
      <c r="Q313" s="320"/>
      <c r="R313" s="321"/>
      <c r="S313" s="486"/>
      <c r="T313" s="202" t="b">
        <f>IF(W313="1",TRUE,FALSE)</f>
        <v>0</v>
      </c>
      <c r="U313" s="202" t="str">
        <f>""&amp;T313&amp;""</f>
        <v>FALSE</v>
      </c>
      <c r="V313" s="202">
        <f>IF(C313="Uploaded",1,0)</f>
        <v>0</v>
      </c>
      <c r="W313" s="202" t="str">
        <f>""&amp;V313&amp;""</f>
        <v>0</v>
      </c>
      <c r="AL313" s="178"/>
      <c r="AM313" s="178"/>
      <c r="AN313" s="178"/>
      <c r="AO313" s="178"/>
    </row>
    <row r="314" spans="1:41" s="177" customFormat="1" x14ac:dyDescent="0.25">
      <c r="A314" s="128"/>
      <c r="B314" s="291"/>
      <c r="C314" s="223"/>
      <c r="D314" s="292"/>
      <c r="E314" s="292"/>
      <c r="F314" s="292"/>
      <c r="G314" s="292"/>
      <c r="H314" s="292"/>
      <c r="I314" s="292"/>
      <c r="J314" s="292"/>
      <c r="K314" s="292"/>
      <c r="L314" s="292"/>
      <c r="M314" s="292"/>
      <c r="N314" s="293"/>
      <c r="O314" s="292"/>
      <c r="P314" s="292"/>
      <c r="Q314" s="292"/>
      <c r="R314" s="294"/>
      <c r="S314" s="380"/>
      <c r="T314" s="202" t="b">
        <f t="shared" si="14"/>
        <v>0</v>
      </c>
      <c r="U314" s="202" t="str">
        <f t="shared" si="15"/>
        <v>FALSE</v>
      </c>
      <c r="V314" s="202">
        <f t="shared" si="17"/>
        <v>0</v>
      </c>
      <c r="W314" s="202" t="str">
        <f t="shared" si="16"/>
        <v>0</v>
      </c>
      <c r="X314" s="174"/>
      <c r="Y314" s="174"/>
      <c r="Z314" s="174"/>
      <c r="AA314" s="175"/>
      <c r="AB314" s="176"/>
      <c r="AC314" s="176"/>
    </row>
    <row r="315" spans="1:41" s="177" customFormat="1" ht="15.75" x14ac:dyDescent="0.25">
      <c r="A315" s="128"/>
      <c r="B315" s="220"/>
      <c r="C315" s="322" t="s">
        <v>309</v>
      </c>
      <c r="D315" s="322"/>
      <c r="E315" s="307"/>
      <c r="F315" s="307"/>
      <c r="G315" s="307"/>
      <c r="H315" s="307"/>
      <c r="I315" s="307"/>
      <c r="J315" s="307"/>
      <c r="K315" s="307"/>
      <c r="L315" s="307"/>
      <c r="M315" s="307"/>
      <c r="N315" s="323"/>
      <c r="O315" s="307"/>
      <c r="P315" s="307"/>
      <c r="Q315" s="307"/>
      <c r="R315" s="345"/>
      <c r="S315" s="380"/>
      <c r="T315" s="202" t="b">
        <f t="shared" si="14"/>
        <v>0</v>
      </c>
      <c r="U315" s="202" t="str">
        <f t="shared" si="15"/>
        <v>FALSE</v>
      </c>
      <c r="V315" s="202">
        <f>IF(P315="YES",1,0)</f>
        <v>0</v>
      </c>
      <c r="W315" s="202" t="str">
        <f t="shared" si="16"/>
        <v>0</v>
      </c>
      <c r="X315" s="174"/>
      <c r="Y315" s="174"/>
      <c r="Z315" s="174"/>
      <c r="AA315" s="175"/>
      <c r="AB315" s="176"/>
      <c r="AC315" s="176"/>
    </row>
    <row r="316" spans="1:41" s="346" customFormat="1" ht="14.25" customHeight="1" x14ac:dyDescent="0.25">
      <c r="A316" s="324"/>
      <c r="B316" s="325"/>
      <c r="C316" s="326" t="s">
        <v>314</v>
      </c>
      <c r="E316" s="328"/>
      <c r="F316" s="328"/>
      <c r="G316" s="328"/>
      <c r="H316" s="328"/>
      <c r="I316" s="328"/>
      <c r="J316" s="328"/>
      <c r="K316" s="328"/>
      <c r="L316" s="328"/>
      <c r="M316" s="328"/>
      <c r="N316" s="388"/>
      <c r="O316" s="557"/>
      <c r="P316" s="558"/>
      <c r="Q316" s="328"/>
      <c r="R316" s="348"/>
      <c r="S316" s="539"/>
      <c r="T316" s="330" t="e">
        <f t="shared" si="14"/>
        <v>#REF!</v>
      </c>
      <c r="U316" s="330" t="e">
        <f t="shared" si="15"/>
        <v>#REF!</v>
      </c>
      <c r="V316" s="330" t="e">
        <f>IF(#REF!="Uploaded",1,0)</f>
        <v>#REF!</v>
      </c>
      <c r="W316" s="330" t="e">
        <f t="shared" si="16"/>
        <v>#REF!</v>
      </c>
      <c r="X316" s="349"/>
      <c r="Y316" s="349"/>
      <c r="Z316" s="349"/>
      <c r="AA316" s="541"/>
      <c r="AB316" s="350"/>
      <c r="AC316" s="350"/>
    </row>
    <row r="317" spans="1:41" s="177" customFormat="1" ht="14.25" customHeight="1" x14ac:dyDescent="0.25">
      <c r="A317" s="128"/>
      <c r="B317" s="220"/>
      <c r="C317" s="223"/>
      <c r="D317" s="229"/>
      <c r="E317" s="307"/>
      <c r="F317" s="307"/>
      <c r="G317" s="307"/>
      <c r="H317" s="307"/>
      <c r="I317" s="307"/>
      <c r="J317" s="307"/>
      <c r="K317" s="307"/>
      <c r="L317" s="307"/>
      <c r="M317" s="307"/>
      <c r="N317" s="323"/>
      <c r="O317" s="151"/>
      <c r="P317" s="372"/>
      <c r="Q317" s="307"/>
      <c r="R317" s="345"/>
      <c r="S317" s="380"/>
      <c r="T317" s="202" t="b">
        <f>IF(W317="1",TRUE,FALSE)</f>
        <v>0</v>
      </c>
      <c r="U317" s="202" t="str">
        <f>""&amp;T317&amp;""</f>
        <v>FALSE</v>
      </c>
      <c r="V317" s="202">
        <f>IF(P317="YES",1,0)</f>
        <v>0</v>
      </c>
      <c r="W317" s="202" t="str">
        <f>""&amp;V317&amp;""</f>
        <v>0</v>
      </c>
      <c r="X317" s="174"/>
      <c r="Y317" s="174"/>
      <c r="Z317" s="174"/>
      <c r="AA317" s="175"/>
      <c r="AB317" s="176"/>
      <c r="AC317" s="176"/>
    </row>
    <row r="318" spans="1:41" s="177" customFormat="1" ht="16.5" customHeight="1" x14ac:dyDescent="0.25">
      <c r="A318" s="128"/>
      <c r="B318" s="220"/>
      <c r="C318" s="223"/>
      <c r="D318" s="883" t="s">
        <v>502</v>
      </c>
      <c r="E318" s="883"/>
      <c r="F318" s="883"/>
      <c r="G318" s="883"/>
      <c r="H318" s="883"/>
      <c r="I318" s="883"/>
      <c r="J318" s="883"/>
      <c r="K318" s="883"/>
      <c r="L318" s="883"/>
      <c r="M318" s="883"/>
      <c r="N318" s="883"/>
      <c r="O318" s="884"/>
      <c r="P318" s="95" t="s">
        <v>251</v>
      </c>
      <c r="Q318" s="307"/>
      <c r="R318" s="306"/>
      <c r="S318" s="380" t="str">
        <f>IF(AND(OR(P318="NO",P318="&lt;select&gt;"),OR(D322&lt;&gt;"",U338="TRUE",D331&lt;&gt;"",U340="TRUE")),"Please answer this question by making a selection in the dropdown.","")</f>
        <v/>
      </c>
      <c r="T318" s="202" t="b">
        <f>IF(W318="1",TRUE,FALSE)</f>
        <v>0</v>
      </c>
      <c r="U318" s="202" t="str">
        <f>""&amp;T318&amp;""</f>
        <v>FALSE</v>
      </c>
      <c r="V318" s="202">
        <f>IF(P318="YES",1,0)</f>
        <v>0</v>
      </c>
      <c r="W318" s="202" t="str">
        <f>""&amp;V318&amp;""</f>
        <v>0</v>
      </c>
      <c r="X318" s="174"/>
      <c r="Y318" s="174"/>
      <c r="Z318" s="174"/>
      <c r="AA318" s="175"/>
      <c r="AB318" s="176"/>
      <c r="AC318" s="176"/>
    </row>
    <row r="319" spans="1:41" s="177" customFormat="1" ht="14.25" customHeight="1" x14ac:dyDescent="0.25">
      <c r="A319" s="128"/>
      <c r="B319" s="220"/>
      <c r="C319" s="223"/>
      <c r="D319" s="229"/>
      <c r="E319" s="307"/>
      <c r="F319" s="307"/>
      <c r="G319" s="307"/>
      <c r="H319" s="307"/>
      <c r="I319" s="307"/>
      <c r="J319" s="307"/>
      <c r="K319" s="307"/>
      <c r="L319" s="307"/>
      <c r="M319" s="307"/>
      <c r="N319" s="323"/>
      <c r="O319" s="151"/>
      <c r="P319" s="372"/>
      <c r="Q319" s="307"/>
      <c r="R319" s="345"/>
      <c r="S319" s="380"/>
      <c r="T319" s="202"/>
      <c r="U319" s="202"/>
      <c r="V319" s="202"/>
      <c r="W319" s="202"/>
      <c r="X319" s="174"/>
      <c r="Y319" s="174"/>
      <c r="Z319" s="174"/>
      <c r="AA319" s="175"/>
      <c r="AB319" s="176"/>
      <c r="AC319" s="176"/>
    </row>
    <row r="320" spans="1:41" s="177" customFormat="1" ht="18.600000000000001" customHeight="1" x14ac:dyDescent="0.25">
      <c r="A320" s="128"/>
      <c r="B320" s="220"/>
      <c r="C320" s="223"/>
      <c r="D320" s="916" t="s">
        <v>733</v>
      </c>
      <c r="E320" s="916"/>
      <c r="F320" s="916"/>
      <c r="G320" s="916"/>
      <c r="H320" s="916"/>
      <c r="I320" s="916"/>
      <c r="J320" s="916"/>
      <c r="K320" s="916"/>
      <c r="L320" s="916"/>
      <c r="M320" s="916"/>
      <c r="N320" s="916"/>
      <c r="O320" s="916"/>
      <c r="P320" s="916"/>
      <c r="Q320" s="916"/>
      <c r="R320" s="345"/>
      <c r="S320" s="380"/>
      <c r="T320" s="202" t="b">
        <f t="shared" si="14"/>
        <v>0</v>
      </c>
      <c r="U320" s="202" t="str">
        <f t="shared" si="15"/>
        <v>FALSE</v>
      </c>
      <c r="V320" s="202">
        <f t="shared" ref="V320:V345" si="18">IF(C320="Uploaded",1,0)</f>
        <v>0</v>
      </c>
      <c r="W320" s="202" t="str">
        <f t="shared" si="16"/>
        <v>0</v>
      </c>
      <c r="X320" s="174"/>
      <c r="Y320" s="174"/>
      <c r="Z320" s="174"/>
      <c r="AA320" s="175"/>
      <c r="AB320" s="176"/>
      <c r="AC320" s="176"/>
    </row>
    <row r="321" spans="1:29" s="177" customFormat="1" ht="8.25" customHeight="1" x14ac:dyDescent="0.25">
      <c r="A321" s="128"/>
      <c r="B321" s="220"/>
      <c r="C321" s="223"/>
      <c r="D321" s="307"/>
      <c r="E321" s="307"/>
      <c r="F321" s="307"/>
      <c r="G321" s="307"/>
      <c r="H321" s="307"/>
      <c r="I321" s="307"/>
      <c r="J321" s="307"/>
      <c r="K321" s="307"/>
      <c r="L321" s="307"/>
      <c r="M321" s="307"/>
      <c r="N321" s="323"/>
      <c r="O321" s="307"/>
      <c r="P321" s="307"/>
      <c r="Q321" s="307"/>
      <c r="R321" s="345"/>
      <c r="S321" s="380"/>
      <c r="T321" s="202" t="b">
        <f t="shared" si="14"/>
        <v>0</v>
      </c>
      <c r="U321" s="202" t="str">
        <f t="shared" si="15"/>
        <v>FALSE</v>
      </c>
      <c r="V321" s="202">
        <f t="shared" si="18"/>
        <v>0</v>
      </c>
      <c r="W321" s="202" t="str">
        <f t="shared" si="16"/>
        <v>0</v>
      </c>
      <c r="X321" s="174"/>
      <c r="Y321" s="174"/>
      <c r="Z321" s="174"/>
      <c r="AA321" s="175"/>
      <c r="AB321" s="176"/>
      <c r="AC321" s="176"/>
    </row>
    <row r="322" spans="1:29" s="177" customFormat="1" x14ac:dyDescent="0.25">
      <c r="A322" s="128"/>
      <c r="B322" s="220"/>
      <c r="C322" s="223"/>
      <c r="D322" s="1052"/>
      <c r="E322" s="1052"/>
      <c r="F322" s="1052"/>
      <c r="G322" s="1052"/>
      <c r="H322" s="1052"/>
      <c r="I322" s="1052"/>
      <c r="J322" s="1052"/>
      <c r="K322" s="1052"/>
      <c r="L322" s="1052"/>
      <c r="M322" s="1052"/>
      <c r="N322" s="1052"/>
      <c r="O322" s="1052"/>
      <c r="P322" s="1052"/>
      <c r="Q322" s="1052"/>
      <c r="R322" s="309"/>
      <c r="S322" s="380" t="str">
        <f>IF(AND(P318="YES",D322=""),"Please add narrative text.","")</f>
        <v/>
      </c>
      <c r="T322" s="202" t="b">
        <f t="shared" si="14"/>
        <v>0</v>
      </c>
      <c r="U322" s="202" t="str">
        <f t="shared" si="15"/>
        <v>FALSE</v>
      </c>
      <c r="V322" s="202">
        <f t="shared" si="18"/>
        <v>0</v>
      </c>
      <c r="W322" s="202" t="str">
        <f t="shared" si="16"/>
        <v>0</v>
      </c>
      <c r="X322" s="174"/>
      <c r="Y322" s="174"/>
      <c r="Z322" s="174"/>
      <c r="AA322" s="175"/>
      <c r="AB322" s="176"/>
      <c r="AC322" s="176"/>
    </row>
    <row r="323" spans="1:29" s="177" customFormat="1" x14ac:dyDescent="0.25">
      <c r="A323" s="128"/>
      <c r="B323" s="220"/>
      <c r="C323" s="223"/>
      <c r="D323" s="1052"/>
      <c r="E323" s="1052"/>
      <c r="F323" s="1052"/>
      <c r="G323" s="1052"/>
      <c r="H323" s="1052"/>
      <c r="I323" s="1052"/>
      <c r="J323" s="1052"/>
      <c r="K323" s="1052"/>
      <c r="L323" s="1052"/>
      <c r="M323" s="1052"/>
      <c r="N323" s="1052"/>
      <c r="O323" s="1052"/>
      <c r="P323" s="1052"/>
      <c r="Q323" s="1052"/>
      <c r="R323" s="306"/>
      <c r="S323" s="380"/>
      <c r="T323" s="202" t="b">
        <f t="shared" si="14"/>
        <v>0</v>
      </c>
      <c r="U323" s="202" t="str">
        <f t="shared" si="15"/>
        <v>FALSE</v>
      </c>
      <c r="V323" s="202">
        <f t="shared" si="18"/>
        <v>0</v>
      </c>
      <c r="W323" s="202" t="str">
        <f t="shared" si="16"/>
        <v>0</v>
      </c>
      <c r="X323" s="174"/>
      <c r="Y323" s="174"/>
      <c r="Z323" s="174"/>
      <c r="AA323" s="175"/>
      <c r="AB323" s="176"/>
      <c r="AC323" s="176"/>
    </row>
    <row r="324" spans="1:29" s="177" customFormat="1" x14ac:dyDescent="0.25">
      <c r="A324" s="128"/>
      <c r="B324" s="220"/>
      <c r="C324" s="223"/>
      <c r="D324" s="1052"/>
      <c r="E324" s="1052"/>
      <c r="F324" s="1052"/>
      <c r="G324" s="1052"/>
      <c r="H324" s="1052"/>
      <c r="I324" s="1052"/>
      <c r="J324" s="1052"/>
      <c r="K324" s="1052"/>
      <c r="L324" s="1052"/>
      <c r="M324" s="1052"/>
      <c r="N324" s="1052"/>
      <c r="O324" s="1052"/>
      <c r="P324" s="1052"/>
      <c r="Q324" s="1052"/>
      <c r="R324" s="306"/>
      <c r="S324" s="380"/>
      <c r="T324" s="202" t="b">
        <f t="shared" si="14"/>
        <v>0</v>
      </c>
      <c r="U324" s="202" t="str">
        <f t="shared" si="15"/>
        <v>FALSE</v>
      </c>
      <c r="V324" s="202">
        <f t="shared" si="18"/>
        <v>0</v>
      </c>
      <c r="W324" s="202" t="str">
        <f t="shared" si="16"/>
        <v>0</v>
      </c>
      <c r="X324" s="174"/>
      <c r="Y324" s="174"/>
      <c r="Z324" s="174"/>
      <c r="AA324" s="175"/>
      <c r="AB324" s="176"/>
      <c r="AC324" s="176"/>
    </row>
    <row r="325" spans="1:29" s="177" customFormat="1" x14ac:dyDescent="0.25">
      <c r="A325" s="128"/>
      <c r="B325" s="220"/>
      <c r="C325" s="223"/>
      <c r="D325" s="1052"/>
      <c r="E325" s="1052"/>
      <c r="F325" s="1052"/>
      <c r="G325" s="1052"/>
      <c r="H325" s="1052"/>
      <c r="I325" s="1052"/>
      <c r="J325" s="1052"/>
      <c r="K325" s="1052"/>
      <c r="L325" s="1052"/>
      <c r="M325" s="1052"/>
      <c r="N325" s="1052"/>
      <c r="O325" s="1052"/>
      <c r="P325" s="1052"/>
      <c r="Q325" s="1052"/>
      <c r="R325" s="306"/>
      <c r="T325" s="202" t="b">
        <f t="shared" si="14"/>
        <v>0</v>
      </c>
      <c r="U325" s="202" t="str">
        <f t="shared" si="15"/>
        <v>FALSE</v>
      </c>
      <c r="V325" s="202">
        <f t="shared" si="18"/>
        <v>0</v>
      </c>
      <c r="W325" s="202" t="str">
        <f t="shared" si="16"/>
        <v>0</v>
      </c>
      <c r="X325" s="174"/>
      <c r="Y325" s="174"/>
      <c r="Z325" s="174"/>
      <c r="AA325" s="175"/>
      <c r="AB325" s="176"/>
      <c r="AC325" s="176"/>
    </row>
    <row r="326" spans="1:29" s="177" customFormat="1" ht="16.5" customHeight="1" x14ac:dyDescent="0.25">
      <c r="A326" s="128"/>
      <c r="B326" s="220"/>
      <c r="C326" s="223"/>
      <c r="D326" s="229"/>
      <c r="E326" s="307"/>
      <c r="F326" s="307"/>
      <c r="G326" s="307"/>
      <c r="H326" s="307"/>
      <c r="I326" s="307"/>
      <c r="J326" s="307"/>
      <c r="K326" s="307"/>
      <c r="L326" s="307"/>
      <c r="M326" s="307"/>
      <c r="N326" s="323"/>
      <c r="O326" s="151"/>
      <c r="P326" s="372"/>
      <c r="Q326" s="307"/>
      <c r="R326" s="306"/>
      <c r="S326" s="380" t="str">
        <f>IF(AND(OR(P327="YES"),OR(P318="&lt;select&gt;")),"Answer the question above.","")</f>
        <v/>
      </c>
      <c r="T326" s="202"/>
      <c r="U326" s="202"/>
      <c r="V326" s="202"/>
      <c r="W326" s="202"/>
      <c r="X326" s="174"/>
      <c r="Y326" s="174"/>
      <c r="Z326" s="174"/>
      <c r="AA326" s="175"/>
      <c r="AB326" s="176"/>
      <c r="AC326" s="176"/>
    </row>
    <row r="327" spans="1:29" s="177" customFormat="1" ht="16.5" customHeight="1" x14ac:dyDescent="0.25">
      <c r="A327" s="128"/>
      <c r="B327" s="220"/>
      <c r="C327" s="223"/>
      <c r="D327" s="883" t="s">
        <v>374</v>
      </c>
      <c r="E327" s="883"/>
      <c r="F327" s="883"/>
      <c r="G327" s="883"/>
      <c r="H327" s="883"/>
      <c r="I327" s="883"/>
      <c r="J327" s="883"/>
      <c r="K327" s="883"/>
      <c r="L327" s="883"/>
      <c r="M327" s="883"/>
      <c r="N327" s="883"/>
      <c r="O327" s="884"/>
      <c r="P327" s="95" t="s">
        <v>251</v>
      </c>
      <c r="Q327" s="307"/>
      <c r="R327" s="306"/>
      <c r="S327" s="380" t="str">
        <f>IF(AND(OR(P318="YES"),OR(P327="&lt;select&gt;")),"Please answer this question by making a selection in the dropdown.","")</f>
        <v/>
      </c>
      <c r="T327" s="202" t="b">
        <f>IF(W327="1",TRUE,FALSE)</f>
        <v>0</v>
      </c>
      <c r="U327" s="202" t="str">
        <f>""&amp;T327&amp;""</f>
        <v>FALSE</v>
      </c>
      <c r="V327" s="202">
        <f>IF(P327="YES",1,0)</f>
        <v>0</v>
      </c>
      <c r="W327" s="202" t="str">
        <f>""&amp;V327&amp;""</f>
        <v>0</v>
      </c>
      <c r="X327" s="174"/>
      <c r="Y327" s="174"/>
      <c r="Z327" s="174"/>
      <c r="AA327" s="175"/>
      <c r="AB327" s="176"/>
      <c r="AC327" s="176"/>
    </row>
    <row r="328" spans="1:29" s="177" customFormat="1" ht="14.25" customHeight="1" x14ac:dyDescent="0.25">
      <c r="A328" s="128"/>
      <c r="B328" s="220"/>
      <c r="C328" s="223"/>
      <c r="D328" s="229"/>
      <c r="E328" s="307"/>
      <c r="F328" s="307"/>
      <c r="G328" s="307"/>
      <c r="H328" s="307"/>
      <c r="I328" s="307"/>
      <c r="J328" s="307"/>
      <c r="K328" s="307"/>
      <c r="L328" s="307"/>
      <c r="M328" s="307"/>
      <c r="N328" s="323"/>
      <c r="O328" s="151"/>
      <c r="P328" s="372"/>
      <c r="Q328" s="307"/>
      <c r="R328" s="345"/>
      <c r="S328" s="380"/>
      <c r="T328" s="202"/>
      <c r="U328" s="202"/>
      <c r="V328" s="202"/>
      <c r="W328" s="202"/>
      <c r="X328" s="174"/>
      <c r="Y328" s="174"/>
      <c r="Z328" s="174"/>
      <c r="AA328" s="175"/>
      <c r="AB328" s="176"/>
      <c r="AC328" s="176"/>
    </row>
    <row r="329" spans="1:29" s="177" customFormat="1" ht="18.600000000000001" customHeight="1" x14ac:dyDescent="0.25">
      <c r="A329" s="128"/>
      <c r="B329" s="220"/>
      <c r="C329" s="223"/>
      <c r="D329" s="916" t="s">
        <v>503</v>
      </c>
      <c r="E329" s="916"/>
      <c r="F329" s="916"/>
      <c r="G329" s="916"/>
      <c r="H329" s="916"/>
      <c r="I329" s="916"/>
      <c r="J329" s="916"/>
      <c r="K329" s="916"/>
      <c r="L329" s="916"/>
      <c r="M329" s="916"/>
      <c r="N329" s="916"/>
      <c r="O329" s="916"/>
      <c r="P329" s="916"/>
      <c r="Q329" s="916"/>
      <c r="R329" s="345"/>
      <c r="S329" s="380"/>
      <c r="T329" s="202" t="b">
        <f t="shared" si="14"/>
        <v>0</v>
      </c>
      <c r="U329" s="202" t="str">
        <f t="shared" si="15"/>
        <v>FALSE</v>
      </c>
      <c r="V329" s="202">
        <f t="shared" si="18"/>
        <v>0</v>
      </c>
      <c r="W329" s="202" t="str">
        <f t="shared" si="16"/>
        <v>0</v>
      </c>
      <c r="X329" s="174"/>
      <c r="Y329" s="174"/>
      <c r="Z329" s="174"/>
      <c r="AA329" s="175"/>
      <c r="AB329" s="176"/>
      <c r="AC329" s="176"/>
    </row>
    <row r="330" spans="1:29" s="177" customFormat="1" ht="8.25" customHeight="1" x14ac:dyDescent="0.25">
      <c r="A330" s="128"/>
      <c r="B330" s="220"/>
      <c r="C330" s="223"/>
      <c r="D330" s="559"/>
      <c r="E330" s="559"/>
      <c r="F330" s="559"/>
      <c r="G330" s="559"/>
      <c r="H330" s="559"/>
      <c r="I330" s="559"/>
      <c r="J330" s="559"/>
      <c r="K330" s="559"/>
      <c r="L330" s="559"/>
      <c r="M330" s="559"/>
      <c r="N330" s="559"/>
      <c r="O330" s="559"/>
      <c r="P330" s="559"/>
      <c r="Q330" s="559"/>
      <c r="R330" s="345"/>
      <c r="S330" s="380"/>
      <c r="T330" s="202" t="b">
        <f t="shared" si="14"/>
        <v>0</v>
      </c>
      <c r="U330" s="202" t="str">
        <f t="shared" si="15"/>
        <v>FALSE</v>
      </c>
      <c r="V330" s="202">
        <f t="shared" si="18"/>
        <v>0</v>
      </c>
      <c r="W330" s="202" t="str">
        <f t="shared" si="16"/>
        <v>0</v>
      </c>
      <c r="X330" s="174"/>
      <c r="Y330" s="174"/>
      <c r="Z330" s="174"/>
      <c r="AA330" s="175"/>
      <c r="AB330" s="176"/>
      <c r="AC330" s="176"/>
    </row>
    <row r="331" spans="1:29" s="177" customFormat="1" x14ac:dyDescent="0.25">
      <c r="A331" s="128"/>
      <c r="B331" s="220"/>
      <c r="C331" s="223"/>
      <c r="D331" s="959"/>
      <c r="E331" s="960"/>
      <c r="F331" s="960"/>
      <c r="G331" s="960"/>
      <c r="H331" s="960"/>
      <c r="I331" s="960"/>
      <c r="J331" s="960"/>
      <c r="K331" s="960"/>
      <c r="L331" s="960"/>
      <c r="M331" s="960"/>
      <c r="N331" s="960"/>
      <c r="O331" s="960"/>
      <c r="P331" s="960"/>
      <c r="Q331" s="961"/>
      <c r="R331" s="309"/>
      <c r="S331" s="380" t="str">
        <f>IF(AND(P327="YES",D331=""),"Please add narrative text.","")</f>
        <v/>
      </c>
      <c r="T331" s="202" t="b">
        <f t="shared" si="14"/>
        <v>0</v>
      </c>
      <c r="U331" s="202" t="str">
        <f t="shared" si="15"/>
        <v>FALSE</v>
      </c>
      <c r="V331" s="202">
        <f t="shared" si="18"/>
        <v>0</v>
      </c>
      <c r="W331" s="202" t="str">
        <f t="shared" si="16"/>
        <v>0</v>
      </c>
      <c r="X331" s="174"/>
      <c r="Y331" s="174"/>
      <c r="Z331" s="174"/>
      <c r="AA331" s="175"/>
      <c r="AB331" s="176"/>
      <c r="AC331" s="176"/>
    </row>
    <row r="332" spans="1:29" s="177" customFormat="1" x14ac:dyDescent="0.25">
      <c r="A332" s="128"/>
      <c r="B332" s="220"/>
      <c r="C332" s="223"/>
      <c r="D332" s="962"/>
      <c r="E332" s="963"/>
      <c r="F332" s="963"/>
      <c r="G332" s="963"/>
      <c r="H332" s="963"/>
      <c r="I332" s="963"/>
      <c r="J332" s="963"/>
      <c r="K332" s="963"/>
      <c r="L332" s="963"/>
      <c r="M332" s="963"/>
      <c r="N332" s="963"/>
      <c r="O332" s="963"/>
      <c r="P332" s="963"/>
      <c r="Q332" s="964"/>
      <c r="R332" s="306"/>
      <c r="S332" s="380"/>
      <c r="T332" s="202" t="b">
        <f t="shared" si="14"/>
        <v>0</v>
      </c>
      <c r="U332" s="202" t="str">
        <f t="shared" si="15"/>
        <v>FALSE</v>
      </c>
      <c r="V332" s="202">
        <f t="shared" si="18"/>
        <v>0</v>
      </c>
      <c r="W332" s="202" t="str">
        <f t="shared" si="16"/>
        <v>0</v>
      </c>
      <c r="X332" s="174"/>
      <c r="Y332" s="174"/>
      <c r="Z332" s="174"/>
      <c r="AA332" s="175"/>
      <c r="AB332" s="176"/>
      <c r="AC332" s="176"/>
    </row>
    <row r="333" spans="1:29" s="177" customFormat="1" x14ac:dyDescent="0.25">
      <c r="A333" s="128"/>
      <c r="B333" s="220"/>
      <c r="C333" s="223"/>
      <c r="D333" s="962"/>
      <c r="E333" s="963"/>
      <c r="F333" s="963"/>
      <c r="G333" s="963"/>
      <c r="H333" s="963"/>
      <c r="I333" s="963"/>
      <c r="J333" s="963"/>
      <c r="K333" s="963"/>
      <c r="L333" s="963"/>
      <c r="M333" s="963"/>
      <c r="N333" s="963"/>
      <c r="O333" s="963"/>
      <c r="P333" s="963"/>
      <c r="Q333" s="964"/>
      <c r="R333" s="306"/>
      <c r="S333" s="380"/>
      <c r="T333" s="202" t="b">
        <f t="shared" si="14"/>
        <v>0</v>
      </c>
      <c r="U333" s="202" t="str">
        <f t="shared" si="15"/>
        <v>FALSE</v>
      </c>
      <c r="V333" s="202">
        <f t="shared" si="18"/>
        <v>0</v>
      </c>
      <c r="W333" s="202" t="str">
        <f t="shared" si="16"/>
        <v>0</v>
      </c>
      <c r="X333" s="174"/>
      <c r="Y333" s="174"/>
      <c r="Z333" s="174"/>
      <c r="AA333" s="175"/>
      <c r="AB333" s="176"/>
      <c r="AC333" s="176"/>
    </row>
    <row r="334" spans="1:29" s="177" customFormat="1" x14ac:dyDescent="0.25">
      <c r="A334" s="128"/>
      <c r="B334" s="220"/>
      <c r="C334" s="223"/>
      <c r="D334" s="962"/>
      <c r="E334" s="963"/>
      <c r="F334" s="963"/>
      <c r="G334" s="963"/>
      <c r="H334" s="963"/>
      <c r="I334" s="963"/>
      <c r="J334" s="963"/>
      <c r="K334" s="963"/>
      <c r="L334" s="963"/>
      <c r="M334" s="963"/>
      <c r="N334" s="963"/>
      <c r="O334" s="963"/>
      <c r="P334" s="963"/>
      <c r="Q334" s="964"/>
      <c r="R334" s="306"/>
      <c r="S334" s="380"/>
      <c r="T334" s="202" t="b">
        <f t="shared" si="14"/>
        <v>0</v>
      </c>
      <c r="U334" s="202" t="str">
        <f t="shared" si="15"/>
        <v>FALSE</v>
      </c>
      <c r="V334" s="202">
        <f t="shared" si="18"/>
        <v>0</v>
      </c>
      <c r="W334" s="202" t="str">
        <f t="shared" si="16"/>
        <v>0</v>
      </c>
      <c r="X334" s="174"/>
      <c r="Y334" s="174"/>
      <c r="Z334" s="174"/>
      <c r="AA334" s="175"/>
      <c r="AB334" s="176"/>
      <c r="AC334" s="176"/>
    </row>
    <row r="335" spans="1:29" s="177" customFormat="1" x14ac:dyDescent="0.25">
      <c r="A335" s="128"/>
      <c r="B335" s="220"/>
      <c r="C335" s="223"/>
      <c r="D335" s="962"/>
      <c r="E335" s="963"/>
      <c r="F335" s="963"/>
      <c r="G335" s="963"/>
      <c r="H335" s="963"/>
      <c r="I335" s="963"/>
      <c r="J335" s="963"/>
      <c r="K335" s="963"/>
      <c r="L335" s="963"/>
      <c r="M335" s="963"/>
      <c r="N335" s="963"/>
      <c r="O335" s="963"/>
      <c r="P335" s="963"/>
      <c r="Q335" s="964"/>
      <c r="R335" s="306"/>
      <c r="S335" s="380"/>
      <c r="T335" s="202" t="b">
        <f t="shared" si="14"/>
        <v>0</v>
      </c>
      <c r="U335" s="202" t="str">
        <f t="shared" si="15"/>
        <v>FALSE</v>
      </c>
      <c r="V335" s="202">
        <f t="shared" si="18"/>
        <v>0</v>
      </c>
      <c r="W335" s="202" t="str">
        <f t="shared" si="16"/>
        <v>0</v>
      </c>
      <c r="X335" s="174"/>
      <c r="Y335" s="174"/>
      <c r="Z335" s="174"/>
      <c r="AA335" s="175"/>
      <c r="AB335" s="176"/>
      <c r="AC335" s="176"/>
    </row>
    <row r="336" spans="1:29" s="177" customFormat="1" x14ac:dyDescent="0.25">
      <c r="A336" s="128"/>
      <c r="B336" s="220"/>
      <c r="C336" s="223"/>
      <c r="D336" s="965"/>
      <c r="E336" s="966"/>
      <c r="F336" s="966"/>
      <c r="G336" s="966"/>
      <c r="H336" s="966"/>
      <c r="I336" s="966"/>
      <c r="J336" s="966"/>
      <c r="K336" s="966"/>
      <c r="L336" s="966"/>
      <c r="M336" s="966"/>
      <c r="N336" s="966"/>
      <c r="O336" s="966"/>
      <c r="P336" s="966"/>
      <c r="Q336" s="967"/>
      <c r="R336" s="339"/>
      <c r="S336" s="380"/>
      <c r="T336" s="202" t="b">
        <f t="shared" si="14"/>
        <v>0</v>
      </c>
      <c r="U336" s="202" t="str">
        <f t="shared" si="15"/>
        <v>FALSE</v>
      </c>
      <c r="V336" s="202">
        <f t="shared" si="18"/>
        <v>0</v>
      </c>
      <c r="W336" s="202" t="str">
        <f t="shared" si="16"/>
        <v>0</v>
      </c>
      <c r="X336" s="174"/>
      <c r="Y336" s="174"/>
      <c r="Z336" s="174"/>
      <c r="AA336" s="175"/>
      <c r="AB336" s="176"/>
      <c r="AC336" s="176"/>
    </row>
    <row r="337" spans="1:41" s="207" customFormat="1" x14ac:dyDescent="0.25">
      <c r="A337" s="128"/>
      <c r="B337" s="220"/>
      <c r="C337" s="223"/>
      <c r="D337" s="340"/>
      <c r="E337" s="340"/>
      <c r="F337" s="340"/>
      <c r="G337" s="340"/>
      <c r="H337" s="340"/>
      <c r="I337" s="340"/>
      <c r="J337" s="340"/>
      <c r="K337" s="340"/>
      <c r="L337" s="340"/>
      <c r="M337" s="340"/>
      <c r="N337" s="341"/>
      <c r="O337" s="340"/>
      <c r="P337" s="340"/>
      <c r="Q337" s="340"/>
      <c r="R337" s="306"/>
      <c r="S337" s="380"/>
      <c r="T337" s="202" t="b">
        <f t="shared" si="14"/>
        <v>0</v>
      </c>
      <c r="U337" s="202" t="str">
        <f t="shared" si="15"/>
        <v>FALSE</v>
      </c>
      <c r="V337" s="202">
        <f t="shared" si="18"/>
        <v>0</v>
      </c>
      <c r="W337" s="202" t="str">
        <f t="shared" si="16"/>
        <v>0</v>
      </c>
      <c r="X337" s="261"/>
      <c r="Y337" s="261"/>
      <c r="Z337" s="261"/>
      <c r="AA337" s="124"/>
      <c r="AB337" s="262"/>
      <c r="AC337" s="262"/>
    </row>
    <row r="338" spans="1:41" ht="21.75" customHeight="1" x14ac:dyDescent="0.25">
      <c r="A338" s="124"/>
      <c r="B338" s="211"/>
      <c r="C338" s="223"/>
      <c r="D338" s="898" t="s">
        <v>505</v>
      </c>
      <c r="E338" s="898"/>
      <c r="F338" s="898"/>
      <c r="G338" s="898"/>
      <c r="H338" s="898"/>
      <c r="I338" s="898"/>
      <c r="J338" s="898"/>
      <c r="K338" s="898"/>
      <c r="L338" s="898"/>
      <c r="M338" s="898"/>
      <c r="N338" s="898"/>
      <c r="O338" s="898"/>
      <c r="P338" s="1035" t="s">
        <v>251</v>
      </c>
      <c r="Q338" s="1035"/>
      <c r="R338" s="243"/>
      <c r="S338" s="536" t="str">
        <f>IF(AND(P318="YES",P338="&lt;select&gt;"),"Please upload the required documentation.","")</f>
        <v/>
      </c>
      <c r="T338" s="202" t="b">
        <f t="shared" si="14"/>
        <v>0</v>
      </c>
      <c r="U338" s="202" t="str">
        <f t="shared" si="15"/>
        <v>FALSE</v>
      </c>
      <c r="V338" s="202">
        <f>IF(P338="Uploaded",1,0)</f>
        <v>0</v>
      </c>
      <c r="W338" s="202" t="str">
        <f t="shared" si="16"/>
        <v>0</v>
      </c>
      <c r="AL338" s="178"/>
      <c r="AM338" s="178"/>
      <c r="AN338" s="178"/>
      <c r="AO338" s="178"/>
    </row>
    <row r="339" spans="1:41" s="177" customFormat="1" ht="18" customHeight="1" x14ac:dyDescent="0.25">
      <c r="A339" s="128"/>
      <c r="B339" s="220"/>
      <c r="C339" s="223"/>
      <c r="D339" s="898"/>
      <c r="E339" s="898"/>
      <c r="F339" s="898"/>
      <c r="G339" s="898"/>
      <c r="H339" s="898"/>
      <c r="I339" s="898"/>
      <c r="J339" s="898"/>
      <c r="K339" s="898"/>
      <c r="L339" s="898"/>
      <c r="M339" s="898"/>
      <c r="N339" s="898"/>
      <c r="O339" s="898"/>
      <c r="P339" s="207"/>
      <c r="Q339" s="207"/>
      <c r="R339" s="306"/>
      <c r="S339" s="380"/>
      <c r="T339" s="202" t="b">
        <f t="shared" si="14"/>
        <v>0</v>
      </c>
      <c r="U339" s="202" t="str">
        <f t="shared" si="15"/>
        <v>FALSE</v>
      </c>
      <c r="V339" s="202">
        <f>IF(C339="Uploaded",1,0)</f>
        <v>0</v>
      </c>
      <c r="W339" s="202" t="str">
        <f t="shared" si="16"/>
        <v>0</v>
      </c>
      <c r="X339" s="174"/>
      <c r="Y339" s="174"/>
      <c r="Z339" s="174"/>
      <c r="AA339" s="175"/>
      <c r="AB339" s="176"/>
      <c r="AC339" s="176"/>
    </row>
    <row r="340" spans="1:41" ht="21.75" customHeight="1" x14ac:dyDescent="0.25">
      <c r="A340" s="124"/>
      <c r="B340" s="211"/>
      <c r="C340" s="223"/>
      <c r="D340" s="898" t="s">
        <v>504</v>
      </c>
      <c r="E340" s="898"/>
      <c r="F340" s="898"/>
      <c r="G340" s="898"/>
      <c r="H340" s="898"/>
      <c r="I340" s="898"/>
      <c r="J340" s="898"/>
      <c r="K340" s="898"/>
      <c r="L340" s="898"/>
      <c r="M340" s="898"/>
      <c r="N340" s="898"/>
      <c r="O340" s="898"/>
      <c r="P340" s="1035" t="s">
        <v>251</v>
      </c>
      <c r="Q340" s="1035"/>
      <c r="R340" s="243"/>
      <c r="S340" s="536" t="str">
        <f>IF(AND(P318="YES",P340="&lt;select&gt;"),"Please upload the required documentation.","")</f>
        <v/>
      </c>
      <c r="T340" s="202" t="b">
        <f>IF(W340="1",TRUE,FALSE)</f>
        <v>0</v>
      </c>
      <c r="U340" s="202" t="str">
        <f>""&amp;T340&amp;""</f>
        <v>FALSE</v>
      </c>
      <c r="V340" s="202">
        <f>IF(P340="Uploaded",1,0)</f>
        <v>0</v>
      </c>
      <c r="W340" s="202" t="str">
        <f>""&amp;V340&amp;""</f>
        <v>0</v>
      </c>
      <c r="AL340" s="178"/>
      <c r="AM340" s="178"/>
      <c r="AN340" s="178"/>
      <c r="AO340" s="178"/>
    </row>
    <row r="341" spans="1:41" ht="21.75" customHeight="1" x14ac:dyDescent="0.25">
      <c r="A341" s="124"/>
      <c r="B341" s="211"/>
      <c r="C341" s="223"/>
      <c r="D341" s="898"/>
      <c r="E341" s="898"/>
      <c r="F341" s="898"/>
      <c r="G341" s="898"/>
      <c r="H341" s="898"/>
      <c r="I341" s="898"/>
      <c r="J341" s="898"/>
      <c r="K341" s="898"/>
      <c r="L341" s="898"/>
      <c r="M341" s="898"/>
      <c r="N341" s="898"/>
      <c r="O341" s="898"/>
      <c r="P341" s="357"/>
      <c r="Q341" s="357"/>
      <c r="R341" s="243"/>
      <c r="S341" s="536"/>
      <c r="T341" s="202"/>
      <c r="U341" s="202"/>
      <c r="V341" s="202"/>
      <c r="W341" s="202"/>
      <c r="AL341" s="178"/>
      <c r="AM341" s="178"/>
      <c r="AN341" s="178"/>
      <c r="AO341" s="178"/>
    </row>
    <row r="342" spans="1:41" s="133" customFormat="1" ht="21.75" customHeight="1" x14ac:dyDescent="0.25">
      <c r="A342" s="128"/>
      <c r="B342" s="220"/>
      <c r="C342" s="223"/>
      <c r="D342" s="221" t="s">
        <v>663</v>
      </c>
      <c r="E342" s="222"/>
      <c r="F342" s="222"/>
      <c r="G342" s="223"/>
      <c r="H342" s="224"/>
      <c r="I342" s="223"/>
      <c r="J342" s="223"/>
      <c r="K342" s="223"/>
      <c r="L342" s="223"/>
      <c r="M342" s="223"/>
      <c r="N342" s="225"/>
      <c r="O342" s="226"/>
      <c r="P342" s="129"/>
      <c r="Q342" s="129"/>
      <c r="R342" s="227"/>
      <c r="S342" s="380"/>
      <c r="T342" s="202"/>
      <c r="U342" s="202"/>
      <c r="V342" s="202"/>
      <c r="W342" s="202"/>
      <c r="X342" s="202"/>
      <c r="Y342" s="202"/>
      <c r="Z342" s="202"/>
      <c r="AA342" s="128"/>
      <c r="AB342" s="131"/>
      <c r="AC342" s="131"/>
    </row>
    <row r="343" spans="1:41" s="133" customFormat="1" ht="15.75" x14ac:dyDescent="0.25">
      <c r="A343" s="128"/>
      <c r="B343" s="220"/>
      <c r="C343" s="223"/>
      <c r="D343" s="229"/>
      <c r="E343" s="230" t="s">
        <v>257</v>
      </c>
      <c r="F343" s="956" t="s">
        <v>251</v>
      </c>
      <c r="G343" s="957"/>
      <c r="H343" s="957"/>
      <c r="I343" s="957"/>
      <c r="J343" s="958"/>
      <c r="L343" s="230" t="s">
        <v>258</v>
      </c>
      <c r="M343" s="956" t="s">
        <v>251</v>
      </c>
      <c r="N343" s="957"/>
      <c r="O343" s="957"/>
      <c r="P343" s="957"/>
      <c r="Q343" s="958"/>
      <c r="R343" s="227"/>
      <c r="S343" s="380"/>
      <c r="T343" s="202"/>
      <c r="U343" s="202"/>
      <c r="V343" s="202"/>
      <c r="W343" s="202"/>
      <c r="X343" s="202"/>
      <c r="Y343" s="202"/>
      <c r="Z343" s="202"/>
      <c r="AA343" s="128"/>
      <c r="AB343" s="131"/>
      <c r="AC343" s="131"/>
    </row>
    <row r="344" spans="1:41" ht="12" customHeight="1" thickBot="1" x14ac:dyDescent="0.3">
      <c r="A344" s="124"/>
      <c r="B344" s="317"/>
      <c r="C344" s="318"/>
      <c r="D344" s="319"/>
      <c r="E344" s="319"/>
      <c r="F344" s="319"/>
      <c r="G344" s="319"/>
      <c r="H344" s="319"/>
      <c r="I344" s="319"/>
      <c r="J344" s="319"/>
      <c r="K344" s="319"/>
      <c r="L344" s="319"/>
      <c r="M344" s="319"/>
      <c r="N344" s="319"/>
      <c r="O344" s="319"/>
      <c r="P344" s="319"/>
      <c r="Q344" s="320"/>
      <c r="R344" s="321"/>
      <c r="S344" s="486"/>
      <c r="T344" s="202" t="b">
        <f>IF(W344="1",TRUE,FALSE)</f>
        <v>0</v>
      </c>
      <c r="U344" s="202" t="str">
        <f>""&amp;T344&amp;""</f>
        <v>FALSE</v>
      </c>
      <c r="V344" s="202">
        <f>IF(C344="Uploaded",1,0)</f>
        <v>0</v>
      </c>
      <c r="W344" s="202" t="str">
        <f>""&amp;V344&amp;""</f>
        <v>0</v>
      </c>
      <c r="AL344" s="178"/>
      <c r="AM344" s="178"/>
      <c r="AN344" s="178"/>
      <c r="AO344" s="178"/>
    </row>
    <row r="345" spans="1:41" s="177" customFormat="1" x14ac:dyDescent="0.25">
      <c r="A345" s="128"/>
      <c r="B345" s="291"/>
      <c r="C345" s="292"/>
      <c r="D345" s="292"/>
      <c r="E345" s="292"/>
      <c r="F345" s="292"/>
      <c r="G345" s="292"/>
      <c r="H345" s="292"/>
      <c r="I345" s="292"/>
      <c r="J345" s="292"/>
      <c r="K345" s="292"/>
      <c r="L345" s="292"/>
      <c r="M345" s="292"/>
      <c r="N345" s="293"/>
      <c r="O345" s="292"/>
      <c r="P345" s="292"/>
      <c r="Q345" s="292"/>
      <c r="R345" s="294"/>
      <c r="S345" s="380"/>
      <c r="T345" s="202" t="b">
        <f t="shared" si="14"/>
        <v>0</v>
      </c>
      <c r="U345" s="202" t="str">
        <f t="shared" si="15"/>
        <v>FALSE</v>
      </c>
      <c r="V345" s="202">
        <f t="shared" si="18"/>
        <v>0</v>
      </c>
      <c r="W345" s="202" t="str">
        <f t="shared" si="16"/>
        <v>0</v>
      </c>
      <c r="X345" s="174"/>
      <c r="Y345" s="174"/>
      <c r="Z345" s="174"/>
      <c r="AA345" s="175"/>
      <c r="AB345" s="176"/>
      <c r="AC345" s="176"/>
    </row>
    <row r="346" spans="1:41" s="177" customFormat="1" ht="15.75" x14ac:dyDescent="0.25">
      <c r="A346" s="128"/>
      <c r="B346" s="220"/>
      <c r="C346" s="322" t="s">
        <v>127</v>
      </c>
      <c r="D346" s="322"/>
      <c r="E346" s="307"/>
      <c r="F346" s="307"/>
      <c r="G346" s="307"/>
      <c r="H346" s="307"/>
      <c r="I346" s="307"/>
      <c r="J346" s="307"/>
      <c r="K346" s="307"/>
      <c r="L346" s="307"/>
      <c r="M346" s="307"/>
      <c r="N346" s="323"/>
      <c r="O346" s="307"/>
      <c r="P346" s="307"/>
      <c r="Q346" s="307"/>
      <c r="R346" s="306"/>
      <c r="S346" s="380"/>
      <c r="T346" s="202" t="b">
        <f t="shared" si="14"/>
        <v>0</v>
      </c>
      <c r="U346" s="202" t="str">
        <f t="shared" si="15"/>
        <v>FALSE</v>
      </c>
      <c r="V346" s="202">
        <f>IF(P346="YES",1,0)</f>
        <v>0</v>
      </c>
      <c r="W346" s="202" t="str">
        <f t="shared" si="16"/>
        <v>0</v>
      </c>
      <c r="X346" s="174"/>
      <c r="Y346" s="174"/>
      <c r="Z346" s="174"/>
      <c r="AA346" s="175"/>
      <c r="AB346" s="176"/>
      <c r="AC346" s="176"/>
    </row>
    <row r="347" spans="1:41" s="346" customFormat="1" ht="16.5" customHeight="1" x14ac:dyDescent="0.25">
      <c r="A347" s="324"/>
      <c r="B347" s="325"/>
      <c r="C347" s="326" t="s">
        <v>314</v>
      </c>
      <c r="E347" s="328"/>
      <c r="F347" s="328"/>
      <c r="G347" s="328"/>
      <c r="H347" s="328"/>
      <c r="I347" s="328"/>
      <c r="J347" s="328"/>
      <c r="K347" s="328"/>
      <c r="L347" s="328"/>
      <c r="M347" s="328"/>
      <c r="N347" s="328"/>
      <c r="O347" s="328"/>
      <c r="P347" s="328"/>
      <c r="Q347" s="328"/>
      <c r="R347" s="329"/>
      <c r="S347" s="539"/>
      <c r="T347" s="330" t="e">
        <f t="shared" si="14"/>
        <v>#REF!</v>
      </c>
      <c r="U347" s="330" t="e">
        <f t="shared" si="15"/>
        <v>#REF!</v>
      </c>
      <c r="V347" s="330" t="e">
        <f>IF(#REF!="Uploaded",1,0)</f>
        <v>#REF!</v>
      </c>
      <c r="W347" s="330" t="e">
        <f t="shared" si="16"/>
        <v>#REF!</v>
      </c>
      <c r="X347" s="349"/>
      <c r="Y347" s="349"/>
      <c r="Z347" s="349"/>
      <c r="AA347" s="541"/>
      <c r="AB347" s="350"/>
      <c r="AC347" s="350"/>
    </row>
    <row r="348" spans="1:41" s="177" customFormat="1" ht="16.5" customHeight="1" x14ac:dyDescent="0.25">
      <c r="A348" s="128"/>
      <c r="B348" s="220"/>
      <c r="C348" s="223"/>
      <c r="D348" s="229"/>
      <c r="E348" s="307"/>
      <c r="F348" s="307"/>
      <c r="G348" s="307"/>
      <c r="H348" s="307"/>
      <c r="I348" s="307"/>
      <c r="J348" s="307"/>
      <c r="K348" s="307"/>
      <c r="L348" s="307"/>
      <c r="M348" s="307"/>
      <c r="N348" s="307"/>
      <c r="O348" s="307"/>
      <c r="P348" s="307"/>
      <c r="Q348" s="307"/>
      <c r="R348" s="306"/>
      <c r="S348" s="380"/>
      <c r="T348" s="202" t="b">
        <f>IF(W348="1",TRUE,FALSE)</f>
        <v>0</v>
      </c>
      <c r="U348" s="202" t="str">
        <f>""&amp;T348&amp;""</f>
        <v>FALSE</v>
      </c>
      <c r="V348" s="202">
        <f>IF(P348="YES",1,0)</f>
        <v>0</v>
      </c>
      <c r="W348" s="202" t="str">
        <f>""&amp;V348&amp;""</f>
        <v>0</v>
      </c>
      <c r="X348" s="174"/>
      <c r="Y348" s="174"/>
      <c r="Z348" s="174"/>
      <c r="AA348" s="175"/>
      <c r="AB348" s="176"/>
      <c r="AC348" s="176"/>
    </row>
    <row r="349" spans="1:41" s="177" customFormat="1" ht="16.5" customHeight="1" x14ac:dyDescent="0.25">
      <c r="A349" s="128"/>
      <c r="B349" s="220"/>
      <c r="C349" s="223"/>
      <c r="D349" s="883" t="s">
        <v>734</v>
      </c>
      <c r="E349" s="883"/>
      <c r="F349" s="883"/>
      <c r="G349" s="883"/>
      <c r="H349" s="883"/>
      <c r="I349" s="883"/>
      <c r="J349" s="883"/>
      <c r="K349" s="883"/>
      <c r="L349" s="883"/>
      <c r="M349" s="883"/>
      <c r="N349" s="883"/>
      <c r="O349" s="884"/>
      <c r="P349" s="95" t="s">
        <v>251</v>
      </c>
      <c r="Q349" s="307"/>
      <c r="R349" s="306"/>
      <c r="S349" s="380" t="str">
        <f>IF(AND(OR(P349="NO",P349="&lt;select&gt;"),OR(D353&lt;&gt;"",U359="TRUE")),"Please answer this question by making a selection in the dropdown.","")</f>
        <v/>
      </c>
      <c r="T349" s="202" t="b">
        <f>IF(W349="1",TRUE,FALSE)</f>
        <v>0</v>
      </c>
      <c r="U349" s="202" t="str">
        <f>""&amp;T349&amp;""</f>
        <v>FALSE</v>
      </c>
      <c r="V349" s="202">
        <f>IF(P349="YES",1,0)</f>
        <v>0</v>
      </c>
      <c r="W349" s="202" t="str">
        <f>""&amp;V349&amp;""</f>
        <v>0</v>
      </c>
      <c r="X349" s="174"/>
      <c r="Y349" s="174"/>
      <c r="Z349" s="174"/>
      <c r="AA349" s="175"/>
      <c r="AB349" s="176"/>
      <c r="AC349" s="176"/>
    </row>
    <row r="350" spans="1:41" s="177" customFormat="1" ht="16.149999999999999" customHeight="1" x14ac:dyDescent="0.25">
      <c r="A350" s="128"/>
      <c r="B350" s="220"/>
      <c r="C350" s="223"/>
      <c r="D350" s="885" t="s">
        <v>501</v>
      </c>
      <c r="E350" s="886"/>
      <c r="F350" s="886"/>
      <c r="G350" s="886"/>
      <c r="H350" s="886"/>
      <c r="I350" s="886"/>
      <c r="J350" s="886"/>
      <c r="K350" s="886"/>
      <c r="L350" s="886"/>
      <c r="M350" s="886"/>
      <c r="N350" s="886"/>
      <c r="O350" s="886"/>
      <c r="P350" s="886"/>
      <c r="Q350" s="886"/>
      <c r="R350" s="306"/>
      <c r="S350" s="380"/>
      <c r="T350" s="202" t="b">
        <f t="shared" si="14"/>
        <v>0</v>
      </c>
      <c r="U350" s="202" t="str">
        <f t="shared" si="15"/>
        <v>FALSE</v>
      </c>
      <c r="V350" s="202">
        <f t="shared" ref="V350:V364" si="19">IF(C350="Uploaded",1,0)</f>
        <v>0</v>
      </c>
      <c r="W350" s="202" t="str">
        <f t="shared" si="16"/>
        <v>0</v>
      </c>
      <c r="X350" s="174"/>
      <c r="Y350" s="174"/>
      <c r="Z350" s="174"/>
      <c r="AA350" s="175"/>
      <c r="AB350" s="176"/>
      <c r="AC350" s="176"/>
    </row>
    <row r="351" spans="1:41" s="177" customFormat="1" ht="14.45" customHeight="1" x14ac:dyDescent="0.25">
      <c r="A351" s="128"/>
      <c r="B351" s="220"/>
      <c r="C351" s="223"/>
      <c r="D351" s="886"/>
      <c r="E351" s="886"/>
      <c r="F351" s="886"/>
      <c r="G351" s="886"/>
      <c r="H351" s="886"/>
      <c r="I351" s="886"/>
      <c r="J351" s="886"/>
      <c r="K351" s="886"/>
      <c r="L351" s="886"/>
      <c r="M351" s="886"/>
      <c r="N351" s="886"/>
      <c r="O351" s="886"/>
      <c r="P351" s="886"/>
      <c r="Q351" s="886"/>
      <c r="R351" s="306"/>
      <c r="S351" s="380"/>
      <c r="T351" s="202" t="b">
        <f t="shared" si="14"/>
        <v>0</v>
      </c>
      <c r="U351" s="202" t="str">
        <f t="shared" si="15"/>
        <v>FALSE</v>
      </c>
      <c r="V351" s="202">
        <f t="shared" si="19"/>
        <v>0</v>
      </c>
      <c r="W351" s="202" t="str">
        <f t="shared" si="16"/>
        <v>0</v>
      </c>
      <c r="X351" s="174"/>
      <c r="Y351" s="174"/>
      <c r="Z351" s="174"/>
      <c r="AA351" s="175"/>
      <c r="AB351" s="176"/>
      <c r="AC351" s="176"/>
    </row>
    <row r="352" spans="1:41" s="177" customFormat="1" ht="8.25" customHeight="1" x14ac:dyDescent="0.25">
      <c r="A352" s="128"/>
      <c r="B352" s="220"/>
      <c r="C352" s="223"/>
      <c r="D352" s="223"/>
      <c r="E352" s="223"/>
      <c r="F352" s="223"/>
      <c r="G352" s="223"/>
      <c r="H352" s="223"/>
      <c r="I352" s="223"/>
      <c r="J352" s="223"/>
      <c r="K352" s="223"/>
      <c r="L352" s="223"/>
      <c r="M352" s="223"/>
      <c r="N352" s="308"/>
      <c r="O352" s="223"/>
      <c r="P352" s="223"/>
      <c r="Q352" s="223"/>
      <c r="R352" s="306"/>
      <c r="S352" s="380"/>
      <c r="T352" s="202" t="b">
        <f t="shared" si="14"/>
        <v>0</v>
      </c>
      <c r="U352" s="202" t="str">
        <f t="shared" si="15"/>
        <v>FALSE</v>
      </c>
      <c r="V352" s="202">
        <f t="shared" si="19"/>
        <v>0</v>
      </c>
      <c r="W352" s="202" t="str">
        <f t="shared" si="16"/>
        <v>0</v>
      </c>
      <c r="X352" s="174"/>
      <c r="Y352" s="174"/>
      <c r="Z352" s="174"/>
      <c r="AA352" s="175"/>
      <c r="AB352" s="176"/>
      <c r="AC352" s="176"/>
    </row>
    <row r="353" spans="1:41" s="177" customFormat="1" x14ac:dyDescent="0.25">
      <c r="A353" s="128"/>
      <c r="B353" s="220"/>
      <c r="C353" s="223"/>
      <c r="D353" s="959"/>
      <c r="E353" s="960"/>
      <c r="F353" s="960"/>
      <c r="G353" s="960"/>
      <c r="H353" s="960"/>
      <c r="I353" s="960"/>
      <c r="J353" s="960"/>
      <c r="K353" s="960"/>
      <c r="L353" s="960"/>
      <c r="M353" s="960"/>
      <c r="N353" s="960"/>
      <c r="O353" s="960"/>
      <c r="P353" s="960"/>
      <c r="Q353" s="961"/>
      <c r="R353" s="309"/>
      <c r="S353" s="380" t="str">
        <f>IF(AND(P349="YES",D353=""),"Please add narrative text.","")</f>
        <v/>
      </c>
      <c r="T353" s="202" t="b">
        <f t="shared" si="14"/>
        <v>0</v>
      </c>
      <c r="U353" s="202" t="str">
        <f t="shared" si="15"/>
        <v>FALSE</v>
      </c>
      <c r="V353" s="202">
        <f t="shared" si="19"/>
        <v>0</v>
      </c>
      <c r="W353" s="202" t="str">
        <f t="shared" si="16"/>
        <v>0</v>
      </c>
      <c r="X353" s="174"/>
      <c r="Y353" s="174"/>
      <c r="Z353" s="174"/>
      <c r="AA353" s="175"/>
      <c r="AB353" s="176"/>
      <c r="AC353" s="176"/>
    </row>
    <row r="354" spans="1:41" s="177" customFormat="1" x14ac:dyDescent="0.25">
      <c r="A354" s="128"/>
      <c r="B354" s="220"/>
      <c r="C354" s="223"/>
      <c r="D354" s="962"/>
      <c r="E354" s="963"/>
      <c r="F354" s="963"/>
      <c r="G354" s="963"/>
      <c r="H354" s="963"/>
      <c r="I354" s="963"/>
      <c r="J354" s="963"/>
      <c r="K354" s="963"/>
      <c r="L354" s="963"/>
      <c r="M354" s="963"/>
      <c r="N354" s="963"/>
      <c r="O354" s="963"/>
      <c r="P354" s="963"/>
      <c r="Q354" s="964"/>
      <c r="R354" s="306"/>
      <c r="S354" s="380"/>
      <c r="T354" s="202" t="b">
        <f t="shared" si="14"/>
        <v>0</v>
      </c>
      <c r="U354" s="202" t="str">
        <f t="shared" si="15"/>
        <v>FALSE</v>
      </c>
      <c r="V354" s="202">
        <f t="shared" si="19"/>
        <v>0</v>
      </c>
      <c r="W354" s="202" t="str">
        <f t="shared" si="16"/>
        <v>0</v>
      </c>
      <c r="X354" s="174"/>
      <c r="Y354" s="174"/>
      <c r="Z354" s="174"/>
      <c r="AA354" s="175"/>
      <c r="AB354" s="176"/>
      <c r="AC354" s="176"/>
    </row>
    <row r="355" spans="1:41" s="177" customFormat="1" x14ac:dyDescent="0.25">
      <c r="A355" s="128"/>
      <c r="B355" s="220"/>
      <c r="C355" s="223"/>
      <c r="D355" s="962"/>
      <c r="E355" s="963"/>
      <c r="F355" s="963"/>
      <c r="G355" s="963"/>
      <c r="H355" s="963"/>
      <c r="I355" s="963"/>
      <c r="J355" s="963"/>
      <c r="K355" s="963"/>
      <c r="L355" s="963"/>
      <c r="M355" s="963"/>
      <c r="N355" s="963"/>
      <c r="O355" s="963"/>
      <c r="P355" s="963"/>
      <c r="Q355" s="964"/>
      <c r="R355" s="306"/>
      <c r="S355" s="380"/>
      <c r="T355" s="202" t="b">
        <f t="shared" si="14"/>
        <v>0</v>
      </c>
      <c r="U355" s="202" t="str">
        <f t="shared" si="15"/>
        <v>FALSE</v>
      </c>
      <c r="V355" s="202">
        <f t="shared" si="19"/>
        <v>0</v>
      </c>
      <c r="W355" s="202" t="str">
        <f t="shared" si="16"/>
        <v>0</v>
      </c>
      <c r="X355" s="174"/>
      <c r="Y355" s="174"/>
      <c r="Z355" s="174"/>
      <c r="AA355" s="175"/>
      <c r="AB355" s="176"/>
      <c r="AC355" s="176"/>
    </row>
    <row r="356" spans="1:41" s="177" customFormat="1" x14ac:dyDescent="0.25">
      <c r="A356" s="128"/>
      <c r="B356" s="220"/>
      <c r="C356" s="223"/>
      <c r="D356" s="962"/>
      <c r="E356" s="963"/>
      <c r="F356" s="963"/>
      <c r="G356" s="963"/>
      <c r="H356" s="963"/>
      <c r="I356" s="963"/>
      <c r="J356" s="963"/>
      <c r="K356" s="963"/>
      <c r="L356" s="963"/>
      <c r="M356" s="963"/>
      <c r="N356" s="963"/>
      <c r="O356" s="963"/>
      <c r="P356" s="963"/>
      <c r="Q356" s="964"/>
      <c r="R356" s="306"/>
      <c r="S356" s="380"/>
      <c r="T356" s="202" t="b">
        <f t="shared" si="14"/>
        <v>0</v>
      </c>
      <c r="U356" s="202" t="str">
        <f t="shared" si="15"/>
        <v>FALSE</v>
      </c>
      <c r="V356" s="202">
        <f t="shared" si="19"/>
        <v>0</v>
      </c>
      <c r="W356" s="202" t="str">
        <f t="shared" si="16"/>
        <v>0</v>
      </c>
      <c r="X356" s="174"/>
      <c r="Y356" s="174"/>
      <c r="Z356" s="174"/>
      <c r="AA356" s="175"/>
      <c r="AB356" s="176"/>
      <c r="AC356" s="176"/>
    </row>
    <row r="357" spans="1:41" s="177" customFormat="1" x14ac:dyDescent="0.25">
      <c r="A357" s="128"/>
      <c r="B357" s="220"/>
      <c r="C357" s="223"/>
      <c r="D357" s="965"/>
      <c r="E357" s="966"/>
      <c r="F357" s="966"/>
      <c r="G357" s="966"/>
      <c r="H357" s="966"/>
      <c r="I357" s="966"/>
      <c r="J357" s="966"/>
      <c r="K357" s="966"/>
      <c r="L357" s="966"/>
      <c r="M357" s="966"/>
      <c r="N357" s="966"/>
      <c r="O357" s="966"/>
      <c r="P357" s="966"/>
      <c r="Q357" s="967"/>
      <c r="R357" s="339"/>
      <c r="S357" s="380"/>
      <c r="T357" s="202" t="b">
        <f t="shared" si="14"/>
        <v>0</v>
      </c>
      <c r="U357" s="202" t="str">
        <f t="shared" si="15"/>
        <v>FALSE</v>
      </c>
      <c r="V357" s="202">
        <f t="shared" si="19"/>
        <v>0</v>
      </c>
      <c r="W357" s="202" t="str">
        <f t="shared" si="16"/>
        <v>0</v>
      </c>
      <c r="X357" s="174"/>
      <c r="Y357" s="174"/>
      <c r="Z357" s="174"/>
      <c r="AA357" s="175"/>
      <c r="AB357" s="176"/>
      <c r="AC357" s="176"/>
    </row>
    <row r="358" spans="1:41" s="207" customFormat="1" x14ac:dyDescent="0.25">
      <c r="A358" s="128"/>
      <c r="B358" s="220"/>
      <c r="C358" s="223"/>
      <c r="D358" s="340"/>
      <c r="E358" s="340"/>
      <c r="F358" s="340"/>
      <c r="G358" s="340"/>
      <c r="H358" s="340"/>
      <c r="I358" s="340"/>
      <c r="J358" s="340"/>
      <c r="K358" s="340"/>
      <c r="L358" s="340"/>
      <c r="M358" s="340"/>
      <c r="N358" s="341"/>
      <c r="O358" s="340"/>
      <c r="P358" s="340"/>
      <c r="Q358" s="340"/>
      <c r="R358" s="306"/>
      <c r="S358" s="380"/>
      <c r="T358" s="202" t="b">
        <f t="shared" ref="T358:T434" si="20">IF(W358="1",TRUE,FALSE)</f>
        <v>0</v>
      </c>
      <c r="U358" s="202" t="str">
        <f t="shared" ref="U358:U434" si="21">""&amp;T358&amp;""</f>
        <v>FALSE</v>
      </c>
      <c r="V358" s="202">
        <f t="shared" si="19"/>
        <v>0</v>
      </c>
      <c r="W358" s="202" t="str">
        <f t="shared" ref="W358:W434" si="22">""&amp;V358&amp;""</f>
        <v>0</v>
      </c>
      <c r="X358" s="261"/>
      <c r="Y358" s="261"/>
      <c r="Z358" s="261"/>
      <c r="AA358" s="124"/>
      <c r="AB358" s="262"/>
      <c r="AC358" s="262"/>
    </row>
    <row r="359" spans="1:41" ht="21.75" customHeight="1" x14ac:dyDescent="0.25">
      <c r="A359" s="124"/>
      <c r="B359" s="211"/>
      <c r="C359" s="223"/>
      <c r="D359" s="393" t="s">
        <v>264</v>
      </c>
      <c r="E359" s="393"/>
      <c r="F359" s="393"/>
      <c r="G359" s="393"/>
      <c r="H359" s="393"/>
      <c r="I359" s="393"/>
      <c r="J359" s="393"/>
      <c r="K359" s="393"/>
      <c r="L359" s="393"/>
      <c r="M359" s="393"/>
      <c r="N359" s="393"/>
      <c r="O359" s="393"/>
      <c r="P359" s="1035" t="s">
        <v>251</v>
      </c>
      <c r="Q359" s="1035"/>
      <c r="R359" s="243"/>
      <c r="S359" s="536" t="str">
        <f>IF(AND(P349="YES",P359="&lt;select&gt;"),"Please upload the required documentation.","")</f>
        <v/>
      </c>
      <c r="T359" s="202" t="b">
        <f t="shared" si="20"/>
        <v>0</v>
      </c>
      <c r="U359" s="202" t="str">
        <f t="shared" si="21"/>
        <v>FALSE</v>
      </c>
      <c r="V359" s="202">
        <f>IF(P359="Uploaded",1,0)</f>
        <v>0</v>
      </c>
      <c r="W359" s="202" t="str">
        <f t="shared" si="22"/>
        <v>0</v>
      </c>
      <c r="X359" s="273"/>
      <c r="Y359" s="273"/>
      <c r="Z359" s="273"/>
      <c r="AA359" s="503"/>
      <c r="AB359" s="274"/>
      <c r="AC359" s="274"/>
      <c r="AD359" s="275"/>
      <c r="AE359" s="275"/>
      <c r="AF359" s="275"/>
      <c r="AG359" s="275"/>
      <c r="AH359" s="275"/>
      <c r="AI359" s="275"/>
      <c r="AJ359" s="275"/>
      <c r="AK359" s="275"/>
      <c r="AL359" s="178"/>
      <c r="AM359" s="178"/>
      <c r="AN359" s="178"/>
      <c r="AO359" s="178"/>
    </row>
    <row r="360" spans="1:41" s="207" customFormat="1" ht="18" customHeight="1" x14ac:dyDescent="0.25">
      <c r="A360" s="124"/>
      <c r="B360" s="220"/>
      <c r="C360" s="223"/>
      <c r="D360" s="393"/>
      <c r="E360" s="393"/>
      <c r="F360" s="393"/>
      <c r="G360" s="393"/>
      <c r="H360" s="393"/>
      <c r="I360" s="393"/>
      <c r="J360" s="393"/>
      <c r="K360" s="393"/>
      <c r="L360" s="393"/>
      <c r="M360" s="393"/>
      <c r="N360" s="393"/>
      <c r="O360" s="393"/>
      <c r="R360" s="306"/>
      <c r="S360" s="560"/>
      <c r="T360" s="261" t="b">
        <f t="shared" si="20"/>
        <v>0</v>
      </c>
      <c r="U360" s="261" t="str">
        <f t="shared" si="21"/>
        <v>FALSE</v>
      </c>
      <c r="V360" s="261">
        <f>IF(C360="Uploaded",1,0)</f>
        <v>0</v>
      </c>
      <c r="W360" s="261" t="str">
        <f t="shared" si="22"/>
        <v>0</v>
      </c>
      <c r="X360" s="261"/>
      <c r="Y360" s="261"/>
      <c r="Z360" s="261"/>
      <c r="AA360" s="124"/>
      <c r="AB360" s="262"/>
      <c r="AC360" s="262"/>
    </row>
    <row r="361" spans="1:41" s="133" customFormat="1" ht="21.75" customHeight="1" x14ac:dyDescent="0.25">
      <c r="A361" s="128"/>
      <c r="B361" s="220"/>
      <c r="C361" s="223"/>
      <c r="D361" s="221" t="s">
        <v>663</v>
      </c>
      <c r="E361" s="222"/>
      <c r="F361" s="222"/>
      <c r="G361" s="223"/>
      <c r="H361" s="224"/>
      <c r="I361" s="223"/>
      <c r="J361" s="223"/>
      <c r="K361" s="223"/>
      <c r="L361" s="223"/>
      <c r="M361" s="223"/>
      <c r="N361" s="225"/>
      <c r="O361" s="226"/>
      <c r="P361" s="129"/>
      <c r="Q361" s="129"/>
      <c r="R361" s="227"/>
      <c r="S361" s="380"/>
      <c r="T361" s="202"/>
      <c r="U361" s="202"/>
      <c r="V361" s="202"/>
      <c r="W361" s="202"/>
      <c r="X361" s="202"/>
      <c r="Y361" s="202"/>
      <c r="Z361" s="202"/>
      <c r="AA361" s="128"/>
      <c r="AB361" s="131"/>
      <c r="AC361" s="131"/>
    </row>
    <row r="362" spans="1:41" s="133" customFormat="1" ht="15.75" x14ac:dyDescent="0.25">
      <c r="A362" s="128"/>
      <c r="B362" s="220"/>
      <c r="C362" s="223"/>
      <c r="D362" s="229"/>
      <c r="E362" s="411" t="s">
        <v>257</v>
      </c>
      <c r="F362" s="956" t="s">
        <v>251</v>
      </c>
      <c r="G362" s="957"/>
      <c r="H362" s="957"/>
      <c r="I362" s="957"/>
      <c r="J362" s="958"/>
      <c r="K362" s="494"/>
      <c r="L362" s="411" t="s">
        <v>258</v>
      </c>
      <c r="M362" s="956" t="s">
        <v>251</v>
      </c>
      <c r="N362" s="957"/>
      <c r="O362" s="957"/>
      <c r="P362" s="957"/>
      <c r="Q362" s="958"/>
      <c r="R362" s="227"/>
      <c r="S362" s="380"/>
      <c r="T362" s="202"/>
      <c r="U362" s="202"/>
      <c r="V362" s="202"/>
      <c r="W362" s="202"/>
      <c r="X362" s="202"/>
      <c r="Y362" s="202"/>
      <c r="Z362" s="202"/>
      <c r="AA362" s="128"/>
      <c r="AB362" s="131"/>
      <c r="AC362" s="131"/>
    </row>
    <row r="363" spans="1:41" ht="12" customHeight="1" thickBot="1" x14ac:dyDescent="0.3">
      <c r="A363" s="124"/>
      <c r="B363" s="317"/>
      <c r="C363" s="318"/>
      <c r="D363" s="319"/>
      <c r="E363" s="319"/>
      <c r="F363" s="319"/>
      <c r="G363" s="319"/>
      <c r="H363" s="319"/>
      <c r="I363" s="319"/>
      <c r="J363" s="319"/>
      <c r="K363" s="319"/>
      <c r="L363" s="319"/>
      <c r="M363" s="319"/>
      <c r="N363" s="319"/>
      <c r="O363" s="319"/>
      <c r="P363" s="319"/>
      <c r="Q363" s="320"/>
      <c r="R363" s="321"/>
      <c r="S363" s="486"/>
      <c r="T363" s="202" t="b">
        <f>IF(W363="1",TRUE,FALSE)</f>
        <v>0</v>
      </c>
      <c r="U363" s="202" t="str">
        <f>""&amp;T363&amp;""</f>
        <v>FALSE</v>
      </c>
      <c r="V363" s="202">
        <f>IF(C363="Uploaded",1,0)</f>
        <v>0</v>
      </c>
      <c r="W363" s="202" t="str">
        <f>""&amp;V363&amp;""</f>
        <v>0</v>
      </c>
      <c r="AL363" s="178"/>
      <c r="AM363" s="178"/>
      <c r="AN363" s="178"/>
      <c r="AO363" s="178"/>
    </row>
    <row r="364" spans="1:41" s="177" customFormat="1" x14ac:dyDescent="0.25">
      <c r="A364" s="128"/>
      <c r="B364" s="291"/>
      <c r="C364" s="292"/>
      <c r="D364" s="292"/>
      <c r="E364" s="292"/>
      <c r="F364" s="292"/>
      <c r="G364" s="292"/>
      <c r="H364" s="292"/>
      <c r="I364" s="292"/>
      <c r="J364" s="292"/>
      <c r="K364" s="292"/>
      <c r="L364" s="292"/>
      <c r="M364" s="292"/>
      <c r="N364" s="293"/>
      <c r="O364" s="292"/>
      <c r="P364" s="292"/>
      <c r="Q364" s="292"/>
      <c r="R364" s="294"/>
      <c r="S364" s="380"/>
      <c r="T364" s="202" t="b">
        <f t="shared" si="20"/>
        <v>0</v>
      </c>
      <c r="U364" s="202" t="str">
        <f t="shared" si="21"/>
        <v>FALSE</v>
      </c>
      <c r="V364" s="202">
        <f t="shared" si="19"/>
        <v>0</v>
      </c>
      <c r="W364" s="202" t="str">
        <f t="shared" si="22"/>
        <v>0</v>
      </c>
      <c r="X364" s="174"/>
      <c r="Y364" s="174"/>
      <c r="Z364" s="174"/>
      <c r="AA364" s="175"/>
      <c r="AB364" s="176"/>
      <c r="AC364" s="176"/>
    </row>
    <row r="365" spans="1:41" s="177" customFormat="1" ht="15.75" x14ac:dyDescent="0.25">
      <c r="A365" s="128"/>
      <c r="B365" s="220"/>
      <c r="C365" s="322" t="s">
        <v>128</v>
      </c>
      <c r="D365" s="322"/>
      <c r="E365" s="223"/>
      <c r="F365" s="223"/>
      <c r="G365" s="223"/>
      <c r="H365" s="223"/>
      <c r="I365" s="223"/>
      <c r="J365" s="223"/>
      <c r="K365" s="223"/>
      <c r="L365" s="223"/>
      <c r="M365" s="223"/>
      <c r="N365" s="308"/>
      <c r="O365" s="307"/>
      <c r="P365" s="307"/>
      <c r="Q365" s="307"/>
      <c r="R365" s="306"/>
      <c r="S365" s="380"/>
      <c r="T365" s="202" t="b">
        <f t="shared" si="20"/>
        <v>0</v>
      </c>
      <c r="U365" s="202" t="str">
        <f t="shared" si="21"/>
        <v>FALSE</v>
      </c>
      <c r="V365" s="202">
        <f>IF(P365="YES",1,0)</f>
        <v>0</v>
      </c>
      <c r="W365" s="202" t="str">
        <f t="shared" si="22"/>
        <v>0</v>
      </c>
      <c r="X365" s="174"/>
      <c r="Y365" s="174"/>
      <c r="Z365" s="174"/>
      <c r="AA365" s="175"/>
      <c r="AB365" s="176"/>
      <c r="AC365" s="176"/>
    </row>
    <row r="366" spans="1:41" s="346" customFormat="1" ht="15.75" x14ac:dyDescent="0.25">
      <c r="A366" s="324"/>
      <c r="B366" s="325"/>
      <c r="C366" s="326" t="s">
        <v>314</v>
      </c>
      <c r="E366" s="352"/>
      <c r="F366" s="352"/>
      <c r="G366" s="352"/>
      <c r="H366" s="352"/>
      <c r="I366" s="352"/>
      <c r="J366" s="352"/>
      <c r="K366" s="352"/>
      <c r="L366" s="352"/>
      <c r="M366" s="352"/>
      <c r="N366" s="328"/>
      <c r="O366" s="328"/>
      <c r="P366" s="328"/>
      <c r="Q366" s="328"/>
      <c r="R366" s="329"/>
      <c r="S366" s="539"/>
      <c r="T366" s="330" t="e">
        <f t="shared" si="20"/>
        <v>#REF!</v>
      </c>
      <c r="U366" s="330" t="e">
        <f t="shared" si="21"/>
        <v>#REF!</v>
      </c>
      <c r="V366" s="330" t="e">
        <f>IF(#REF!="Uploaded",1,0)</f>
        <v>#REF!</v>
      </c>
      <c r="W366" s="330" t="e">
        <f t="shared" si="22"/>
        <v>#REF!</v>
      </c>
      <c r="X366" s="349"/>
      <c r="Y366" s="349"/>
      <c r="Z366" s="349"/>
      <c r="AA366" s="541"/>
      <c r="AB366" s="350"/>
      <c r="AC366" s="350"/>
    </row>
    <row r="367" spans="1:41" s="177" customFormat="1" ht="16.5" customHeight="1" x14ac:dyDescent="0.25">
      <c r="A367" s="128"/>
      <c r="B367" s="220"/>
      <c r="C367" s="223"/>
      <c r="D367" s="229"/>
      <c r="E367" s="307"/>
      <c r="F367" s="307"/>
      <c r="G367" s="307"/>
      <c r="H367" s="307"/>
      <c r="I367" s="307"/>
      <c r="J367" s="307"/>
      <c r="K367" s="307"/>
      <c r="L367" s="307"/>
      <c r="M367" s="307"/>
      <c r="N367" s="307"/>
      <c r="O367" s="307"/>
      <c r="P367" s="307"/>
      <c r="Q367" s="307"/>
      <c r="R367" s="306"/>
      <c r="S367" s="380"/>
      <c r="T367" s="202" t="b">
        <f t="shared" si="20"/>
        <v>0</v>
      </c>
      <c r="U367" s="202" t="str">
        <f t="shared" si="21"/>
        <v>FALSE</v>
      </c>
      <c r="V367" s="202">
        <f>IF(P367="YES",1,0)</f>
        <v>0</v>
      </c>
      <c r="W367" s="202" t="str">
        <f t="shared" si="22"/>
        <v>0</v>
      </c>
      <c r="X367" s="174"/>
      <c r="Y367" s="174"/>
      <c r="Z367" s="174"/>
      <c r="AA367" s="175"/>
      <c r="AB367" s="176"/>
      <c r="AC367" s="176"/>
    </row>
    <row r="368" spans="1:41" s="177" customFormat="1" ht="16.5" customHeight="1" x14ac:dyDescent="0.25">
      <c r="A368" s="128"/>
      <c r="B368" s="220"/>
      <c r="C368" s="223"/>
      <c r="D368" s="302" t="s">
        <v>735</v>
      </c>
      <c r="E368" s="302"/>
      <c r="F368" s="302"/>
      <c r="G368" s="302"/>
      <c r="H368" s="302"/>
      <c r="I368" s="302"/>
      <c r="J368" s="302"/>
      <c r="K368" s="302"/>
      <c r="L368" s="95" t="s">
        <v>251</v>
      </c>
      <c r="M368" s="302"/>
      <c r="N368" s="302"/>
      <c r="O368" s="302"/>
      <c r="Q368" s="307"/>
      <c r="R368" s="306"/>
      <c r="S368" s="380" t="str">
        <f>IF(AND(OR(L368="NO",L368="&lt;select&gt;"),OR(D372&lt;&gt;"",U377="TRUE")),"Please answer this question by making a selection in the dropdown.","")</f>
        <v/>
      </c>
      <c r="T368" s="202" t="b">
        <f>IF(W368="1",TRUE,FALSE)</f>
        <v>0</v>
      </c>
      <c r="U368" s="202" t="str">
        <f>""&amp;T368&amp;""</f>
        <v>FALSE</v>
      </c>
      <c r="V368" s="202">
        <f>IF(L368="YES",1,0)</f>
        <v>0</v>
      </c>
      <c r="W368" s="202" t="str">
        <f>""&amp;V368&amp;""</f>
        <v>0</v>
      </c>
      <c r="X368" s="174"/>
      <c r="Y368" s="174"/>
      <c r="Z368" s="174"/>
      <c r="AA368" s="175"/>
      <c r="AB368" s="176"/>
      <c r="AC368" s="176"/>
    </row>
    <row r="369" spans="1:41" s="177" customFormat="1" ht="15.75" x14ac:dyDescent="0.25">
      <c r="A369" s="128"/>
      <c r="B369" s="220"/>
      <c r="C369" s="223"/>
      <c r="D369" s="333"/>
      <c r="E369" s="223"/>
      <c r="F369" s="223"/>
      <c r="G369" s="223"/>
      <c r="H369" s="223"/>
      <c r="I369" s="223"/>
      <c r="J369" s="223"/>
      <c r="K369" s="223"/>
      <c r="L369" s="223"/>
      <c r="M369" s="223"/>
      <c r="N369" s="308"/>
      <c r="O369" s="226"/>
      <c r="P369" s="152"/>
      <c r="Q369" s="152"/>
      <c r="R369" s="306"/>
      <c r="S369" s="380"/>
      <c r="T369" s="202" t="b">
        <f t="shared" si="20"/>
        <v>0</v>
      </c>
      <c r="U369" s="202" t="str">
        <f t="shared" si="21"/>
        <v>FALSE</v>
      </c>
      <c r="V369" s="202">
        <f t="shared" ref="V369:V382" si="23">IF(C369="Uploaded",1,0)</f>
        <v>0</v>
      </c>
      <c r="W369" s="202" t="str">
        <f t="shared" si="22"/>
        <v>0</v>
      </c>
      <c r="X369" s="174"/>
      <c r="Y369" s="174"/>
      <c r="Z369" s="174"/>
      <c r="AA369" s="175"/>
      <c r="AB369" s="176"/>
      <c r="AC369" s="176"/>
    </row>
    <row r="370" spans="1:41" s="177" customFormat="1" ht="15.75" x14ac:dyDescent="0.25">
      <c r="A370" s="128"/>
      <c r="B370" s="220"/>
      <c r="C370" s="223"/>
      <c r="D370" s="1000" t="s">
        <v>500</v>
      </c>
      <c r="E370" s="1001"/>
      <c r="F370" s="1001"/>
      <c r="G370" s="1001"/>
      <c r="H370" s="1001"/>
      <c r="I370" s="1001"/>
      <c r="J370" s="1001"/>
      <c r="K370" s="1001"/>
      <c r="L370" s="1001"/>
      <c r="M370" s="1001"/>
      <c r="N370" s="1001"/>
      <c r="O370" s="1001"/>
      <c r="P370" s="152"/>
      <c r="Q370" s="223"/>
      <c r="R370" s="306"/>
      <c r="S370" s="380"/>
      <c r="T370" s="202" t="b">
        <f t="shared" si="20"/>
        <v>0</v>
      </c>
      <c r="U370" s="202" t="str">
        <f t="shared" si="21"/>
        <v>FALSE</v>
      </c>
      <c r="V370" s="202">
        <f t="shared" si="23"/>
        <v>0</v>
      </c>
      <c r="W370" s="202" t="str">
        <f t="shared" si="22"/>
        <v>0</v>
      </c>
      <c r="X370" s="174"/>
      <c r="Y370" s="174"/>
      <c r="Z370" s="174"/>
      <c r="AA370" s="175"/>
      <c r="AB370" s="176"/>
      <c r="AC370" s="176"/>
    </row>
    <row r="371" spans="1:41" s="177" customFormat="1" ht="8.25" customHeight="1" x14ac:dyDescent="0.25">
      <c r="A371" s="128"/>
      <c r="B371" s="220"/>
      <c r="C371" s="223"/>
      <c r="D371" s="223"/>
      <c r="E371" s="223"/>
      <c r="F371" s="223"/>
      <c r="G371" s="223"/>
      <c r="H371" s="223"/>
      <c r="I371" s="223"/>
      <c r="J371" s="223"/>
      <c r="K371" s="223"/>
      <c r="L371" s="223"/>
      <c r="M371" s="223"/>
      <c r="N371" s="308"/>
      <c r="O371" s="223"/>
      <c r="P371" s="223"/>
      <c r="Q371" s="223"/>
      <c r="R371" s="306"/>
      <c r="S371" s="380"/>
      <c r="T371" s="202" t="b">
        <f t="shared" si="20"/>
        <v>0</v>
      </c>
      <c r="U371" s="202" t="str">
        <f t="shared" si="21"/>
        <v>FALSE</v>
      </c>
      <c r="V371" s="202">
        <f t="shared" si="23"/>
        <v>0</v>
      </c>
      <c r="W371" s="202" t="str">
        <f t="shared" si="22"/>
        <v>0</v>
      </c>
      <c r="X371" s="174"/>
      <c r="Y371" s="174"/>
      <c r="Z371" s="174"/>
      <c r="AA371" s="175"/>
      <c r="AB371" s="176"/>
      <c r="AC371" s="176"/>
    </row>
    <row r="372" spans="1:41" s="177" customFormat="1" x14ac:dyDescent="0.25">
      <c r="A372" s="128"/>
      <c r="B372" s="220"/>
      <c r="C372" s="223"/>
      <c r="D372" s="959"/>
      <c r="E372" s="960"/>
      <c r="F372" s="960"/>
      <c r="G372" s="960"/>
      <c r="H372" s="960"/>
      <c r="I372" s="960"/>
      <c r="J372" s="960"/>
      <c r="K372" s="960"/>
      <c r="L372" s="960"/>
      <c r="M372" s="960"/>
      <c r="N372" s="960"/>
      <c r="O372" s="960"/>
      <c r="P372" s="960"/>
      <c r="Q372" s="961"/>
      <c r="R372" s="309"/>
      <c r="S372" s="380" t="str">
        <f>IF(AND(L368="YES",D372=""),"Please add narrative text.","")</f>
        <v/>
      </c>
      <c r="T372" s="202" t="b">
        <f t="shared" si="20"/>
        <v>0</v>
      </c>
      <c r="U372" s="202" t="str">
        <f t="shared" si="21"/>
        <v>FALSE</v>
      </c>
      <c r="V372" s="202">
        <f t="shared" si="23"/>
        <v>0</v>
      </c>
      <c r="W372" s="202" t="str">
        <f t="shared" si="22"/>
        <v>0</v>
      </c>
      <c r="X372" s="174"/>
      <c r="Y372" s="174"/>
      <c r="Z372" s="174"/>
      <c r="AA372" s="175"/>
      <c r="AB372" s="176"/>
      <c r="AC372" s="176"/>
    </row>
    <row r="373" spans="1:41" s="177" customFormat="1" x14ac:dyDescent="0.25">
      <c r="A373" s="128"/>
      <c r="B373" s="220"/>
      <c r="C373" s="223"/>
      <c r="D373" s="962"/>
      <c r="E373" s="963"/>
      <c r="F373" s="963"/>
      <c r="G373" s="963"/>
      <c r="H373" s="963"/>
      <c r="I373" s="963"/>
      <c r="J373" s="963"/>
      <c r="K373" s="963"/>
      <c r="L373" s="963"/>
      <c r="M373" s="963"/>
      <c r="N373" s="963"/>
      <c r="O373" s="963"/>
      <c r="P373" s="963"/>
      <c r="Q373" s="964"/>
      <c r="R373" s="306"/>
      <c r="S373" s="380"/>
      <c r="T373" s="202" t="b">
        <f t="shared" si="20"/>
        <v>0</v>
      </c>
      <c r="U373" s="202" t="str">
        <f t="shared" si="21"/>
        <v>FALSE</v>
      </c>
      <c r="V373" s="202">
        <f t="shared" si="23"/>
        <v>0</v>
      </c>
      <c r="W373" s="202" t="str">
        <f t="shared" si="22"/>
        <v>0</v>
      </c>
      <c r="X373" s="174"/>
      <c r="Y373" s="174"/>
      <c r="Z373" s="174"/>
      <c r="AA373" s="175"/>
      <c r="AB373" s="176"/>
      <c r="AC373" s="176"/>
    </row>
    <row r="374" spans="1:41" s="177" customFormat="1" x14ac:dyDescent="0.25">
      <c r="A374" s="128"/>
      <c r="B374" s="220"/>
      <c r="C374" s="223"/>
      <c r="D374" s="962"/>
      <c r="E374" s="963"/>
      <c r="F374" s="963"/>
      <c r="G374" s="963"/>
      <c r="H374" s="963"/>
      <c r="I374" s="963"/>
      <c r="J374" s="963"/>
      <c r="K374" s="963"/>
      <c r="L374" s="963"/>
      <c r="M374" s="963"/>
      <c r="N374" s="963"/>
      <c r="O374" s="963"/>
      <c r="P374" s="963"/>
      <c r="Q374" s="964"/>
      <c r="R374" s="306"/>
      <c r="S374" s="380"/>
      <c r="T374" s="202" t="b">
        <f t="shared" si="20"/>
        <v>0</v>
      </c>
      <c r="U374" s="202" t="str">
        <f t="shared" si="21"/>
        <v>FALSE</v>
      </c>
      <c r="V374" s="202">
        <f t="shared" si="23"/>
        <v>0</v>
      </c>
      <c r="W374" s="202" t="str">
        <f t="shared" si="22"/>
        <v>0</v>
      </c>
      <c r="X374" s="174"/>
      <c r="Y374" s="174"/>
      <c r="Z374" s="174"/>
      <c r="AA374" s="175"/>
      <c r="AB374" s="176"/>
      <c r="AC374" s="176"/>
    </row>
    <row r="375" spans="1:41" s="177" customFormat="1" x14ac:dyDescent="0.25">
      <c r="A375" s="128"/>
      <c r="B375" s="220"/>
      <c r="C375" s="223"/>
      <c r="D375" s="965"/>
      <c r="E375" s="966"/>
      <c r="F375" s="966"/>
      <c r="G375" s="966"/>
      <c r="H375" s="966"/>
      <c r="I375" s="966"/>
      <c r="J375" s="966"/>
      <c r="K375" s="966"/>
      <c r="L375" s="966"/>
      <c r="M375" s="966"/>
      <c r="N375" s="966"/>
      <c r="O375" s="966"/>
      <c r="P375" s="966"/>
      <c r="Q375" s="967"/>
      <c r="R375" s="339"/>
      <c r="S375" s="380"/>
      <c r="T375" s="202" t="b">
        <f t="shared" si="20"/>
        <v>0</v>
      </c>
      <c r="U375" s="202" t="str">
        <f t="shared" si="21"/>
        <v>FALSE</v>
      </c>
      <c r="V375" s="202">
        <f t="shared" si="23"/>
        <v>0</v>
      </c>
      <c r="W375" s="202" t="str">
        <f t="shared" si="22"/>
        <v>0</v>
      </c>
      <c r="X375" s="174"/>
      <c r="Y375" s="174"/>
      <c r="Z375" s="174"/>
      <c r="AA375" s="175"/>
      <c r="AB375" s="176"/>
      <c r="AC375" s="176"/>
    </row>
    <row r="376" spans="1:41" s="207" customFormat="1" x14ac:dyDescent="0.25">
      <c r="A376" s="128"/>
      <c r="B376" s="220"/>
      <c r="C376" s="223"/>
      <c r="D376" s="340"/>
      <c r="E376" s="340"/>
      <c r="F376" s="340"/>
      <c r="G376" s="340"/>
      <c r="H376" s="340"/>
      <c r="I376" s="340"/>
      <c r="J376" s="340"/>
      <c r="K376" s="340"/>
      <c r="L376" s="340"/>
      <c r="M376" s="340"/>
      <c r="N376" s="341"/>
      <c r="O376" s="340"/>
      <c r="P376" s="340"/>
      <c r="Q376" s="340"/>
      <c r="R376" s="306"/>
      <c r="S376" s="380"/>
      <c r="T376" s="202" t="b">
        <f t="shared" si="20"/>
        <v>0</v>
      </c>
      <c r="U376" s="202" t="str">
        <f t="shared" si="21"/>
        <v>FALSE</v>
      </c>
      <c r="V376" s="202">
        <f t="shared" si="23"/>
        <v>0</v>
      </c>
      <c r="W376" s="202" t="str">
        <f t="shared" si="22"/>
        <v>0</v>
      </c>
      <c r="X376" s="261"/>
      <c r="Y376" s="261"/>
      <c r="Z376" s="261"/>
      <c r="AA376" s="124"/>
      <c r="AB376" s="262"/>
      <c r="AC376" s="262"/>
    </row>
    <row r="377" spans="1:41" ht="21.75" customHeight="1" x14ac:dyDescent="0.25">
      <c r="A377" s="124"/>
      <c r="B377" s="220"/>
      <c r="C377" s="223"/>
      <c r="D377" s="393" t="s">
        <v>265</v>
      </c>
      <c r="E377" s="394"/>
      <c r="F377" s="394"/>
      <c r="G377" s="394"/>
      <c r="H377" s="394"/>
      <c r="I377" s="394"/>
      <c r="J377" s="394"/>
      <c r="K377" s="394"/>
      <c r="L377" s="394"/>
      <c r="M377" s="394"/>
      <c r="N377" s="394"/>
      <c r="O377" s="394"/>
      <c r="P377" s="1035" t="s">
        <v>251</v>
      </c>
      <c r="Q377" s="1035"/>
      <c r="R377" s="243"/>
      <c r="S377" s="536" t="str">
        <f>IF(AND(L368="YES",P377="&lt;select&gt;"),"Please upload the required documentation.","")</f>
        <v/>
      </c>
      <c r="T377" s="202" t="b">
        <f>IF(W377="1",TRUE,FALSE)</f>
        <v>0</v>
      </c>
      <c r="U377" s="202" t="str">
        <f>""&amp;T377&amp;""</f>
        <v>FALSE</v>
      </c>
      <c r="V377" s="202">
        <f>IF(P377="Uploaded",1,0)</f>
        <v>0</v>
      </c>
      <c r="W377" s="202" t="str">
        <f>""&amp;V377&amp;""</f>
        <v>0</v>
      </c>
      <c r="AL377" s="178"/>
      <c r="AM377" s="178"/>
      <c r="AN377" s="178"/>
      <c r="AO377" s="178"/>
    </row>
    <row r="378" spans="1:41" ht="17.25" customHeight="1" x14ac:dyDescent="0.25">
      <c r="A378" s="124"/>
      <c r="B378" s="211"/>
      <c r="C378" s="223"/>
      <c r="D378" s="394"/>
      <c r="E378" s="394"/>
      <c r="F378" s="394"/>
      <c r="G378" s="394"/>
      <c r="H378" s="394"/>
      <c r="I378" s="394"/>
      <c r="J378" s="394"/>
      <c r="K378" s="394"/>
      <c r="L378" s="394"/>
      <c r="M378" s="394"/>
      <c r="N378" s="394"/>
      <c r="O378" s="394"/>
      <c r="P378" s="357"/>
      <c r="Q378" s="357"/>
      <c r="R378" s="243"/>
      <c r="S378" s="536"/>
      <c r="T378" s="202"/>
      <c r="U378" s="202"/>
      <c r="V378" s="202"/>
      <c r="W378" s="202"/>
      <c r="AL378" s="178"/>
      <c r="AM378" s="178"/>
      <c r="AN378" s="178"/>
      <c r="AO378" s="178"/>
    </row>
    <row r="379" spans="1:41" s="133" customFormat="1" ht="21.75" customHeight="1" x14ac:dyDescent="0.25">
      <c r="A379" s="128"/>
      <c r="B379" s="220"/>
      <c r="C379" s="223"/>
      <c r="D379" s="221" t="s">
        <v>663</v>
      </c>
      <c r="E379" s="222"/>
      <c r="F379" s="222"/>
      <c r="G379" s="223"/>
      <c r="H379" s="224"/>
      <c r="I379" s="223"/>
      <c r="J379" s="223"/>
      <c r="K379" s="223"/>
      <c r="L379" s="223"/>
      <c r="M379" s="223"/>
      <c r="N379" s="225"/>
      <c r="O379" s="226"/>
      <c r="P379" s="129"/>
      <c r="Q379" s="129"/>
      <c r="R379" s="227"/>
      <c r="S379" s="380"/>
      <c r="T379" s="202"/>
      <c r="U379" s="202"/>
      <c r="V379" s="202"/>
      <c r="W379" s="202"/>
      <c r="X379" s="202"/>
      <c r="Y379" s="202"/>
      <c r="Z379" s="202"/>
      <c r="AA379" s="128"/>
      <c r="AB379" s="131"/>
      <c r="AC379" s="131"/>
    </row>
    <row r="380" spans="1:41" s="133" customFormat="1" ht="15.75" x14ac:dyDescent="0.25">
      <c r="A380" s="128"/>
      <c r="B380" s="220"/>
      <c r="C380" s="223"/>
      <c r="D380" s="229"/>
      <c r="E380" s="411" t="s">
        <v>257</v>
      </c>
      <c r="F380" s="956" t="s">
        <v>251</v>
      </c>
      <c r="G380" s="957"/>
      <c r="H380" s="957"/>
      <c r="I380" s="957"/>
      <c r="J380" s="958"/>
      <c r="K380" s="494"/>
      <c r="L380" s="411" t="s">
        <v>258</v>
      </c>
      <c r="M380" s="956" t="s">
        <v>251</v>
      </c>
      <c r="N380" s="957"/>
      <c r="O380" s="957"/>
      <c r="P380" s="957"/>
      <c r="Q380" s="958"/>
      <c r="R380" s="227"/>
      <c r="S380" s="380"/>
      <c r="T380" s="202"/>
      <c r="U380" s="202"/>
      <c r="V380" s="202"/>
      <c r="W380" s="202"/>
      <c r="X380" s="202"/>
      <c r="Y380" s="202"/>
      <c r="Z380" s="202"/>
      <c r="AA380" s="128"/>
      <c r="AB380" s="131"/>
      <c r="AC380" s="131"/>
    </row>
    <row r="381" spans="1:41" s="177" customFormat="1" ht="15" customHeight="1" thickBot="1" x14ac:dyDescent="0.3">
      <c r="A381" s="128"/>
      <c r="B381" s="358"/>
      <c r="C381" s="359"/>
      <c r="D381" s="360"/>
      <c r="E381" s="360"/>
      <c r="F381" s="360"/>
      <c r="G381" s="360"/>
      <c r="H381" s="360"/>
      <c r="I381" s="360"/>
      <c r="J381" s="360"/>
      <c r="K381" s="360"/>
      <c r="L381" s="360"/>
      <c r="M381" s="360"/>
      <c r="N381" s="360"/>
      <c r="O381" s="360"/>
      <c r="P381" s="320"/>
      <c r="Q381" s="320"/>
      <c r="R381" s="361"/>
      <c r="S381" s="380"/>
      <c r="T381" s="202" t="b">
        <f>IF(W381="1",TRUE,FALSE)</f>
        <v>0</v>
      </c>
      <c r="U381" s="202" t="str">
        <f>""&amp;T381&amp;""</f>
        <v>FALSE</v>
      </c>
      <c r="V381" s="202">
        <f>IF(C381="Uploaded",1,0)</f>
        <v>0</v>
      </c>
      <c r="W381" s="202" t="str">
        <f>""&amp;V381&amp;""</f>
        <v>0</v>
      </c>
      <c r="X381" s="174"/>
      <c r="Y381" s="174"/>
      <c r="Z381" s="174"/>
      <c r="AA381" s="175"/>
      <c r="AB381" s="176"/>
      <c r="AC381" s="176"/>
    </row>
    <row r="382" spans="1:41" s="177" customFormat="1" x14ac:dyDescent="0.25">
      <c r="A382" s="128"/>
      <c r="B382" s="291"/>
      <c r="C382" s="292"/>
      <c r="D382" s="292"/>
      <c r="E382" s="292"/>
      <c r="F382" s="292"/>
      <c r="G382" s="292"/>
      <c r="H382" s="292"/>
      <c r="I382" s="292"/>
      <c r="J382" s="292"/>
      <c r="K382" s="292"/>
      <c r="L382" s="292"/>
      <c r="M382" s="292"/>
      <c r="N382" s="293"/>
      <c r="O382" s="292"/>
      <c r="P382" s="292"/>
      <c r="Q382" s="292"/>
      <c r="R382" s="294"/>
      <c r="S382" s="380"/>
      <c r="T382" s="202" t="b">
        <f t="shared" si="20"/>
        <v>0</v>
      </c>
      <c r="U382" s="202" t="str">
        <f t="shared" si="21"/>
        <v>FALSE</v>
      </c>
      <c r="V382" s="202">
        <f t="shared" si="23"/>
        <v>0</v>
      </c>
      <c r="W382" s="202" t="str">
        <f t="shared" si="22"/>
        <v>0</v>
      </c>
      <c r="X382" s="174"/>
      <c r="Y382" s="174"/>
      <c r="Z382" s="174"/>
      <c r="AA382" s="175"/>
      <c r="AB382" s="176"/>
      <c r="AC382" s="176"/>
    </row>
    <row r="383" spans="1:41" s="177" customFormat="1" ht="15.75" x14ac:dyDescent="0.25">
      <c r="A383" s="128"/>
      <c r="B383" s="220"/>
      <c r="C383" s="322" t="s">
        <v>129</v>
      </c>
      <c r="D383" s="322"/>
      <c r="E383" s="307"/>
      <c r="F383" s="307"/>
      <c r="G383" s="307"/>
      <c r="H383" s="307"/>
      <c r="I383" s="307"/>
      <c r="J383" s="307"/>
      <c r="K383" s="307"/>
      <c r="L383" s="307"/>
      <c r="M383" s="307"/>
      <c r="N383" s="307"/>
      <c r="O383" s="307"/>
      <c r="P383" s="307"/>
      <c r="Q383" s="307"/>
      <c r="R383" s="345"/>
      <c r="S383" s="380"/>
      <c r="T383" s="202" t="b">
        <f t="shared" si="20"/>
        <v>0</v>
      </c>
      <c r="U383" s="202" t="str">
        <f t="shared" si="21"/>
        <v>FALSE</v>
      </c>
      <c r="V383" s="202">
        <f>IF(P383="YES",1,0)</f>
        <v>0</v>
      </c>
      <c r="W383" s="202" t="str">
        <f t="shared" si="22"/>
        <v>0</v>
      </c>
      <c r="X383" s="174"/>
      <c r="Y383" s="174"/>
      <c r="Z383" s="174"/>
      <c r="AA383" s="175"/>
      <c r="AB383" s="176"/>
      <c r="AC383" s="176"/>
    </row>
    <row r="384" spans="1:41" s="346" customFormat="1" ht="15.75" x14ac:dyDescent="0.25">
      <c r="A384" s="324"/>
      <c r="B384" s="325"/>
      <c r="C384" s="326" t="s">
        <v>315</v>
      </c>
      <c r="E384" s="328"/>
      <c r="F384" s="328"/>
      <c r="G384" s="328"/>
      <c r="H384" s="328"/>
      <c r="I384" s="328"/>
      <c r="J384" s="328"/>
      <c r="K384" s="328"/>
      <c r="L384" s="328"/>
      <c r="M384" s="328"/>
      <c r="N384" s="328"/>
      <c r="O384" s="328"/>
      <c r="P384" s="328"/>
      <c r="Q384" s="328"/>
      <c r="R384" s="348"/>
      <c r="S384" s="539"/>
      <c r="T384" s="330"/>
      <c r="U384" s="330"/>
      <c r="V384" s="330"/>
      <c r="W384" s="330"/>
      <c r="X384" s="349"/>
      <c r="Y384" s="349"/>
      <c r="Z384" s="349"/>
      <c r="AA384" s="541"/>
      <c r="AB384" s="350"/>
      <c r="AC384" s="350"/>
    </row>
    <row r="385" spans="1:41" s="177" customFormat="1" ht="16.5" customHeight="1" x14ac:dyDescent="0.25">
      <c r="A385" s="128"/>
      <c r="B385" s="220"/>
      <c r="C385" s="223"/>
      <c r="D385" s="229"/>
      <c r="E385" s="307"/>
      <c r="F385" s="307"/>
      <c r="G385" s="307"/>
      <c r="H385" s="307"/>
      <c r="I385" s="307"/>
      <c r="J385" s="307"/>
      <c r="K385" s="307"/>
      <c r="L385" s="307"/>
      <c r="M385" s="307"/>
      <c r="N385" s="307"/>
      <c r="O385" s="307"/>
      <c r="P385" s="307"/>
      <c r="Q385" s="307"/>
      <c r="R385" s="306"/>
      <c r="S385" s="380"/>
      <c r="T385" s="202" t="b">
        <f>IF(W385="1",TRUE,FALSE)</f>
        <v>0</v>
      </c>
      <c r="U385" s="202" t="str">
        <f>""&amp;T385&amp;""</f>
        <v>FALSE</v>
      </c>
      <c r="V385" s="202">
        <f>IF(P385="YES",1,0)</f>
        <v>0</v>
      </c>
      <c r="W385" s="202" t="str">
        <f>""&amp;V385&amp;""</f>
        <v>0</v>
      </c>
      <c r="X385" s="174"/>
      <c r="Y385" s="174"/>
      <c r="Z385" s="174"/>
      <c r="AA385" s="175"/>
      <c r="AB385" s="176"/>
      <c r="AC385" s="176"/>
    </row>
    <row r="386" spans="1:41" s="177" customFormat="1" ht="16.5" customHeight="1" x14ac:dyDescent="0.25">
      <c r="A386" s="128"/>
      <c r="B386" s="220"/>
      <c r="C386" s="223"/>
      <c r="D386" s="302" t="s">
        <v>670</v>
      </c>
      <c r="E386" s="302"/>
      <c r="F386" s="302"/>
      <c r="G386" s="302"/>
      <c r="H386" s="302"/>
      <c r="I386" s="302"/>
      <c r="J386" s="302"/>
      <c r="K386" s="302"/>
      <c r="L386" s="302"/>
      <c r="M386" s="302"/>
      <c r="N386" s="95" t="s">
        <v>251</v>
      </c>
      <c r="O386" s="302"/>
      <c r="Q386" s="307"/>
      <c r="R386" s="306"/>
      <c r="S386" s="380" t="str">
        <f>IF(AND(OR(N386="NO",N386="&lt;select&gt;"),OR(D390&lt;&gt;"",U395="TRUE")),"Please answer this question by making a selection in the dropdown.","")</f>
        <v/>
      </c>
      <c r="T386" s="202" t="b">
        <f>IF(W386="1",TRUE,FALSE)</f>
        <v>0</v>
      </c>
      <c r="U386" s="202" t="str">
        <f>""&amp;T386&amp;""</f>
        <v>FALSE</v>
      </c>
      <c r="V386" s="202">
        <f>IF(N386="YES",1,0)</f>
        <v>0</v>
      </c>
      <c r="W386" s="202" t="str">
        <f>""&amp;V386&amp;""</f>
        <v>0</v>
      </c>
      <c r="X386" s="174"/>
      <c r="Y386" s="174"/>
      <c r="Z386" s="174"/>
      <c r="AA386" s="175"/>
      <c r="AB386" s="176"/>
      <c r="AC386" s="176"/>
    </row>
    <row r="387" spans="1:41" s="177" customFormat="1" ht="15.75" x14ac:dyDescent="0.25">
      <c r="A387" s="128"/>
      <c r="B387" s="220"/>
      <c r="C387" s="223"/>
      <c r="D387" s="333"/>
      <c r="E387" s="307"/>
      <c r="F387" s="307"/>
      <c r="G387" s="307"/>
      <c r="H387" s="307"/>
      <c r="I387" s="307"/>
      <c r="J387" s="307"/>
      <c r="K387" s="307"/>
      <c r="L387" s="307"/>
      <c r="M387" s="307"/>
      <c r="N387" s="323"/>
      <c r="O387" s="226"/>
      <c r="P387" s="152"/>
      <c r="Q387" s="152"/>
      <c r="R387" s="345"/>
      <c r="S387" s="380"/>
      <c r="T387" s="202" t="b">
        <f t="shared" si="20"/>
        <v>0</v>
      </c>
      <c r="U387" s="202" t="str">
        <f t="shared" si="21"/>
        <v>FALSE</v>
      </c>
      <c r="V387" s="202">
        <f t="shared" ref="V387:V400" si="24">IF(C387="Uploaded",1,0)</f>
        <v>0</v>
      </c>
      <c r="W387" s="202" t="str">
        <f t="shared" si="22"/>
        <v>0</v>
      </c>
      <c r="X387" s="174"/>
      <c r="Y387" s="174"/>
      <c r="Z387" s="174"/>
      <c r="AA387" s="175"/>
      <c r="AB387" s="176"/>
      <c r="AC387" s="176"/>
    </row>
    <row r="388" spans="1:41" s="177" customFormat="1" ht="15.75" x14ac:dyDescent="0.25">
      <c r="A388" s="128"/>
      <c r="B388" s="220"/>
      <c r="C388" s="223"/>
      <c r="D388" s="1000" t="s">
        <v>736</v>
      </c>
      <c r="E388" s="1001"/>
      <c r="F388" s="1001"/>
      <c r="G388" s="1001"/>
      <c r="H388" s="1001"/>
      <c r="I388" s="1001"/>
      <c r="J388" s="1001"/>
      <c r="K388" s="1001"/>
      <c r="L388" s="1001"/>
      <c r="M388" s="1001"/>
      <c r="N388" s="1001"/>
      <c r="O388" s="1001"/>
      <c r="P388" s="372"/>
      <c r="Q388" s="307"/>
      <c r="R388" s="345"/>
      <c r="S388" s="380"/>
      <c r="T388" s="202" t="b">
        <f t="shared" si="20"/>
        <v>0</v>
      </c>
      <c r="U388" s="202" t="str">
        <f t="shared" si="21"/>
        <v>FALSE</v>
      </c>
      <c r="V388" s="202">
        <f t="shared" si="24"/>
        <v>0</v>
      </c>
      <c r="W388" s="202" t="str">
        <f t="shared" si="22"/>
        <v>0</v>
      </c>
      <c r="X388" s="174"/>
      <c r="Y388" s="174"/>
      <c r="Z388" s="174"/>
      <c r="AA388" s="175"/>
      <c r="AB388" s="176"/>
      <c r="AC388" s="176"/>
    </row>
    <row r="389" spans="1:41" s="177" customFormat="1" ht="9.75" customHeight="1" x14ac:dyDescent="0.25">
      <c r="A389" s="128"/>
      <c r="B389" s="220"/>
      <c r="C389" s="223"/>
      <c r="D389" s="307"/>
      <c r="E389" s="307"/>
      <c r="F389" s="307"/>
      <c r="G389" s="307"/>
      <c r="H389" s="307"/>
      <c r="I389" s="307"/>
      <c r="J389" s="307"/>
      <c r="K389" s="307"/>
      <c r="L389" s="307"/>
      <c r="M389" s="307"/>
      <c r="N389" s="323"/>
      <c r="O389" s="307"/>
      <c r="P389" s="307"/>
      <c r="Q389" s="307"/>
      <c r="R389" s="345"/>
      <c r="S389" s="380"/>
      <c r="T389" s="202" t="b">
        <f t="shared" si="20"/>
        <v>0</v>
      </c>
      <c r="U389" s="202" t="str">
        <f t="shared" si="21"/>
        <v>FALSE</v>
      </c>
      <c r="V389" s="202">
        <f t="shared" si="24"/>
        <v>0</v>
      </c>
      <c r="W389" s="202" t="str">
        <f t="shared" si="22"/>
        <v>0</v>
      </c>
      <c r="X389" s="174"/>
      <c r="Y389" s="174"/>
      <c r="Z389" s="174"/>
      <c r="AA389" s="175"/>
      <c r="AB389" s="176"/>
      <c r="AC389" s="176"/>
    </row>
    <row r="390" spans="1:41" s="177" customFormat="1" x14ac:dyDescent="0.25">
      <c r="A390" s="128"/>
      <c r="B390" s="220"/>
      <c r="C390" s="223"/>
      <c r="D390" s="959"/>
      <c r="E390" s="960"/>
      <c r="F390" s="960"/>
      <c r="G390" s="960"/>
      <c r="H390" s="960"/>
      <c r="I390" s="960"/>
      <c r="J390" s="960"/>
      <c r="K390" s="960"/>
      <c r="L390" s="960"/>
      <c r="M390" s="960"/>
      <c r="N390" s="960"/>
      <c r="O390" s="960"/>
      <c r="P390" s="960"/>
      <c r="Q390" s="961"/>
      <c r="R390" s="309"/>
      <c r="S390" s="380" t="str">
        <f>IF(AND(N386="YES",D390=""),"Please add narrative text.","")</f>
        <v/>
      </c>
      <c r="T390" s="202" t="b">
        <f t="shared" si="20"/>
        <v>0</v>
      </c>
      <c r="U390" s="202" t="str">
        <f t="shared" si="21"/>
        <v>FALSE</v>
      </c>
      <c r="V390" s="202">
        <f t="shared" si="24"/>
        <v>0</v>
      </c>
      <c r="W390" s="202" t="str">
        <f t="shared" si="22"/>
        <v>0</v>
      </c>
      <c r="X390" s="174"/>
      <c r="Y390" s="174"/>
      <c r="Z390" s="174"/>
      <c r="AA390" s="175"/>
      <c r="AB390" s="176"/>
      <c r="AC390" s="176"/>
    </row>
    <row r="391" spans="1:41" s="177" customFormat="1" x14ac:dyDescent="0.25">
      <c r="A391" s="128"/>
      <c r="B391" s="220"/>
      <c r="C391" s="223"/>
      <c r="D391" s="962"/>
      <c r="E391" s="963"/>
      <c r="F391" s="963"/>
      <c r="G391" s="963"/>
      <c r="H391" s="963"/>
      <c r="I391" s="963"/>
      <c r="J391" s="963"/>
      <c r="K391" s="963"/>
      <c r="L391" s="963"/>
      <c r="M391" s="963"/>
      <c r="N391" s="963"/>
      <c r="O391" s="963"/>
      <c r="P391" s="963"/>
      <c r="Q391" s="964"/>
      <c r="R391" s="306"/>
      <c r="S391" s="380"/>
      <c r="T391" s="202" t="b">
        <f t="shared" si="20"/>
        <v>0</v>
      </c>
      <c r="U391" s="202" t="str">
        <f t="shared" si="21"/>
        <v>FALSE</v>
      </c>
      <c r="V391" s="202">
        <f t="shared" si="24"/>
        <v>0</v>
      </c>
      <c r="W391" s="202" t="str">
        <f t="shared" si="22"/>
        <v>0</v>
      </c>
      <c r="X391" s="174"/>
      <c r="Y391" s="174"/>
      <c r="Z391" s="174"/>
      <c r="AA391" s="175"/>
      <c r="AB391" s="176"/>
      <c r="AC391" s="176"/>
    </row>
    <row r="392" spans="1:41" s="177" customFormat="1" x14ac:dyDescent="0.25">
      <c r="A392" s="128"/>
      <c r="B392" s="220"/>
      <c r="C392" s="223"/>
      <c r="D392" s="962"/>
      <c r="E392" s="963"/>
      <c r="F392" s="963"/>
      <c r="G392" s="963"/>
      <c r="H392" s="963"/>
      <c r="I392" s="963"/>
      <c r="J392" s="963"/>
      <c r="K392" s="963"/>
      <c r="L392" s="963"/>
      <c r="M392" s="963"/>
      <c r="N392" s="963"/>
      <c r="O392" s="963"/>
      <c r="P392" s="963"/>
      <c r="Q392" s="964"/>
      <c r="R392" s="306"/>
      <c r="S392" s="380"/>
      <c r="T392" s="202" t="b">
        <f t="shared" si="20"/>
        <v>0</v>
      </c>
      <c r="U392" s="202" t="str">
        <f t="shared" si="21"/>
        <v>FALSE</v>
      </c>
      <c r="V392" s="202">
        <f t="shared" si="24"/>
        <v>0</v>
      </c>
      <c r="W392" s="202" t="str">
        <f t="shared" si="22"/>
        <v>0</v>
      </c>
      <c r="X392" s="174"/>
      <c r="Y392" s="174"/>
      <c r="Z392" s="174"/>
      <c r="AA392" s="175"/>
      <c r="AB392" s="176"/>
      <c r="AC392" s="176"/>
    </row>
    <row r="393" spans="1:41" s="177" customFormat="1" x14ac:dyDescent="0.25">
      <c r="A393" s="128"/>
      <c r="B393" s="220"/>
      <c r="C393" s="223"/>
      <c r="D393" s="965"/>
      <c r="E393" s="966"/>
      <c r="F393" s="966"/>
      <c r="G393" s="966"/>
      <c r="H393" s="966"/>
      <c r="I393" s="966"/>
      <c r="J393" s="966"/>
      <c r="K393" s="966"/>
      <c r="L393" s="966"/>
      <c r="M393" s="966"/>
      <c r="N393" s="966"/>
      <c r="O393" s="966"/>
      <c r="P393" s="966"/>
      <c r="Q393" s="967"/>
      <c r="R393" s="339"/>
      <c r="S393" s="380"/>
      <c r="T393" s="202" t="b">
        <f t="shared" si="20"/>
        <v>0</v>
      </c>
      <c r="U393" s="202" t="str">
        <f t="shared" si="21"/>
        <v>FALSE</v>
      </c>
      <c r="V393" s="202">
        <f t="shared" si="24"/>
        <v>0</v>
      </c>
      <c r="W393" s="202" t="str">
        <f t="shared" si="22"/>
        <v>0</v>
      </c>
      <c r="X393" s="174"/>
      <c r="Y393" s="174"/>
      <c r="Z393" s="174"/>
      <c r="AA393" s="175"/>
      <c r="AB393" s="176"/>
      <c r="AC393" s="176"/>
    </row>
    <row r="394" spans="1:41" s="207" customFormat="1" x14ac:dyDescent="0.25">
      <c r="A394" s="128"/>
      <c r="B394" s="220"/>
      <c r="C394" s="223"/>
      <c r="D394" s="340"/>
      <c r="E394" s="340"/>
      <c r="F394" s="340"/>
      <c r="G394" s="340"/>
      <c r="H394" s="340"/>
      <c r="I394" s="340"/>
      <c r="J394" s="340"/>
      <c r="K394" s="340"/>
      <c r="L394" s="340"/>
      <c r="M394" s="340"/>
      <c r="N394" s="341"/>
      <c r="O394" s="340"/>
      <c r="P394" s="340"/>
      <c r="Q394" s="340"/>
      <c r="R394" s="306"/>
      <c r="S394" s="380"/>
      <c r="T394" s="202" t="b">
        <f t="shared" si="20"/>
        <v>0</v>
      </c>
      <c r="U394" s="202" t="str">
        <f t="shared" si="21"/>
        <v>FALSE</v>
      </c>
      <c r="V394" s="202">
        <f t="shared" si="24"/>
        <v>0</v>
      </c>
      <c r="W394" s="202" t="str">
        <f t="shared" si="22"/>
        <v>0</v>
      </c>
      <c r="X394" s="261"/>
      <c r="Y394" s="261"/>
      <c r="Z394" s="261"/>
      <c r="AA394" s="124"/>
      <c r="AB394" s="262"/>
      <c r="AC394" s="262"/>
    </row>
    <row r="395" spans="1:41" ht="21.75" customHeight="1" x14ac:dyDescent="0.25">
      <c r="A395" s="124"/>
      <c r="B395" s="211"/>
      <c r="C395" s="223"/>
      <c r="D395" s="898" t="s">
        <v>499</v>
      </c>
      <c r="E395" s="898"/>
      <c r="F395" s="898"/>
      <c r="G395" s="898"/>
      <c r="H395" s="898"/>
      <c r="I395" s="898"/>
      <c r="J395" s="898"/>
      <c r="K395" s="898"/>
      <c r="L395" s="898"/>
      <c r="M395" s="898"/>
      <c r="N395" s="898"/>
      <c r="O395" s="898"/>
      <c r="P395" s="1035" t="s">
        <v>251</v>
      </c>
      <c r="Q395" s="1035"/>
      <c r="R395" s="243"/>
      <c r="S395" s="536" t="str">
        <f>IF(AND(N386="YES",P395="&lt;select&gt;"),"Please upload the required documentation.","")</f>
        <v/>
      </c>
      <c r="T395" s="202" t="b">
        <f t="shared" si="20"/>
        <v>0</v>
      </c>
      <c r="U395" s="202" t="str">
        <f t="shared" si="21"/>
        <v>FALSE</v>
      </c>
      <c r="V395" s="202">
        <f>IF(P395="Uploaded",1,0)</f>
        <v>0</v>
      </c>
      <c r="W395" s="202" t="str">
        <f t="shared" si="22"/>
        <v>0</v>
      </c>
      <c r="AL395" s="178"/>
      <c r="AM395" s="178"/>
      <c r="AN395" s="178"/>
      <c r="AO395" s="178"/>
    </row>
    <row r="396" spans="1:41" ht="36.75" customHeight="1" x14ac:dyDescent="0.25">
      <c r="A396" s="124"/>
      <c r="B396" s="211"/>
      <c r="C396" s="223"/>
      <c r="D396" s="898"/>
      <c r="E396" s="898"/>
      <c r="F396" s="898"/>
      <c r="G396" s="898"/>
      <c r="H396" s="898"/>
      <c r="I396" s="898"/>
      <c r="J396" s="898"/>
      <c r="K396" s="898"/>
      <c r="L396" s="898"/>
      <c r="M396" s="898"/>
      <c r="N396" s="898"/>
      <c r="O396" s="898"/>
      <c r="P396" s="357"/>
      <c r="Q396" s="357"/>
      <c r="R396" s="243"/>
      <c r="S396" s="536"/>
      <c r="T396" s="202"/>
      <c r="U396" s="202"/>
      <c r="V396" s="202"/>
      <c r="W396" s="202"/>
      <c r="AL396" s="178"/>
      <c r="AM396" s="178"/>
      <c r="AN396" s="178"/>
      <c r="AO396" s="178"/>
    </row>
    <row r="397" spans="1:41" s="133" customFormat="1" ht="21.75" customHeight="1" x14ac:dyDescent="0.25">
      <c r="A397" s="128"/>
      <c r="B397" s="220"/>
      <c r="C397" s="223"/>
      <c r="D397" s="221" t="s">
        <v>663</v>
      </c>
      <c r="E397" s="222"/>
      <c r="F397" s="222"/>
      <c r="G397" s="223"/>
      <c r="H397" s="224"/>
      <c r="I397" s="223"/>
      <c r="J397" s="223"/>
      <c r="K397" s="223"/>
      <c r="L397" s="223"/>
      <c r="M397" s="223"/>
      <c r="N397" s="225"/>
      <c r="O397" s="226"/>
      <c r="P397" s="129"/>
      <c r="Q397" s="129"/>
      <c r="R397" s="227"/>
      <c r="S397" s="380"/>
      <c r="T397" s="202"/>
      <c r="U397" s="202"/>
      <c r="V397" s="202"/>
      <c r="W397" s="202"/>
      <c r="X397" s="202"/>
      <c r="Y397" s="202"/>
      <c r="Z397" s="202"/>
      <c r="AA397" s="128"/>
      <c r="AB397" s="131"/>
      <c r="AC397" s="131"/>
    </row>
    <row r="398" spans="1:41" s="133" customFormat="1" ht="15.75" x14ac:dyDescent="0.25">
      <c r="A398" s="128"/>
      <c r="B398" s="220"/>
      <c r="C398" s="223"/>
      <c r="D398" s="229"/>
      <c r="E398" s="411" t="s">
        <v>257</v>
      </c>
      <c r="F398" s="956" t="s">
        <v>251</v>
      </c>
      <c r="G398" s="957"/>
      <c r="H398" s="957"/>
      <c r="I398" s="957"/>
      <c r="J398" s="958"/>
      <c r="K398" s="494"/>
      <c r="L398" s="411" t="s">
        <v>258</v>
      </c>
      <c r="M398" s="956" t="s">
        <v>251</v>
      </c>
      <c r="N398" s="957"/>
      <c r="O398" s="957"/>
      <c r="P398" s="957"/>
      <c r="Q398" s="958"/>
      <c r="R398" s="227"/>
      <c r="S398" s="380"/>
      <c r="T398" s="202"/>
      <c r="U398" s="202"/>
      <c r="V398" s="202"/>
      <c r="W398" s="202"/>
      <c r="X398" s="202"/>
      <c r="Y398" s="202"/>
      <c r="Z398" s="202"/>
      <c r="AA398" s="128"/>
      <c r="AB398" s="131"/>
      <c r="AC398" s="131"/>
    </row>
    <row r="399" spans="1:41" s="177" customFormat="1" ht="15" customHeight="1" thickBot="1" x14ac:dyDescent="0.3">
      <c r="A399" s="128"/>
      <c r="B399" s="358"/>
      <c r="C399" s="359"/>
      <c r="D399" s="360"/>
      <c r="E399" s="360"/>
      <c r="F399" s="360"/>
      <c r="G399" s="360"/>
      <c r="H399" s="360"/>
      <c r="I399" s="360"/>
      <c r="J399" s="360"/>
      <c r="K399" s="360"/>
      <c r="L399" s="360"/>
      <c r="M399" s="360"/>
      <c r="N399" s="360"/>
      <c r="O399" s="360"/>
      <c r="P399" s="320"/>
      <c r="Q399" s="320"/>
      <c r="R399" s="361"/>
      <c r="S399" s="380"/>
      <c r="T399" s="202" t="b">
        <f>IF(W399="1",TRUE,FALSE)</f>
        <v>0</v>
      </c>
      <c r="U399" s="202" t="str">
        <f>""&amp;T399&amp;""</f>
        <v>FALSE</v>
      </c>
      <c r="V399" s="202">
        <f>IF(C399="Uploaded",1,0)</f>
        <v>0</v>
      </c>
      <c r="W399" s="202" t="str">
        <f>""&amp;V399&amp;""</f>
        <v>0</v>
      </c>
      <c r="X399" s="174"/>
      <c r="Y399" s="174"/>
      <c r="Z399" s="174"/>
      <c r="AA399" s="175"/>
      <c r="AB399" s="176"/>
      <c r="AC399" s="176"/>
    </row>
    <row r="400" spans="1:41" s="177" customFormat="1" ht="15.75" x14ac:dyDescent="0.25">
      <c r="A400" s="128"/>
      <c r="B400" s="291"/>
      <c r="C400" s="292"/>
      <c r="D400" s="342"/>
      <c r="E400" s="342"/>
      <c r="F400" s="342"/>
      <c r="G400" s="342"/>
      <c r="H400" s="342"/>
      <c r="I400" s="342"/>
      <c r="J400" s="342"/>
      <c r="K400" s="342"/>
      <c r="L400" s="342"/>
      <c r="M400" s="342"/>
      <c r="N400" s="343"/>
      <c r="O400" s="342"/>
      <c r="P400" s="342"/>
      <c r="Q400" s="342"/>
      <c r="R400" s="294"/>
      <c r="S400" s="380"/>
      <c r="T400" s="202" t="b">
        <f t="shared" si="20"/>
        <v>0</v>
      </c>
      <c r="U400" s="202" t="str">
        <f t="shared" si="21"/>
        <v>FALSE</v>
      </c>
      <c r="V400" s="202">
        <f t="shared" si="24"/>
        <v>0</v>
      </c>
      <c r="W400" s="202" t="str">
        <f t="shared" si="22"/>
        <v>0</v>
      </c>
      <c r="X400" s="174"/>
      <c r="Y400" s="174"/>
      <c r="Z400" s="174"/>
      <c r="AA400" s="175"/>
      <c r="AB400" s="176"/>
      <c r="AC400" s="176"/>
    </row>
    <row r="401" spans="1:41" s="177" customFormat="1" ht="15.75" x14ac:dyDescent="0.25">
      <c r="A401" s="128"/>
      <c r="B401" s="220"/>
      <c r="C401" s="322" t="s">
        <v>310</v>
      </c>
      <c r="D401" s="322"/>
      <c r="E401" s="307"/>
      <c r="F401" s="307"/>
      <c r="G401" s="307"/>
      <c r="H401" s="307"/>
      <c r="I401" s="307"/>
      <c r="J401" s="307"/>
      <c r="K401" s="307"/>
      <c r="L401" s="307"/>
      <c r="M401" s="307"/>
      <c r="N401" s="323"/>
      <c r="O401" s="307"/>
      <c r="P401" s="307"/>
      <c r="Q401" s="307"/>
      <c r="R401" s="306"/>
      <c r="S401" s="380"/>
      <c r="T401" s="202" t="b">
        <f t="shared" si="20"/>
        <v>0</v>
      </c>
      <c r="U401" s="202" t="str">
        <f t="shared" si="21"/>
        <v>FALSE</v>
      </c>
      <c r="V401" s="202">
        <f>IF(P401="YES",1,0)</f>
        <v>0</v>
      </c>
      <c r="W401" s="202" t="str">
        <f t="shared" si="22"/>
        <v>0</v>
      </c>
      <c r="X401" s="174"/>
      <c r="Y401" s="174"/>
      <c r="Z401" s="174"/>
      <c r="AA401" s="175"/>
      <c r="AB401" s="176"/>
      <c r="AC401" s="176"/>
    </row>
    <row r="402" spans="1:41" s="346" customFormat="1" ht="17.25" customHeight="1" x14ac:dyDescent="0.25">
      <c r="A402" s="324"/>
      <c r="B402" s="325"/>
      <c r="C402" s="326" t="s">
        <v>315</v>
      </c>
      <c r="E402" s="328"/>
      <c r="F402" s="328"/>
      <c r="G402" s="328"/>
      <c r="H402" s="328"/>
      <c r="I402" s="328"/>
      <c r="J402" s="328"/>
      <c r="K402" s="328"/>
      <c r="L402" s="328"/>
      <c r="M402" s="328"/>
      <c r="N402" s="388"/>
      <c r="O402" s="557"/>
      <c r="P402" s="558"/>
      <c r="Q402" s="328"/>
      <c r="R402" s="329"/>
      <c r="S402" s="539"/>
      <c r="T402" s="330" t="e">
        <f t="shared" si="20"/>
        <v>#REF!</v>
      </c>
      <c r="U402" s="330" t="e">
        <f t="shared" si="21"/>
        <v>#REF!</v>
      </c>
      <c r="V402" s="330" t="e">
        <f>IF(#REF!="Uploaded",1,0)</f>
        <v>#REF!</v>
      </c>
      <c r="W402" s="330" t="e">
        <f t="shared" si="22"/>
        <v>#REF!</v>
      </c>
      <c r="X402" s="349"/>
      <c r="Y402" s="349"/>
      <c r="Z402" s="349"/>
      <c r="AA402" s="541"/>
      <c r="AB402" s="350"/>
      <c r="AC402" s="350"/>
    </row>
    <row r="403" spans="1:41" s="346" customFormat="1" ht="16.5" customHeight="1" x14ac:dyDescent="0.25">
      <c r="A403" s="324"/>
      <c r="B403" s="325"/>
      <c r="C403" s="352"/>
      <c r="D403" s="326"/>
      <c r="E403" s="328"/>
      <c r="F403" s="328"/>
      <c r="G403" s="328"/>
      <c r="H403" s="328"/>
      <c r="I403" s="328"/>
      <c r="J403" s="328"/>
      <c r="K403" s="328"/>
      <c r="L403" s="328"/>
      <c r="M403" s="328"/>
      <c r="N403" s="328"/>
      <c r="O403" s="328"/>
      <c r="P403" s="328"/>
      <c r="Q403" s="328"/>
      <c r="R403" s="329"/>
      <c r="S403" s="539"/>
      <c r="T403" s="330" t="b">
        <f t="shared" si="20"/>
        <v>0</v>
      </c>
      <c r="U403" s="330" t="str">
        <f t="shared" si="21"/>
        <v>FALSE</v>
      </c>
      <c r="V403" s="330">
        <f>IF(P403="YES",1,0)</f>
        <v>0</v>
      </c>
      <c r="W403" s="330" t="str">
        <f t="shared" si="22"/>
        <v>0</v>
      </c>
      <c r="X403" s="349"/>
      <c r="Y403" s="349"/>
      <c r="Z403" s="349"/>
      <c r="AA403" s="541"/>
      <c r="AB403" s="350"/>
      <c r="AC403" s="350"/>
    </row>
    <row r="404" spans="1:41" s="177" customFormat="1" ht="16.5" customHeight="1" x14ac:dyDescent="0.25">
      <c r="A404" s="128"/>
      <c r="B404" s="220"/>
      <c r="C404" s="223"/>
      <c r="D404" s="883" t="s">
        <v>671</v>
      </c>
      <c r="E404" s="883"/>
      <c r="F404" s="883"/>
      <c r="G404" s="883"/>
      <c r="H404" s="883"/>
      <c r="I404" s="883"/>
      <c r="J404" s="883"/>
      <c r="K404" s="883"/>
      <c r="L404" s="883"/>
      <c r="M404" s="883"/>
      <c r="N404" s="883"/>
      <c r="O404" s="884"/>
      <c r="P404" s="95" t="s">
        <v>251</v>
      </c>
      <c r="Q404" s="307"/>
      <c r="R404" s="306"/>
      <c r="S404" s="380" t="str">
        <f>IF(AND(OR(P404="NO",P404="&lt;select&gt;"),OR(D408&lt;&gt;"",U413="TRUE")),"Please answer this question by making a selection in the dropdown.","")</f>
        <v/>
      </c>
      <c r="T404" s="202" t="b">
        <f t="shared" si="20"/>
        <v>0</v>
      </c>
      <c r="U404" s="202" t="str">
        <f t="shared" si="21"/>
        <v>FALSE</v>
      </c>
      <c r="V404" s="202">
        <f>IF(P404="YES",1,0)</f>
        <v>0</v>
      </c>
      <c r="W404" s="202" t="str">
        <f t="shared" si="22"/>
        <v>0</v>
      </c>
      <c r="X404" s="174"/>
      <c r="Y404" s="174"/>
      <c r="Z404" s="174"/>
      <c r="AA404" s="175"/>
      <c r="AB404" s="176"/>
      <c r="AC404" s="176"/>
    </row>
    <row r="405" spans="1:41" s="177" customFormat="1" ht="15" customHeight="1" x14ac:dyDescent="0.25">
      <c r="A405" s="128"/>
      <c r="B405" s="220"/>
      <c r="C405" s="223"/>
      <c r="D405" s="1003" t="s">
        <v>498</v>
      </c>
      <c r="E405" s="1003"/>
      <c r="F405" s="1003"/>
      <c r="G405" s="1003"/>
      <c r="H405" s="1003"/>
      <c r="I405" s="1003"/>
      <c r="J405" s="1003"/>
      <c r="K405" s="1003"/>
      <c r="L405" s="1003"/>
      <c r="M405" s="1003"/>
      <c r="N405" s="1003"/>
      <c r="O405" s="1003"/>
      <c r="P405" s="1003"/>
      <c r="Q405" s="1003"/>
      <c r="R405" s="1004"/>
      <c r="S405" s="380"/>
      <c r="T405" s="202" t="b">
        <f t="shared" si="20"/>
        <v>0</v>
      </c>
      <c r="U405" s="202" t="str">
        <f t="shared" si="21"/>
        <v>FALSE</v>
      </c>
      <c r="V405" s="202">
        <f t="shared" ref="V405:V422" si="25">IF(C405="Uploaded",1,0)</f>
        <v>0</v>
      </c>
      <c r="W405" s="202" t="str">
        <f t="shared" si="22"/>
        <v>0</v>
      </c>
      <c r="X405" s="174"/>
      <c r="Y405" s="174"/>
      <c r="Z405" s="174"/>
      <c r="AA405" s="175"/>
      <c r="AB405" s="176"/>
      <c r="AC405" s="176"/>
    </row>
    <row r="406" spans="1:41" s="177" customFormat="1" ht="16.149999999999999" customHeight="1" x14ac:dyDescent="0.25">
      <c r="A406" s="128"/>
      <c r="B406" s="220"/>
      <c r="C406" s="223"/>
      <c r="D406" s="1003"/>
      <c r="E406" s="1003"/>
      <c r="F406" s="1003"/>
      <c r="G406" s="1003"/>
      <c r="H406" s="1003"/>
      <c r="I406" s="1003"/>
      <c r="J406" s="1003"/>
      <c r="K406" s="1003"/>
      <c r="L406" s="1003"/>
      <c r="M406" s="1003"/>
      <c r="N406" s="1003"/>
      <c r="O406" s="1003"/>
      <c r="P406" s="1003"/>
      <c r="Q406" s="1003"/>
      <c r="R406" s="1004"/>
      <c r="S406" s="380"/>
      <c r="T406" s="202" t="b">
        <f t="shared" si="20"/>
        <v>0</v>
      </c>
      <c r="U406" s="202" t="str">
        <f t="shared" si="21"/>
        <v>FALSE</v>
      </c>
      <c r="V406" s="202">
        <f t="shared" si="25"/>
        <v>0</v>
      </c>
      <c r="W406" s="202" t="str">
        <f t="shared" si="22"/>
        <v>0</v>
      </c>
      <c r="X406" s="174"/>
      <c r="Y406" s="174"/>
      <c r="Z406" s="174"/>
      <c r="AA406" s="175"/>
      <c r="AB406" s="176"/>
      <c r="AC406" s="176"/>
    </row>
    <row r="407" spans="1:41" s="177" customFormat="1" ht="7.5" customHeight="1" x14ac:dyDescent="0.25">
      <c r="A407" s="128"/>
      <c r="B407" s="220"/>
      <c r="C407" s="223"/>
      <c r="D407" s="307"/>
      <c r="E407" s="307"/>
      <c r="F407" s="307"/>
      <c r="G407" s="307"/>
      <c r="H407" s="307"/>
      <c r="I407" s="307"/>
      <c r="J407" s="307"/>
      <c r="K407" s="307"/>
      <c r="L407" s="307"/>
      <c r="M407" s="307"/>
      <c r="N407" s="323"/>
      <c r="O407" s="307"/>
      <c r="P407" s="307"/>
      <c r="Q407" s="307"/>
      <c r="R407" s="306"/>
      <c r="S407" s="380"/>
      <c r="T407" s="202" t="b">
        <f t="shared" si="20"/>
        <v>0</v>
      </c>
      <c r="U407" s="202" t="str">
        <f t="shared" si="21"/>
        <v>FALSE</v>
      </c>
      <c r="V407" s="202">
        <f t="shared" si="25"/>
        <v>0</v>
      </c>
      <c r="W407" s="202" t="str">
        <f t="shared" si="22"/>
        <v>0</v>
      </c>
      <c r="X407" s="174"/>
      <c r="Y407" s="174"/>
      <c r="Z407" s="174"/>
      <c r="AA407" s="175"/>
      <c r="AB407" s="176"/>
      <c r="AC407" s="176"/>
    </row>
    <row r="408" spans="1:41" s="177" customFormat="1" ht="18" customHeight="1" x14ac:dyDescent="0.25">
      <c r="A408" s="128"/>
      <c r="B408" s="220"/>
      <c r="C408" s="223"/>
      <c r="D408" s="959"/>
      <c r="E408" s="960"/>
      <c r="F408" s="960"/>
      <c r="G408" s="960"/>
      <c r="H408" s="960"/>
      <c r="I408" s="960"/>
      <c r="J408" s="960"/>
      <c r="K408" s="960"/>
      <c r="L408" s="960"/>
      <c r="M408" s="960"/>
      <c r="N408" s="960"/>
      <c r="O408" s="960"/>
      <c r="P408" s="960"/>
      <c r="Q408" s="961"/>
      <c r="R408" s="309"/>
      <c r="S408" s="380" t="str">
        <f>IF(AND(P404="YES",D408=""),"Please add narrative text.","")</f>
        <v/>
      </c>
      <c r="T408" s="202" t="b">
        <f t="shared" si="20"/>
        <v>0</v>
      </c>
      <c r="U408" s="202" t="str">
        <f t="shared" si="21"/>
        <v>FALSE</v>
      </c>
      <c r="V408" s="202">
        <f t="shared" si="25"/>
        <v>0</v>
      </c>
      <c r="W408" s="202" t="str">
        <f t="shared" si="22"/>
        <v>0</v>
      </c>
      <c r="X408" s="174"/>
      <c r="Y408" s="174"/>
      <c r="Z408" s="174"/>
      <c r="AA408" s="175"/>
      <c r="AB408" s="176"/>
      <c r="AC408" s="176"/>
    </row>
    <row r="409" spans="1:41" s="177" customFormat="1" ht="21" customHeight="1" x14ac:dyDescent="0.25">
      <c r="A409" s="128"/>
      <c r="B409" s="220"/>
      <c r="C409" s="223"/>
      <c r="D409" s="962"/>
      <c r="E409" s="963"/>
      <c r="F409" s="963"/>
      <c r="G409" s="963"/>
      <c r="H409" s="963"/>
      <c r="I409" s="963"/>
      <c r="J409" s="963"/>
      <c r="K409" s="963"/>
      <c r="L409" s="963"/>
      <c r="M409" s="963"/>
      <c r="N409" s="963"/>
      <c r="O409" s="963"/>
      <c r="P409" s="963"/>
      <c r="Q409" s="964"/>
      <c r="R409" s="306"/>
      <c r="S409" s="380"/>
      <c r="T409" s="202" t="b">
        <f t="shared" si="20"/>
        <v>0</v>
      </c>
      <c r="U409" s="202" t="str">
        <f t="shared" si="21"/>
        <v>FALSE</v>
      </c>
      <c r="V409" s="202">
        <f t="shared" si="25"/>
        <v>0</v>
      </c>
      <c r="W409" s="202" t="str">
        <f t="shared" si="22"/>
        <v>0</v>
      </c>
      <c r="X409" s="174"/>
      <c r="Y409" s="174"/>
      <c r="Z409" s="174"/>
      <c r="AA409" s="175"/>
      <c r="AB409" s="176"/>
      <c r="AC409" s="176"/>
    </row>
    <row r="410" spans="1:41" s="177" customFormat="1" ht="18" customHeight="1" x14ac:dyDescent="0.25">
      <c r="A410" s="128"/>
      <c r="B410" s="220"/>
      <c r="C410" s="223"/>
      <c r="D410" s="962"/>
      <c r="E410" s="963"/>
      <c r="F410" s="963"/>
      <c r="G410" s="963"/>
      <c r="H410" s="963"/>
      <c r="I410" s="963"/>
      <c r="J410" s="963"/>
      <c r="K410" s="963"/>
      <c r="L410" s="963"/>
      <c r="M410" s="963"/>
      <c r="N410" s="963"/>
      <c r="O410" s="963"/>
      <c r="P410" s="963"/>
      <c r="Q410" s="964"/>
      <c r="R410" s="306"/>
      <c r="S410" s="380"/>
      <c r="T410" s="202" t="b">
        <f t="shared" si="20"/>
        <v>0</v>
      </c>
      <c r="U410" s="202" t="str">
        <f t="shared" si="21"/>
        <v>FALSE</v>
      </c>
      <c r="V410" s="202">
        <f t="shared" si="25"/>
        <v>0</v>
      </c>
      <c r="W410" s="202" t="str">
        <f t="shared" si="22"/>
        <v>0</v>
      </c>
      <c r="X410" s="174"/>
      <c r="Y410" s="174"/>
      <c r="Z410" s="174"/>
      <c r="AA410" s="175"/>
      <c r="AB410" s="176"/>
      <c r="AC410" s="176"/>
    </row>
    <row r="411" spans="1:41" s="177" customFormat="1" ht="21" customHeight="1" x14ac:dyDescent="0.25">
      <c r="A411" s="128"/>
      <c r="B411" s="220"/>
      <c r="C411" s="223"/>
      <c r="D411" s="965"/>
      <c r="E411" s="966"/>
      <c r="F411" s="966"/>
      <c r="G411" s="966"/>
      <c r="H411" s="966"/>
      <c r="I411" s="966"/>
      <c r="J411" s="966"/>
      <c r="K411" s="966"/>
      <c r="L411" s="966"/>
      <c r="M411" s="966"/>
      <c r="N411" s="966"/>
      <c r="O411" s="966"/>
      <c r="P411" s="966"/>
      <c r="Q411" s="967"/>
      <c r="R411" s="339"/>
      <c r="S411" s="380"/>
      <c r="T411" s="202" t="b">
        <f t="shared" si="20"/>
        <v>0</v>
      </c>
      <c r="U411" s="202" t="str">
        <f t="shared" si="21"/>
        <v>FALSE</v>
      </c>
      <c r="V411" s="202">
        <f t="shared" si="25"/>
        <v>0</v>
      </c>
      <c r="W411" s="202" t="str">
        <f t="shared" si="22"/>
        <v>0</v>
      </c>
      <c r="X411" s="174"/>
      <c r="Y411" s="174"/>
      <c r="Z411" s="174"/>
      <c r="AA411" s="175"/>
      <c r="AB411" s="176"/>
      <c r="AC411" s="176"/>
    </row>
    <row r="412" spans="1:41" s="207" customFormat="1" x14ac:dyDescent="0.25">
      <c r="A412" s="128"/>
      <c r="B412" s="220"/>
      <c r="C412" s="223"/>
      <c r="D412" s="771"/>
      <c r="E412" s="771"/>
      <c r="F412" s="771"/>
      <c r="G412" s="771"/>
      <c r="H412" s="771"/>
      <c r="I412" s="771"/>
      <c r="J412" s="771"/>
      <c r="K412" s="771"/>
      <c r="L412" s="771"/>
      <c r="M412" s="771"/>
      <c r="N412" s="341"/>
      <c r="O412" s="771"/>
      <c r="P412" s="771"/>
      <c r="Q412" s="771"/>
      <c r="R412" s="306"/>
      <c r="S412" s="380"/>
      <c r="T412" s="202" t="b">
        <f t="shared" si="20"/>
        <v>0</v>
      </c>
      <c r="U412" s="202" t="str">
        <f t="shared" si="21"/>
        <v>FALSE</v>
      </c>
      <c r="V412" s="202">
        <f t="shared" si="25"/>
        <v>0</v>
      </c>
      <c r="W412" s="202" t="str">
        <f t="shared" si="22"/>
        <v>0</v>
      </c>
      <c r="X412" s="261"/>
      <c r="Y412" s="261"/>
      <c r="Z412" s="261"/>
      <c r="AA412" s="124"/>
      <c r="AB412" s="262"/>
      <c r="AC412" s="262"/>
    </row>
    <row r="413" spans="1:41" ht="21.75" customHeight="1" x14ac:dyDescent="0.25">
      <c r="A413" s="124"/>
      <c r="B413" s="211"/>
      <c r="C413" s="223"/>
      <c r="D413" s="393" t="s">
        <v>266</v>
      </c>
      <c r="E413" s="394"/>
      <c r="F413" s="394"/>
      <c r="G413" s="394"/>
      <c r="H413" s="394"/>
      <c r="I413" s="394"/>
      <c r="J413" s="394"/>
      <c r="K413" s="394"/>
      <c r="L413" s="394"/>
      <c r="M413" s="394"/>
      <c r="N413" s="394"/>
      <c r="O413" s="394"/>
      <c r="P413" s="1035" t="s">
        <v>251</v>
      </c>
      <c r="Q413" s="1035"/>
      <c r="R413" s="243"/>
      <c r="S413" s="536" t="str">
        <f>IF(AND(P404="YES",P413="&lt;select&gt;"),"Please upload the required documentation.","")</f>
        <v/>
      </c>
      <c r="T413" s="202" t="b">
        <f>IF(W413="1",TRUE,FALSE)</f>
        <v>0</v>
      </c>
      <c r="U413" s="202" t="str">
        <f>""&amp;T413&amp;""</f>
        <v>FALSE</v>
      </c>
      <c r="V413" s="202">
        <f>IF(P413="Uploaded",1,0)</f>
        <v>0</v>
      </c>
      <c r="W413" s="202" t="str">
        <f>""&amp;V413&amp;""</f>
        <v>0</v>
      </c>
      <c r="AL413" s="178"/>
      <c r="AM413" s="178"/>
      <c r="AN413" s="178"/>
      <c r="AO413" s="178"/>
    </row>
    <row r="414" spans="1:41" ht="13.9" customHeight="1" x14ac:dyDescent="0.25">
      <c r="A414" s="124"/>
      <c r="B414" s="211"/>
      <c r="C414" s="223"/>
      <c r="D414" s="394"/>
      <c r="E414" s="394"/>
      <c r="F414" s="394"/>
      <c r="G414" s="394"/>
      <c r="H414" s="394"/>
      <c r="I414" s="394"/>
      <c r="J414" s="394"/>
      <c r="K414" s="394"/>
      <c r="L414" s="394"/>
      <c r="M414" s="394"/>
      <c r="N414" s="394"/>
      <c r="O414" s="394"/>
      <c r="P414" s="774"/>
      <c r="Q414" s="774"/>
      <c r="R414" s="243"/>
      <c r="S414" s="536"/>
      <c r="T414" s="202"/>
      <c r="U414" s="202"/>
      <c r="V414" s="202"/>
      <c r="W414" s="202"/>
      <c r="AL414" s="178"/>
      <c r="AM414" s="178"/>
      <c r="AN414" s="178"/>
      <c r="AO414" s="178"/>
    </row>
    <row r="415" spans="1:41" s="133" customFormat="1" ht="21.75" customHeight="1" x14ac:dyDescent="0.25">
      <c r="A415" s="128"/>
      <c r="B415" s="220"/>
      <c r="C415" s="223"/>
      <c r="D415" s="221" t="s">
        <v>663</v>
      </c>
      <c r="E415" s="775"/>
      <c r="F415" s="775"/>
      <c r="G415" s="223"/>
      <c r="H415" s="224"/>
      <c r="I415" s="223"/>
      <c r="J415" s="223"/>
      <c r="K415" s="223"/>
      <c r="L415" s="223"/>
      <c r="M415" s="223"/>
      <c r="N415" s="225"/>
      <c r="O415" s="226"/>
      <c r="P415" s="772"/>
      <c r="Q415" s="772"/>
      <c r="R415" s="773"/>
      <c r="S415" s="380"/>
      <c r="T415" s="202"/>
      <c r="U415" s="202"/>
      <c r="V415" s="202"/>
      <c r="W415" s="202"/>
      <c r="X415" s="202"/>
      <c r="Y415" s="202"/>
      <c r="Z415" s="202"/>
      <c r="AA415" s="128"/>
      <c r="AB415" s="131"/>
      <c r="AC415" s="131"/>
    </row>
    <row r="416" spans="1:41" s="133" customFormat="1" ht="15.75" x14ac:dyDescent="0.25">
      <c r="A416" s="128"/>
      <c r="B416" s="220"/>
      <c r="C416" s="223"/>
      <c r="D416" s="229"/>
      <c r="E416" s="411" t="s">
        <v>257</v>
      </c>
      <c r="F416" s="1002" t="s">
        <v>251</v>
      </c>
      <c r="G416" s="1002"/>
      <c r="H416" s="1002"/>
      <c r="I416" s="1002"/>
      <c r="J416" s="1002"/>
      <c r="K416" s="494"/>
      <c r="L416" s="411" t="s">
        <v>258</v>
      </c>
      <c r="M416" s="1002" t="s">
        <v>251</v>
      </c>
      <c r="N416" s="1002"/>
      <c r="O416" s="1002"/>
      <c r="P416" s="1002"/>
      <c r="Q416" s="1002"/>
      <c r="R416" s="773"/>
      <c r="S416" s="380"/>
      <c r="T416" s="202"/>
      <c r="U416" s="202"/>
      <c r="V416" s="202"/>
      <c r="W416" s="202"/>
      <c r="X416" s="202"/>
      <c r="Y416" s="202"/>
      <c r="Z416" s="202"/>
      <c r="AA416" s="128"/>
      <c r="AB416" s="131"/>
      <c r="AC416" s="131"/>
    </row>
    <row r="417" spans="1:41" s="177" customFormat="1" ht="15.6" customHeight="1" x14ac:dyDescent="0.25">
      <c r="A417" s="128"/>
      <c r="B417" s="220"/>
      <c r="C417" s="223"/>
      <c r="D417" s="770"/>
      <c r="E417" s="770"/>
      <c r="F417" s="770"/>
      <c r="G417" s="770"/>
      <c r="H417" s="770"/>
      <c r="I417" s="770"/>
      <c r="J417" s="770"/>
      <c r="K417" s="770"/>
      <c r="L417" s="770"/>
      <c r="M417" s="770"/>
      <c r="N417" s="770"/>
      <c r="O417" s="770"/>
      <c r="P417" s="207"/>
      <c r="Q417" s="207"/>
      <c r="R417" s="306"/>
      <c r="S417" s="380"/>
      <c r="T417" s="202" t="b">
        <f>IF(W417="1",TRUE,FALSE)</f>
        <v>0</v>
      </c>
      <c r="U417" s="202" t="str">
        <f>""&amp;T417&amp;""</f>
        <v>FALSE</v>
      </c>
      <c r="V417" s="202">
        <f>IF(C417="Uploaded",1,0)</f>
        <v>0</v>
      </c>
      <c r="W417" s="202" t="str">
        <f>""&amp;V417&amp;""</f>
        <v>0</v>
      </c>
      <c r="X417" s="174"/>
      <c r="Y417" s="174"/>
      <c r="Z417" s="174"/>
      <c r="AA417" s="175"/>
      <c r="AB417" s="176"/>
      <c r="AC417" s="176"/>
    </row>
    <row r="418" spans="1:41" ht="27.75" customHeight="1" thickBot="1" x14ac:dyDescent="0.3">
      <c r="A418" s="124"/>
      <c r="B418" s="954" t="s">
        <v>758</v>
      </c>
      <c r="C418" s="955"/>
      <c r="D418" s="955"/>
      <c r="E418" s="319"/>
      <c r="F418" s="319"/>
      <c r="G418" s="319"/>
      <c r="H418" s="319"/>
      <c r="I418" s="319"/>
      <c r="J418" s="319"/>
      <c r="K418" s="319"/>
      <c r="L418" s="319"/>
      <c r="M418" s="319"/>
      <c r="N418" s="319"/>
      <c r="O418" s="319"/>
      <c r="P418" s="319"/>
      <c r="Q418" s="320"/>
      <c r="R418" s="321"/>
      <c r="S418" s="486"/>
      <c r="T418" s="202" t="b">
        <f>IF(W418="1",TRUE,FALSE)</f>
        <v>0</v>
      </c>
      <c r="U418" s="202" t="str">
        <f>""&amp;T418&amp;""</f>
        <v>FALSE</v>
      </c>
      <c r="V418" s="202">
        <f>IF(C418="Uploaded",1,0)</f>
        <v>0</v>
      </c>
      <c r="W418" s="202" t="str">
        <f>""&amp;V418&amp;""</f>
        <v>0</v>
      </c>
      <c r="AL418" s="178"/>
      <c r="AM418" s="178"/>
      <c r="AN418" s="178"/>
      <c r="AO418" s="178"/>
    </row>
    <row r="419" spans="1:41" s="177" customFormat="1" ht="17.25" customHeight="1" collapsed="1" x14ac:dyDescent="0.25">
      <c r="A419" s="542"/>
      <c r="B419" s="543"/>
      <c r="C419" s="544"/>
      <c r="D419" s="544"/>
      <c r="E419" s="544"/>
      <c r="F419" s="544"/>
      <c r="G419" s="544"/>
      <c r="H419" s="544"/>
      <c r="I419" s="544"/>
      <c r="J419" s="544"/>
      <c r="K419" s="544"/>
      <c r="L419" s="544"/>
      <c r="M419" s="544"/>
      <c r="N419" s="544"/>
      <c r="O419" s="544"/>
      <c r="P419" s="544"/>
      <c r="Q419" s="544"/>
      <c r="R419" s="170"/>
      <c r="S419" s="483"/>
      <c r="T419" s="202" t="b">
        <f t="shared" si="20"/>
        <v>0</v>
      </c>
      <c r="U419" s="202" t="str">
        <f t="shared" si="21"/>
        <v>FALSE</v>
      </c>
      <c r="V419" s="202">
        <f t="shared" si="25"/>
        <v>0</v>
      </c>
      <c r="W419" s="202" t="str">
        <f t="shared" si="22"/>
        <v>0</v>
      </c>
      <c r="X419" s="174"/>
      <c r="Y419" s="174"/>
      <c r="Z419" s="174"/>
      <c r="AA419" s="175"/>
      <c r="AB419" s="176"/>
      <c r="AC419" s="176"/>
    </row>
    <row r="420" spans="1:41" s="177" customFormat="1" ht="17.25" customHeight="1" x14ac:dyDescent="0.25">
      <c r="A420" s="546"/>
      <c r="B420" s="547"/>
      <c r="C420" s="527" t="s">
        <v>39</v>
      </c>
      <c r="D420" s="529"/>
      <c r="E420" s="272"/>
      <c r="F420" s="529"/>
      <c r="G420" s="529"/>
      <c r="H420" s="529"/>
      <c r="I420" s="529"/>
      <c r="J420" s="529"/>
      <c r="K420" s="529"/>
      <c r="L420" s="529"/>
      <c r="M420" s="529"/>
      <c r="N420" s="529"/>
      <c r="O420" s="529"/>
      <c r="P420" s="530" t="s">
        <v>120</v>
      </c>
      <c r="Q420" s="530">
        <f>SUM(V426,V450,V471,V489,V510,V531,V567)</f>
        <v>0</v>
      </c>
      <c r="R420" s="548" t="s">
        <v>125</v>
      </c>
      <c r="S420" s="483"/>
      <c r="T420" s="202" t="e">
        <f t="shared" si="20"/>
        <v>#REF!</v>
      </c>
      <c r="U420" s="202" t="e">
        <f t="shared" si="21"/>
        <v>#REF!</v>
      </c>
      <c r="V420" s="202" t="e">
        <f>IF(#REF!="Uploaded",1,0)</f>
        <v>#REF!</v>
      </c>
      <c r="W420" s="202" t="e">
        <f t="shared" si="22"/>
        <v>#REF!</v>
      </c>
      <c r="X420" s="174"/>
      <c r="Y420" s="174"/>
      <c r="Z420" s="174"/>
      <c r="AA420" s="175"/>
      <c r="AB420" s="176"/>
      <c r="AC420" s="176"/>
    </row>
    <row r="421" spans="1:41" s="177" customFormat="1" ht="15" customHeight="1" thickBot="1" x14ac:dyDescent="0.3">
      <c r="A421" s="542"/>
      <c r="B421" s="549"/>
      <c r="C421" s="550"/>
      <c r="D421" s="550"/>
      <c r="E421" s="550"/>
      <c r="F421" s="550"/>
      <c r="G421" s="550"/>
      <c r="H421" s="550"/>
      <c r="I421" s="550"/>
      <c r="J421" s="550"/>
      <c r="K421" s="550"/>
      <c r="L421" s="550"/>
      <c r="M421" s="550"/>
      <c r="N421" s="550"/>
      <c r="O421" s="550"/>
      <c r="P421" s="550"/>
      <c r="Q421" s="550"/>
      <c r="R421" s="187"/>
      <c r="S421" s="483"/>
      <c r="T421" s="202" t="b">
        <f t="shared" si="20"/>
        <v>0</v>
      </c>
      <c r="U421" s="202" t="str">
        <f t="shared" si="21"/>
        <v>FALSE</v>
      </c>
      <c r="V421" s="202">
        <f t="shared" si="25"/>
        <v>0</v>
      </c>
      <c r="W421" s="202" t="str">
        <f t="shared" si="22"/>
        <v>0</v>
      </c>
      <c r="X421" s="174"/>
      <c r="Y421" s="174"/>
      <c r="Z421" s="174"/>
      <c r="AA421" s="175"/>
      <c r="AB421" s="176"/>
      <c r="AC421" s="176"/>
    </row>
    <row r="422" spans="1:41" s="177" customFormat="1" ht="15.75" x14ac:dyDescent="0.25">
      <c r="A422" s="128"/>
      <c r="B422" s="291"/>
      <c r="C422" s="292"/>
      <c r="D422" s="342"/>
      <c r="E422" s="342"/>
      <c r="F422" s="342"/>
      <c r="G422" s="342"/>
      <c r="H422" s="342"/>
      <c r="I422" s="342"/>
      <c r="J422" s="342"/>
      <c r="K422" s="342"/>
      <c r="L422" s="342"/>
      <c r="M422" s="342"/>
      <c r="N422" s="343"/>
      <c r="O422" s="342"/>
      <c r="P422" s="342"/>
      <c r="Q422" s="342"/>
      <c r="R422" s="294"/>
      <c r="S422" s="380"/>
      <c r="T422" s="202" t="b">
        <f t="shared" si="20"/>
        <v>0</v>
      </c>
      <c r="U422" s="202" t="str">
        <f t="shared" si="21"/>
        <v>FALSE</v>
      </c>
      <c r="V422" s="202">
        <f t="shared" si="25"/>
        <v>0</v>
      </c>
      <c r="W422" s="202" t="str">
        <f t="shared" si="22"/>
        <v>0</v>
      </c>
      <c r="X422" s="174"/>
      <c r="Y422" s="174"/>
      <c r="Z422" s="174"/>
      <c r="AA422" s="175"/>
      <c r="AB422" s="176"/>
      <c r="AC422" s="176"/>
    </row>
    <row r="423" spans="1:41" s="177" customFormat="1" ht="15.75" x14ac:dyDescent="0.25">
      <c r="A423" s="128"/>
      <c r="B423" s="220"/>
      <c r="C423" s="322" t="s">
        <v>130</v>
      </c>
      <c r="D423" s="322"/>
      <c r="E423" s="307"/>
      <c r="F423" s="307"/>
      <c r="G423" s="307"/>
      <c r="H423" s="307"/>
      <c r="I423" s="307"/>
      <c r="J423" s="307"/>
      <c r="K423" s="307"/>
      <c r="L423" s="307"/>
      <c r="M423" s="307"/>
      <c r="N423" s="323"/>
      <c r="O423" s="307"/>
      <c r="P423" s="307"/>
      <c r="Q423" s="307"/>
      <c r="R423" s="306"/>
      <c r="S423" s="380"/>
      <c r="T423" s="202" t="b">
        <f t="shared" si="20"/>
        <v>0</v>
      </c>
      <c r="U423" s="202" t="str">
        <f t="shared" si="21"/>
        <v>FALSE</v>
      </c>
      <c r="V423" s="202">
        <f>IF(P423="YES",1,0)</f>
        <v>0</v>
      </c>
      <c r="W423" s="202" t="str">
        <f t="shared" si="22"/>
        <v>0</v>
      </c>
      <c r="X423" s="174"/>
      <c r="Y423" s="174"/>
      <c r="Z423" s="174"/>
      <c r="AA423" s="175"/>
      <c r="AB423" s="176"/>
      <c r="AC423" s="176"/>
    </row>
    <row r="424" spans="1:41" s="346" customFormat="1" ht="15.75" x14ac:dyDescent="0.25">
      <c r="A424" s="324"/>
      <c r="B424" s="325"/>
      <c r="C424" s="326" t="s">
        <v>316</v>
      </c>
      <c r="E424" s="328"/>
      <c r="F424" s="328"/>
      <c r="G424" s="328"/>
      <c r="H424" s="328"/>
      <c r="I424" s="328"/>
      <c r="J424" s="328"/>
      <c r="K424" s="328"/>
      <c r="L424" s="328"/>
      <c r="M424" s="328"/>
      <c r="N424" s="328"/>
      <c r="O424" s="328"/>
      <c r="P424" s="328"/>
      <c r="Q424" s="328"/>
      <c r="R424" s="329"/>
      <c r="S424" s="539"/>
      <c r="T424" s="330" t="e">
        <f t="shared" si="20"/>
        <v>#REF!</v>
      </c>
      <c r="U424" s="330" t="e">
        <f t="shared" si="21"/>
        <v>#REF!</v>
      </c>
      <c r="V424" s="330" t="e">
        <f>IF(#REF!="Uploaded",1,0)</f>
        <v>#REF!</v>
      </c>
      <c r="W424" s="330" t="e">
        <f t="shared" si="22"/>
        <v>#REF!</v>
      </c>
      <c r="X424" s="349"/>
      <c r="Y424" s="349"/>
      <c r="Z424" s="349"/>
      <c r="AA424" s="541"/>
      <c r="AB424" s="350"/>
      <c r="AC424" s="350"/>
    </row>
    <row r="425" spans="1:41" s="177" customFormat="1" ht="16.5" customHeight="1" x14ac:dyDescent="0.25">
      <c r="A425" s="128"/>
      <c r="B425" s="220"/>
      <c r="C425" s="223"/>
      <c r="D425" s="229"/>
      <c r="E425" s="307"/>
      <c r="F425" s="307"/>
      <c r="G425" s="307"/>
      <c r="H425" s="307"/>
      <c r="I425" s="307"/>
      <c r="J425" s="307"/>
      <c r="K425" s="307"/>
      <c r="L425" s="307"/>
      <c r="M425" s="307"/>
      <c r="N425" s="307"/>
      <c r="O425" s="307"/>
      <c r="P425" s="307"/>
      <c r="Q425" s="307"/>
      <c r="R425" s="306"/>
      <c r="S425" s="380"/>
      <c r="T425" s="202" t="b">
        <f>IF(W425="1",TRUE,FALSE)</f>
        <v>0</v>
      </c>
      <c r="U425" s="202" t="str">
        <f>""&amp;T425&amp;""</f>
        <v>FALSE</v>
      </c>
      <c r="V425" s="202">
        <f>IF(P425="YES",1,0)</f>
        <v>0</v>
      </c>
      <c r="W425" s="202" t="str">
        <f>""&amp;V425&amp;""</f>
        <v>0</v>
      </c>
      <c r="X425" s="174"/>
      <c r="Y425" s="174"/>
      <c r="Z425" s="174"/>
      <c r="AA425" s="175"/>
      <c r="AB425" s="176"/>
      <c r="AC425" s="176"/>
    </row>
    <row r="426" spans="1:41" s="177" customFormat="1" ht="16.5" customHeight="1" x14ac:dyDescent="0.25">
      <c r="A426" s="128"/>
      <c r="B426" s="220"/>
      <c r="C426" s="223"/>
      <c r="D426" s="302" t="s">
        <v>628</v>
      </c>
      <c r="E426" s="302"/>
      <c r="F426" s="302"/>
      <c r="G426" s="302"/>
      <c r="H426" s="302"/>
      <c r="I426" s="302"/>
      <c r="J426" s="302"/>
      <c r="K426" s="302"/>
      <c r="L426" s="302"/>
      <c r="M426" s="302"/>
      <c r="N426" s="302"/>
      <c r="Q426" s="95" t="s">
        <v>251</v>
      </c>
      <c r="R426" s="306"/>
      <c r="S426" s="380" t="str">
        <f>IF(AND(OR(Q426="NO",Q426="&lt;select&gt;"),OR(D430&lt;&gt;"",D436&lt;&gt;"")),"Please answer this question by making a selection in the dropdown.","")</f>
        <v/>
      </c>
      <c r="T426" s="202" t="b">
        <f>IF(W426="1",TRUE,FALSE)</f>
        <v>0</v>
      </c>
      <c r="U426" s="202" t="str">
        <f>""&amp;T426&amp;""</f>
        <v>FALSE</v>
      </c>
      <c r="V426" s="202">
        <f>IF(Q426="YES",1,0)</f>
        <v>0</v>
      </c>
      <c r="W426" s="202" t="str">
        <f>""&amp;V426&amp;""</f>
        <v>0</v>
      </c>
      <c r="X426" s="174"/>
      <c r="Y426" s="174"/>
      <c r="Z426" s="174"/>
      <c r="AA426" s="175"/>
      <c r="AB426" s="176"/>
      <c r="AC426" s="176"/>
    </row>
    <row r="427" spans="1:41" s="177" customFormat="1" ht="15.75" x14ac:dyDescent="0.25">
      <c r="A427" s="128"/>
      <c r="B427" s="311"/>
      <c r="C427" s="124"/>
      <c r="D427" s="561"/>
      <c r="E427" s="312"/>
      <c r="F427" s="312"/>
      <c r="G427" s="312"/>
      <c r="H427" s="312"/>
      <c r="I427" s="312"/>
      <c r="J427" s="312"/>
      <c r="K427" s="312"/>
      <c r="L427" s="312"/>
      <c r="M427" s="312"/>
      <c r="N427" s="312"/>
      <c r="O427" s="226"/>
      <c r="P427" s="152"/>
      <c r="Q427" s="152"/>
      <c r="R427" s="306"/>
      <c r="S427" s="380"/>
      <c r="T427" s="202" t="b">
        <f>IF(W427="1",TRUE,FALSE)</f>
        <v>0</v>
      </c>
      <c r="U427" s="202" t="str">
        <f>""&amp;T427&amp;""</f>
        <v>FALSE</v>
      </c>
      <c r="V427" s="202">
        <f>IF(C427="Uploaded",1,0)</f>
        <v>0</v>
      </c>
      <c r="W427" s="202" t="str">
        <f>""&amp;V427&amp;""</f>
        <v>0</v>
      </c>
      <c r="X427" s="174"/>
      <c r="Y427" s="174"/>
      <c r="Z427" s="174"/>
      <c r="AA427" s="175"/>
      <c r="AB427" s="176"/>
      <c r="AC427" s="176"/>
    </row>
    <row r="428" spans="1:41" s="177" customFormat="1" ht="15.75" x14ac:dyDescent="0.25">
      <c r="A428" s="128"/>
      <c r="B428" s="220"/>
      <c r="C428" s="223"/>
      <c r="D428" s="222" t="s">
        <v>496</v>
      </c>
      <c r="E428" s="222"/>
      <c r="F428" s="222"/>
      <c r="G428" s="222"/>
      <c r="H428" s="222"/>
      <c r="I428" s="222"/>
      <c r="J428" s="222"/>
      <c r="K428" s="222"/>
      <c r="L428" s="222"/>
      <c r="M428" s="222"/>
      <c r="N428" s="222"/>
      <c r="O428" s="222"/>
      <c r="P428" s="222"/>
      <c r="Q428" s="307"/>
      <c r="R428" s="306"/>
      <c r="S428" s="380"/>
      <c r="T428" s="202" t="b">
        <f t="shared" si="20"/>
        <v>0</v>
      </c>
      <c r="U428" s="202" t="str">
        <f t="shared" si="21"/>
        <v>FALSE</v>
      </c>
      <c r="V428" s="202">
        <f t="shared" ref="V428:V446" si="26">IF(C428="Uploaded",1,0)</f>
        <v>0</v>
      </c>
      <c r="W428" s="202" t="str">
        <f t="shared" si="22"/>
        <v>0</v>
      </c>
      <c r="X428" s="174"/>
      <c r="Y428" s="174"/>
      <c r="Z428" s="174"/>
      <c r="AA428" s="175"/>
      <c r="AB428" s="176"/>
      <c r="AC428" s="176"/>
    </row>
    <row r="429" spans="1:41" s="177" customFormat="1" ht="9" customHeight="1" x14ac:dyDescent="0.25">
      <c r="A429" s="128"/>
      <c r="B429" s="220"/>
      <c r="C429" s="223"/>
      <c r="D429" s="222"/>
      <c r="E429" s="431"/>
      <c r="F429" s="431"/>
      <c r="G429" s="431"/>
      <c r="H429" s="431"/>
      <c r="I429" s="431"/>
      <c r="J429" s="431"/>
      <c r="K429" s="431"/>
      <c r="L429" s="431"/>
      <c r="M429" s="431"/>
      <c r="N429" s="431"/>
      <c r="O429" s="431"/>
      <c r="P429" s="152"/>
      <c r="Q429" s="152"/>
      <c r="R429" s="306"/>
      <c r="S429" s="380"/>
      <c r="T429" s="202" t="b">
        <f t="shared" si="20"/>
        <v>0</v>
      </c>
      <c r="U429" s="202" t="str">
        <f t="shared" si="21"/>
        <v>FALSE</v>
      </c>
      <c r="V429" s="202">
        <f t="shared" si="26"/>
        <v>0</v>
      </c>
      <c r="W429" s="202" t="str">
        <f t="shared" si="22"/>
        <v>0</v>
      </c>
      <c r="X429" s="174"/>
      <c r="Y429" s="174"/>
      <c r="Z429" s="174"/>
      <c r="AA429" s="175"/>
      <c r="AB429" s="176"/>
      <c r="AC429" s="176"/>
    </row>
    <row r="430" spans="1:41" s="177" customFormat="1" ht="14.45" customHeight="1" x14ac:dyDescent="0.25">
      <c r="A430" s="128"/>
      <c r="B430" s="220"/>
      <c r="C430" s="223"/>
      <c r="D430" s="959"/>
      <c r="E430" s="960"/>
      <c r="F430" s="960"/>
      <c r="G430" s="960"/>
      <c r="H430" s="960"/>
      <c r="I430" s="960"/>
      <c r="J430" s="961"/>
      <c r="K430" s="387"/>
      <c r="L430" s="387"/>
      <c r="M430" s="387"/>
      <c r="N430" s="387"/>
      <c r="O430" s="387"/>
      <c r="P430" s="387"/>
      <c r="Q430" s="387"/>
      <c r="R430" s="306"/>
      <c r="S430" s="380" t="str">
        <f>IF(AND(Q426="YES",D430=""),"Please add narrative text.","")</f>
        <v/>
      </c>
      <c r="T430" s="202" t="b">
        <f t="shared" si="20"/>
        <v>0</v>
      </c>
      <c r="U430" s="202" t="str">
        <f t="shared" si="21"/>
        <v>FALSE</v>
      </c>
      <c r="V430" s="202">
        <f t="shared" si="26"/>
        <v>0</v>
      </c>
      <c r="W430" s="202" t="str">
        <f t="shared" si="22"/>
        <v>0</v>
      </c>
      <c r="X430" s="174"/>
      <c r="Y430" s="174"/>
      <c r="Z430" s="174"/>
      <c r="AA430" s="175"/>
      <c r="AB430" s="176"/>
      <c r="AC430" s="176"/>
    </row>
    <row r="431" spans="1:41" s="177" customFormat="1" ht="15.6" customHeight="1" x14ac:dyDescent="0.25">
      <c r="A431" s="128"/>
      <c r="B431" s="220"/>
      <c r="C431" s="223"/>
      <c r="D431" s="965"/>
      <c r="E431" s="966"/>
      <c r="F431" s="966"/>
      <c r="G431" s="966"/>
      <c r="H431" s="966"/>
      <c r="I431" s="966"/>
      <c r="J431" s="967"/>
      <c r="K431" s="387"/>
      <c r="L431" s="387"/>
      <c r="M431" s="387"/>
      <c r="N431" s="387"/>
      <c r="O431" s="387"/>
      <c r="P431" s="387"/>
      <c r="Q431" s="387"/>
      <c r="R431" s="306"/>
      <c r="S431" s="380"/>
      <c r="T431" s="202" t="b">
        <f t="shared" si="20"/>
        <v>0</v>
      </c>
      <c r="U431" s="202" t="str">
        <f t="shared" si="21"/>
        <v>FALSE</v>
      </c>
      <c r="V431" s="202">
        <f t="shared" si="26"/>
        <v>0</v>
      </c>
      <c r="W431" s="202" t="str">
        <f t="shared" si="22"/>
        <v>0</v>
      </c>
      <c r="X431" s="174"/>
      <c r="Y431" s="174"/>
      <c r="Z431" s="174"/>
      <c r="AA431" s="175"/>
      <c r="AB431" s="176"/>
      <c r="AC431" s="176"/>
    </row>
    <row r="432" spans="1:41" s="177" customFormat="1" ht="18" customHeight="1" x14ac:dyDescent="0.25">
      <c r="A432" s="128"/>
      <c r="B432" s="220"/>
      <c r="C432" s="223"/>
      <c r="D432" s="229"/>
      <c r="E432" s="307"/>
      <c r="F432" s="307"/>
      <c r="G432" s="307"/>
      <c r="H432" s="307"/>
      <c r="I432" s="307"/>
      <c r="J432" s="307"/>
      <c r="K432" s="307"/>
      <c r="L432" s="307"/>
      <c r="M432" s="307"/>
      <c r="N432" s="307"/>
      <c r="O432" s="307"/>
      <c r="P432" s="307"/>
      <c r="Q432" s="307"/>
      <c r="R432" s="306"/>
      <c r="S432" s="380"/>
      <c r="T432" s="202" t="b">
        <f t="shared" si="20"/>
        <v>0</v>
      </c>
      <c r="U432" s="202" t="str">
        <f t="shared" si="21"/>
        <v>FALSE</v>
      </c>
      <c r="V432" s="202">
        <f>IF(P432="YES",1,0)</f>
        <v>0</v>
      </c>
      <c r="W432" s="202" t="str">
        <f t="shared" si="22"/>
        <v>0</v>
      </c>
      <c r="X432" s="174"/>
      <c r="Y432" s="174"/>
      <c r="Z432" s="174"/>
      <c r="AA432" s="175"/>
      <c r="AB432" s="176"/>
      <c r="AC432" s="176"/>
    </row>
    <row r="433" spans="1:29" s="177" customFormat="1" ht="15.75" x14ac:dyDescent="0.25">
      <c r="A433" s="128"/>
      <c r="B433" s="220"/>
      <c r="C433" s="223"/>
      <c r="D433" s="901" t="s">
        <v>497</v>
      </c>
      <c r="E433" s="901"/>
      <c r="F433" s="901"/>
      <c r="G433" s="901"/>
      <c r="H433" s="901"/>
      <c r="I433" s="901"/>
      <c r="J433" s="901"/>
      <c r="K433" s="901"/>
      <c r="L433" s="901"/>
      <c r="M433" s="901"/>
      <c r="N433" s="901"/>
      <c r="O433" s="901"/>
      <c r="P433" s="901"/>
      <c r="Q433" s="307"/>
      <c r="R433" s="306"/>
      <c r="S433" s="380"/>
      <c r="T433" s="202" t="b">
        <f t="shared" si="20"/>
        <v>0</v>
      </c>
      <c r="U433" s="202" t="str">
        <f t="shared" si="21"/>
        <v>FALSE</v>
      </c>
      <c r="V433" s="202">
        <f t="shared" si="26"/>
        <v>0</v>
      </c>
      <c r="W433" s="202" t="str">
        <f t="shared" si="22"/>
        <v>0</v>
      </c>
      <c r="X433" s="174"/>
      <c r="Y433" s="174"/>
      <c r="Z433" s="174"/>
      <c r="AA433" s="175"/>
      <c r="AB433" s="176"/>
      <c r="AC433" s="176"/>
    </row>
    <row r="434" spans="1:29" s="177" customFormat="1" ht="15.75" x14ac:dyDescent="0.25">
      <c r="A434" s="128"/>
      <c r="B434" s="220"/>
      <c r="C434" s="223"/>
      <c r="D434" s="901"/>
      <c r="E434" s="901"/>
      <c r="F434" s="901"/>
      <c r="G434" s="901"/>
      <c r="H434" s="901"/>
      <c r="I434" s="901"/>
      <c r="J434" s="901"/>
      <c r="K434" s="901"/>
      <c r="L434" s="901"/>
      <c r="M434" s="901"/>
      <c r="N434" s="901"/>
      <c r="O434" s="901"/>
      <c r="P434" s="901"/>
      <c r="Q434" s="307"/>
      <c r="R434" s="306"/>
      <c r="S434" s="380"/>
      <c r="T434" s="202" t="b">
        <f t="shared" si="20"/>
        <v>0</v>
      </c>
      <c r="U434" s="202" t="str">
        <f t="shared" si="21"/>
        <v>FALSE</v>
      </c>
      <c r="V434" s="202">
        <f t="shared" si="26"/>
        <v>0</v>
      </c>
      <c r="W434" s="202" t="str">
        <f t="shared" si="22"/>
        <v>0</v>
      </c>
      <c r="X434" s="174"/>
      <c r="Y434" s="174"/>
      <c r="Z434" s="174"/>
      <c r="AA434" s="175"/>
      <c r="AB434" s="176"/>
      <c r="AC434" s="176"/>
    </row>
    <row r="435" spans="1:29" s="177" customFormat="1" ht="8.25" customHeight="1" x14ac:dyDescent="0.25">
      <c r="A435" s="128"/>
      <c r="B435" s="220"/>
      <c r="C435" s="223"/>
      <c r="D435" s="307"/>
      <c r="E435" s="307"/>
      <c r="F435" s="307"/>
      <c r="G435" s="307"/>
      <c r="H435" s="307"/>
      <c r="I435" s="307"/>
      <c r="J435" s="307"/>
      <c r="K435" s="307"/>
      <c r="L435" s="307"/>
      <c r="M435" s="307"/>
      <c r="N435" s="323"/>
      <c r="O435" s="307"/>
      <c r="P435" s="307"/>
      <c r="Q435" s="307"/>
      <c r="R435" s="306"/>
      <c r="S435" s="380"/>
      <c r="T435" s="202" t="b">
        <f t="shared" ref="T435:T513" si="27">IF(W435="1",TRUE,FALSE)</f>
        <v>0</v>
      </c>
      <c r="U435" s="202" t="str">
        <f t="shared" ref="U435:U513" si="28">""&amp;T435&amp;""</f>
        <v>FALSE</v>
      </c>
      <c r="V435" s="202">
        <f t="shared" si="26"/>
        <v>0</v>
      </c>
      <c r="W435" s="202" t="str">
        <f t="shared" ref="W435:W513" si="29">""&amp;V435&amp;""</f>
        <v>0</v>
      </c>
      <c r="X435" s="174"/>
      <c r="Y435" s="174"/>
      <c r="Z435" s="174"/>
      <c r="AA435" s="175"/>
      <c r="AB435" s="176"/>
      <c r="AC435" s="176"/>
    </row>
    <row r="436" spans="1:29" s="177" customFormat="1" x14ac:dyDescent="0.25">
      <c r="A436" s="128"/>
      <c r="B436" s="220"/>
      <c r="C436" s="223"/>
      <c r="D436" s="959"/>
      <c r="E436" s="960"/>
      <c r="F436" s="960"/>
      <c r="G436" s="960"/>
      <c r="H436" s="960"/>
      <c r="I436" s="960"/>
      <c r="J436" s="960"/>
      <c r="K436" s="960"/>
      <c r="L436" s="960"/>
      <c r="M436" s="960"/>
      <c r="N436" s="960"/>
      <c r="O436" s="960"/>
      <c r="P436" s="960"/>
      <c r="Q436" s="961"/>
      <c r="R436" s="309"/>
      <c r="S436" s="380" t="str">
        <f>IF(AND(Q426="YES",D436=""),"Please add narrative text.","")</f>
        <v/>
      </c>
      <c r="T436" s="202" t="b">
        <f t="shared" si="27"/>
        <v>0</v>
      </c>
      <c r="U436" s="202" t="str">
        <f t="shared" si="28"/>
        <v>FALSE</v>
      </c>
      <c r="V436" s="202">
        <f t="shared" si="26"/>
        <v>0</v>
      </c>
      <c r="W436" s="202" t="str">
        <f t="shared" si="29"/>
        <v>0</v>
      </c>
      <c r="X436" s="174"/>
      <c r="Y436" s="174"/>
      <c r="Z436" s="174"/>
      <c r="AA436" s="175"/>
      <c r="AB436" s="176"/>
      <c r="AC436" s="176"/>
    </row>
    <row r="437" spans="1:29" s="177" customFormat="1" x14ac:dyDescent="0.25">
      <c r="A437" s="128"/>
      <c r="B437" s="220"/>
      <c r="C437" s="223"/>
      <c r="D437" s="962"/>
      <c r="E437" s="963"/>
      <c r="F437" s="963"/>
      <c r="G437" s="963"/>
      <c r="H437" s="963"/>
      <c r="I437" s="963"/>
      <c r="J437" s="963"/>
      <c r="K437" s="963"/>
      <c r="L437" s="963"/>
      <c r="M437" s="963"/>
      <c r="N437" s="963"/>
      <c r="O437" s="963"/>
      <c r="P437" s="963"/>
      <c r="Q437" s="964"/>
      <c r="R437" s="306"/>
      <c r="S437" s="380"/>
      <c r="T437" s="202" t="b">
        <f t="shared" si="27"/>
        <v>0</v>
      </c>
      <c r="U437" s="202" t="str">
        <f t="shared" si="28"/>
        <v>FALSE</v>
      </c>
      <c r="V437" s="202">
        <f t="shared" si="26"/>
        <v>0</v>
      </c>
      <c r="W437" s="202" t="str">
        <f t="shared" si="29"/>
        <v>0</v>
      </c>
      <c r="X437" s="174"/>
      <c r="Y437" s="174"/>
      <c r="Z437" s="174"/>
      <c r="AA437" s="175"/>
      <c r="AB437" s="176"/>
      <c r="AC437" s="176"/>
    </row>
    <row r="438" spans="1:29" s="177" customFormat="1" x14ac:dyDescent="0.25">
      <c r="A438" s="128"/>
      <c r="B438" s="220"/>
      <c r="C438" s="223"/>
      <c r="D438" s="962"/>
      <c r="E438" s="963"/>
      <c r="F438" s="963"/>
      <c r="G438" s="963"/>
      <c r="H438" s="963"/>
      <c r="I438" s="963"/>
      <c r="J438" s="963"/>
      <c r="K438" s="963"/>
      <c r="L438" s="963"/>
      <c r="M438" s="963"/>
      <c r="N438" s="963"/>
      <c r="O438" s="963"/>
      <c r="P438" s="963"/>
      <c r="Q438" s="964"/>
      <c r="R438" s="306"/>
      <c r="S438" s="380"/>
      <c r="T438" s="202" t="b">
        <f t="shared" si="27"/>
        <v>0</v>
      </c>
      <c r="U438" s="202" t="str">
        <f t="shared" si="28"/>
        <v>FALSE</v>
      </c>
      <c r="V438" s="202">
        <f t="shared" si="26"/>
        <v>0</v>
      </c>
      <c r="W438" s="202" t="str">
        <f t="shared" si="29"/>
        <v>0</v>
      </c>
      <c r="X438" s="174"/>
      <c r="Y438" s="174"/>
      <c r="Z438" s="174"/>
      <c r="AA438" s="175"/>
      <c r="AB438" s="176"/>
      <c r="AC438" s="176"/>
    </row>
    <row r="439" spans="1:29" s="177" customFormat="1" x14ac:dyDescent="0.25">
      <c r="A439" s="128"/>
      <c r="B439" s="220"/>
      <c r="C439" s="223"/>
      <c r="D439" s="962"/>
      <c r="E439" s="963"/>
      <c r="F439" s="963"/>
      <c r="G439" s="963"/>
      <c r="H439" s="963"/>
      <c r="I439" s="963"/>
      <c r="J439" s="963"/>
      <c r="K439" s="963"/>
      <c r="L439" s="963"/>
      <c r="M439" s="963"/>
      <c r="N439" s="963"/>
      <c r="O439" s="963"/>
      <c r="P439" s="963"/>
      <c r="Q439" s="964"/>
      <c r="R439" s="306"/>
      <c r="S439" s="380"/>
      <c r="T439" s="202" t="b">
        <f t="shared" si="27"/>
        <v>0</v>
      </c>
      <c r="U439" s="202" t="str">
        <f t="shared" si="28"/>
        <v>FALSE</v>
      </c>
      <c r="V439" s="202">
        <f t="shared" si="26"/>
        <v>0</v>
      </c>
      <c r="W439" s="202" t="str">
        <f t="shared" si="29"/>
        <v>0</v>
      </c>
      <c r="X439" s="174"/>
      <c r="Y439" s="174"/>
      <c r="Z439" s="174"/>
      <c r="AA439" s="175"/>
      <c r="AB439" s="176"/>
      <c r="AC439" s="176"/>
    </row>
    <row r="440" spans="1:29" s="177" customFormat="1" x14ac:dyDescent="0.25">
      <c r="A440" s="128"/>
      <c r="B440" s="220"/>
      <c r="C440" s="223"/>
      <c r="D440" s="962"/>
      <c r="E440" s="963"/>
      <c r="F440" s="963"/>
      <c r="G440" s="963"/>
      <c r="H440" s="963"/>
      <c r="I440" s="963"/>
      <c r="J440" s="963"/>
      <c r="K440" s="963"/>
      <c r="L440" s="963"/>
      <c r="M440" s="963"/>
      <c r="N440" s="963"/>
      <c r="O440" s="963"/>
      <c r="P440" s="963"/>
      <c r="Q440" s="964"/>
      <c r="R440" s="306"/>
      <c r="S440" s="380"/>
      <c r="T440" s="202" t="b">
        <f t="shared" si="27"/>
        <v>0</v>
      </c>
      <c r="U440" s="202" t="str">
        <f t="shared" si="28"/>
        <v>FALSE</v>
      </c>
      <c r="V440" s="202">
        <f t="shared" si="26"/>
        <v>0</v>
      </c>
      <c r="W440" s="202" t="str">
        <f t="shared" si="29"/>
        <v>0</v>
      </c>
      <c r="X440" s="174"/>
      <c r="Y440" s="174"/>
      <c r="Z440" s="174"/>
      <c r="AA440" s="175"/>
      <c r="AB440" s="176"/>
      <c r="AC440" s="176"/>
    </row>
    <row r="441" spans="1:29" s="177" customFormat="1" x14ac:dyDescent="0.25">
      <c r="A441" s="128"/>
      <c r="B441" s="220"/>
      <c r="C441" s="223"/>
      <c r="D441" s="965"/>
      <c r="E441" s="966"/>
      <c r="F441" s="966"/>
      <c r="G441" s="966"/>
      <c r="H441" s="966"/>
      <c r="I441" s="966"/>
      <c r="J441" s="966"/>
      <c r="K441" s="966"/>
      <c r="L441" s="966"/>
      <c r="M441" s="966"/>
      <c r="N441" s="966"/>
      <c r="O441" s="966"/>
      <c r="P441" s="966"/>
      <c r="Q441" s="967"/>
      <c r="R441" s="339"/>
      <c r="S441" s="380"/>
      <c r="T441" s="202" t="b">
        <f t="shared" si="27"/>
        <v>0</v>
      </c>
      <c r="U441" s="202" t="str">
        <f t="shared" si="28"/>
        <v>FALSE</v>
      </c>
      <c r="V441" s="202">
        <f t="shared" si="26"/>
        <v>0</v>
      </c>
      <c r="W441" s="202" t="str">
        <f t="shared" si="29"/>
        <v>0</v>
      </c>
      <c r="X441" s="174"/>
      <c r="Y441" s="174"/>
      <c r="Z441" s="174"/>
      <c r="AA441" s="175"/>
      <c r="AB441" s="176"/>
      <c r="AC441" s="176"/>
    </row>
    <row r="442" spans="1:29" s="177" customFormat="1" ht="15.75" x14ac:dyDescent="0.25">
      <c r="A442" s="128"/>
      <c r="B442" s="311"/>
      <c r="C442" s="223"/>
      <c r="D442" s="312"/>
      <c r="E442" s="312"/>
      <c r="F442" s="312"/>
      <c r="G442" s="312"/>
      <c r="H442" s="312"/>
      <c r="I442" s="312"/>
      <c r="J442" s="312"/>
      <c r="K442" s="312"/>
      <c r="L442" s="312"/>
      <c r="M442" s="312"/>
      <c r="N442" s="312"/>
      <c r="O442" s="226"/>
      <c r="P442" s="152"/>
      <c r="Q442" s="152"/>
      <c r="R442" s="306"/>
      <c r="S442" s="380"/>
      <c r="T442" s="202" t="b">
        <f t="shared" si="27"/>
        <v>0</v>
      </c>
      <c r="U442" s="202" t="str">
        <f t="shared" si="28"/>
        <v>FALSE</v>
      </c>
      <c r="V442" s="202">
        <f>IF(C442="Uploaded",1,0)</f>
        <v>0</v>
      </c>
      <c r="W442" s="202" t="str">
        <f t="shared" si="29"/>
        <v>0</v>
      </c>
      <c r="X442" s="174"/>
      <c r="Y442" s="174"/>
      <c r="Z442" s="174"/>
      <c r="AA442" s="175"/>
      <c r="AB442" s="176"/>
      <c r="AC442" s="176"/>
    </row>
    <row r="443" spans="1:29" s="133" customFormat="1" ht="21.75" customHeight="1" x14ac:dyDescent="0.25">
      <c r="A443" s="128"/>
      <c r="B443" s="220"/>
      <c r="C443" s="223"/>
      <c r="D443" s="221" t="s">
        <v>663</v>
      </c>
      <c r="E443" s="222"/>
      <c r="F443" s="222"/>
      <c r="G443" s="223"/>
      <c r="H443" s="224"/>
      <c r="I443" s="223"/>
      <c r="J443" s="223"/>
      <c r="K443" s="223"/>
      <c r="L443" s="223"/>
      <c r="M443" s="223"/>
      <c r="N443" s="225"/>
      <c r="O443" s="226"/>
      <c r="P443" s="129"/>
      <c r="Q443" s="129"/>
      <c r="R443" s="227"/>
      <c r="S443" s="380"/>
      <c r="T443" s="202"/>
      <c r="U443" s="202"/>
      <c r="V443" s="202"/>
      <c r="W443" s="202"/>
      <c r="X443" s="202"/>
      <c r="Y443" s="202"/>
      <c r="Z443" s="202"/>
      <c r="AA443" s="128"/>
      <c r="AB443" s="131"/>
      <c r="AC443" s="131"/>
    </row>
    <row r="444" spans="1:29" s="133" customFormat="1" ht="15.75" x14ac:dyDescent="0.25">
      <c r="A444" s="128"/>
      <c r="B444" s="220"/>
      <c r="C444" s="223"/>
      <c r="D444" s="229"/>
      <c r="E444" s="411" t="s">
        <v>257</v>
      </c>
      <c r="F444" s="956" t="s">
        <v>251</v>
      </c>
      <c r="G444" s="957"/>
      <c r="H444" s="957"/>
      <c r="I444" s="957"/>
      <c r="J444" s="958"/>
      <c r="K444" s="494"/>
      <c r="L444" s="411" t="s">
        <v>258</v>
      </c>
      <c r="M444" s="956" t="s">
        <v>251</v>
      </c>
      <c r="N444" s="957"/>
      <c r="O444" s="957"/>
      <c r="P444" s="957"/>
      <c r="Q444" s="958"/>
      <c r="R444" s="227"/>
      <c r="S444" s="380"/>
      <c r="T444" s="202"/>
      <c r="U444" s="202"/>
      <c r="V444" s="202"/>
      <c r="W444" s="202"/>
      <c r="X444" s="202"/>
      <c r="Y444" s="202"/>
      <c r="Z444" s="202"/>
      <c r="AA444" s="128"/>
      <c r="AB444" s="131"/>
      <c r="AC444" s="131"/>
    </row>
    <row r="445" spans="1:29" s="177" customFormat="1" ht="15.6" customHeight="1" thickBot="1" x14ac:dyDescent="0.3">
      <c r="A445" s="128"/>
      <c r="B445" s="358"/>
      <c r="C445" s="223"/>
      <c r="D445" s="360"/>
      <c r="E445" s="360"/>
      <c r="F445" s="360"/>
      <c r="G445" s="360"/>
      <c r="H445" s="360"/>
      <c r="I445" s="360"/>
      <c r="J445" s="360"/>
      <c r="K445" s="360"/>
      <c r="L445" s="360"/>
      <c r="M445" s="360"/>
      <c r="N445" s="360"/>
      <c r="O445" s="360"/>
      <c r="P445" s="320"/>
      <c r="Q445" s="320"/>
      <c r="R445" s="361"/>
      <c r="S445" s="380"/>
      <c r="T445" s="202" t="b">
        <f>IF(W445="1",TRUE,FALSE)</f>
        <v>0</v>
      </c>
      <c r="U445" s="202" t="str">
        <f>""&amp;T445&amp;""</f>
        <v>FALSE</v>
      </c>
      <c r="V445" s="202">
        <f>IF(C445="Uploaded",1,0)</f>
        <v>0</v>
      </c>
      <c r="W445" s="202" t="str">
        <f>""&amp;V445&amp;""</f>
        <v>0</v>
      </c>
      <c r="X445" s="174"/>
      <c r="Y445" s="174"/>
      <c r="Z445" s="174"/>
      <c r="AA445" s="175"/>
      <c r="AB445" s="176"/>
      <c r="AC445" s="176"/>
    </row>
    <row r="446" spans="1:29" s="177" customFormat="1" x14ac:dyDescent="0.25">
      <c r="A446" s="128"/>
      <c r="B446" s="291"/>
      <c r="C446" s="292"/>
      <c r="D446" s="292"/>
      <c r="E446" s="292"/>
      <c r="F446" s="292"/>
      <c r="G446" s="292"/>
      <c r="H446" s="292"/>
      <c r="I446" s="292"/>
      <c r="J446" s="292"/>
      <c r="K446" s="292"/>
      <c r="L446" s="292"/>
      <c r="M446" s="292"/>
      <c r="N446" s="293"/>
      <c r="O446" s="292"/>
      <c r="P446" s="292"/>
      <c r="Q446" s="292"/>
      <c r="R446" s="294"/>
      <c r="S446" s="380"/>
      <c r="T446" s="202" t="b">
        <f t="shared" si="27"/>
        <v>0</v>
      </c>
      <c r="U446" s="202" t="str">
        <f t="shared" si="28"/>
        <v>FALSE</v>
      </c>
      <c r="V446" s="202">
        <f t="shared" si="26"/>
        <v>0</v>
      </c>
      <c r="W446" s="202" t="str">
        <f t="shared" si="29"/>
        <v>0</v>
      </c>
      <c r="X446" s="174"/>
      <c r="Y446" s="174"/>
      <c r="Z446" s="174"/>
      <c r="AA446" s="175"/>
      <c r="AB446" s="176"/>
      <c r="AC446" s="176"/>
    </row>
    <row r="447" spans="1:29" s="177" customFormat="1" ht="15.75" x14ac:dyDescent="0.25">
      <c r="A447" s="128"/>
      <c r="B447" s="220"/>
      <c r="C447" s="718" t="s">
        <v>131</v>
      </c>
      <c r="D447" s="322"/>
      <c r="E447" s="307"/>
      <c r="F447" s="307"/>
      <c r="G447" s="307"/>
      <c r="H447" s="307"/>
      <c r="I447" s="307"/>
      <c r="J447" s="307"/>
      <c r="K447" s="307"/>
      <c r="L447" s="307"/>
      <c r="M447" s="307"/>
      <c r="N447" s="323"/>
      <c r="O447" s="307"/>
      <c r="P447" s="307"/>
      <c r="Q447" s="307"/>
      <c r="R447" s="345"/>
      <c r="S447" s="380"/>
      <c r="T447" s="202" t="b">
        <f t="shared" si="27"/>
        <v>0</v>
      </c>
      <c r="U447" s="202" t="str">
        <f t="shared" si="28"/>
        <v>FALSE</v>
      </c>
      <c r="V447" s="202">
        <f>IF(P447="YES",1,0)</f>
        <v>0</v>
      </c>
      <c r="W447" s="202" t="str">
        <f t="shared" si="29"/>
        <v>0</v>
      </c>
      <c r="X447" s="174"/>
      <c r="Y447" s="174"/>
      <c r="Z447" s="174"/>
      <c r="AA447" s="175"/>
      <c r="AB447" s="176"/>
      <c r="AC447" s="176"/>
    </row>
    <row r="448" spans="1:29" s="346" customFormat="1" ht="15.75" x14ac:dyDescent="0.25">
      <c r="A448" s="324"/>
      <c r="B448" s="325"/>
      <c r="C448" s="326" t="s">
        <v>316</v>
      </c>
      <c r="E448" s="328"/>
      <c r="F448" s="328"/>
      <c r="G448" s="328"/>
      <c r="H448" s="328"/>
      <c r="I448" s="328"/>
      <c r="J448" s="328"/>
      <c r="K448" s="328"/>
      <c r="L448" s="328"/>
      <c r="M448" s="328"/>
      <c r="N448" s="328"/>
      <c r="O448" s="328"/>
      <c r="P448" s="328"/>
      <c r="Q448" s="328"/>
      <c r="R448" s="348"/>
      <c r="S448" s="539"/>
      <c r="T448" s="330" t="e">
        <f t="shared" si="27"/>
        <v>#REF!</v>
      </c>
      <c r="U448" s="330" t="e">
        <f t="shared" si="28"/>
        <v>#REF!</v>
      </c>
      <c r="V448" s="330" t="e">
        <f>IF(#REF!="Uploaded",1,0)</f>
        <v>#REF!</v>
      </c>
      <c r="W448" s="330" t="e">
        <f t="shared" si="29"/>
        <v>#REF!</v>
      </c>
      <c r="X448" s="349"/>
      <c r="Y448" s="349"/>
      <c r="Z448" s="349"/>
      <c r="AA448" s="541"/>
      <c r="AB448" s="350"/>
      <c r="AC448" s="350"/>
    </row>
    <row r="449" spans="1:41" s="177" customFormat="1" ht="16.5" customHeight="1" x14ac:dyDescent="0.25">
      <c r="A449" s="128"/>
      <c r="B449" s="220"/>
      <c r="C449" s="223"/>
      <c r="D449" s="229"/>
      <c r="E449" s="307"/>
      <c r="F449" s="307"/>
      <c r="G449" s="307"/>
      <c r="H449" s="307"/>
      <c r="I449" s="307"/>
      <c r="J449" s="307"/>
      <c r="K449" s="307"/>
      <c r="L449" s="307"/>
      <c r="M449" s="307"/>
      <c r="N449" s="307"/>
      <c r="O449" s="307"/>
      <c r="P449" s="307"/>
      <c r="Q449" s="307"/>
      <c r="R449" s="306"/>
      <c r="S449" s="380"/>
      <c r="T449" s="202" t="b">
        <f t="shared" si="27"/>
        <v>0</v>
      </c>
      <c r="U449" s="202" t="str">
        <f t="shared" si="28"/>
        <v>FALSE</v>
      </c>
      <c r="V449" s="202">
        <f>IF(P449="YES",1,0)</f>
        <v>0</v>
      </c>
      <c r="W449" s="202" t="str">
        <f t="shared" si="29"/>
        <v>0</v>
      </c>
      <c r="X449" s="174"/>
      <c r="Y449" s="174"/>
      <c r="Z449" s="174"/>
      <c r="AA449" s="175"/>
      <c r="AB449" s="176"/>
      <c r="AC449" s="176"/>
    </row>
    <row r="450" spans="1:41" s="177" customFormat="1" ht="16.149999999999999" customHeight="1" x14ac:dyDescent="0.25">
      <c r="A450" s="128"/>
      <c r="B450" s="220"/>
      <c r="C450" s="716"/>
      <c r="D450" s="302" t="s">
        <v>737</v>
      </c>
      <c r="E450" s="302"/>
      <c r="F450" s="302"/>
      <c r="G450" s="302"/>
      <c r="H450" s="302"/>
      <c r="I450" s="302"/>
      <c r="J450" s="302"/>
      <c r="K450" s="302"/>
      <c r="L450" s="302"/>
      <c r="M450" s="302"/>
      <c r="N450" s="302"/>
      <c r="Q450" s="95" t="s">
        <v>251</v>
      </c>
      <c r="R450" s="306"/>
      <c r="S450" s="380" t="str">
        <f>IF(AND(OR(Q450="NO",Q450="&lt;select&gt;"),OR(D455&lt;&gt;"",P462="TRUE",U462="TRUE")),"Please answer this question by making a selection in the dropdown.","")</f>
        <v/>
      </c>
      <c r="T450" s="202" t="b">
        <f t="shared" si="27"/>
        <v>0</v>
      </c>
      <c r="U450" s="202" t="str">
        <f t="shared" si="28"/>
        <v>FALSE</v>
      </c>
      <c r="V450" s="202">
        <f>IF(Q450="YES",1,0)</f>
        <v>0</v>
      </c>
      <c r="W450" s="202" t="str">
        <f t="shared" si="29"/>
        <v>0</v>
      </c>
      <c r="X450" s="174"/>
      <c r="Y450" s="174"/>
      <c r="Z450" s="174"/>
      <c r="AA450" s="175"/>
      <c r="AB450" s="176"/>
      <c r="AC450" s="176"/>
    </row>
    <row r="451" spans="1:41" s="177" customFormat="1" ht="16.5" customHeight="1" x14ac:dyDescent="0.25">
      <c r="A451" s="128"/>
      <c r="B451" s="220"/>
      <c r="C451" s="223"/>
      <c r="D451" s="333"/>
      <c r="E451" s="307"/>
      <c r="F451" s="307"/>
      <c r="G451" s="307"/>
      <c r="H451" s="307"/>
      <c r="I451" s="307"/>
      <c r="J451" s="307"/>
      <c r="K451" s="307"/>
      <c r="L451" s="307"/>
      <c r="M451" s="307"/>
      <c r="N451" s="323"/>
      <c r="O451" s="151"/>
      <c r="P451" s="372"/>
      <c r="Q451" s="307"/>
      <c r="R451" s="345"/>
      <c r="S451" s="380"/>
      <c r="T451" s="202" t="b">
        <f t="shared" si="27"/>
        <v>0</v>
      </c>
      <c r="U451" s="202" t="str">
        <f t="shared" si="28"/>
        <v>FALSE</v>
      </c>
      <c r="V451" s="202">
        <f t="shared" ref="V451:V467" si="30">IF(C451="Uploaded",1,0)</f>
        <v>0</v>
      </c>
      <c r="W451" s="202" t="str">
        <f t="shared" si="29"/>
        <v>0</v>
      </c>
      <c r="X451" s="174"/>
      <c r="Y451" s="174"/>
      <c r="Z451" s="174"/>
      <c r="AA451" s="175"/>
      <c r="AB451" s="176"/>
      <c r="AC451" s="176"/>
    </row>
    <row r="452" spans="1:41" s="177" customFormat="1" ht="15.75" x14ac:dyDescent="0.25">
      <c r="A452" s="128"/>
      <c r="B452" s="220"/>
      <c r="C452" s="223"/>
      <c r="D452" s="885" t="s">
        <v>738</v>
      </c>
      <c r="E452" s="907"/>
      <c r="F452" s="907"/>
      <c r="G452" s="907"/>
      <c r="H452" s="907"/>
      <c r="I452" s="907"/>
      <c r="J452" s="907"/>
      <c r="K452" s="907"/>
      <c r="L452" s="907"/>
      <c r="M452" s="907"/>
      <c r="N452" s="907"/>
      <c r="O452" s="907"/>
      <c r="P452" s="907"/>
      <c r="Q452" s="907"/>
      <c r="R452" s="345"/>
      <c r="S452" s="380"/>
      <c r="T452" s="202" t="b">
        <f t="shared" si="27"/>
        <v>0</v>
      </c>
      <c r="U452" s="202" t="str">
        <f t="shared" si="28"/>
        <v>FALSE</v>
      </c>
      <c r="V452" s="202">
        <f t="shared" si="30"/>
        <v>0</v>
      </c>
      <c r="W452" s="202" t="str">
        <f t="shared" si="29"/>
        <v>0</v>
      </c>
      <c r="X452" s="174"/>
      <c r="Y452" s="174"/>
      <c r="Z452" s="174"/>
      <c r="AA452" s="175"/>
      <c r="AB452" s="176"/>
      <c r="AC452" s="176"/>
    </row>
    <row r="453" spans="1:41" s="177" customFormat="1" ht="15.75" x14ac:dyDescent="0.25">
      <c r="A453" s="128"/>
      <c r="B453" s="220"/>
      <c r="C453" s="223"/>
      <c r="D453" s="907"/>
      <c r="E453" s="907"/>
      <c r="F453" s="907"/>
      <c r="G453" s="907"/>
      <c r="H453" s="907"/>
      <c r="I453" s="907"/>
      <c r="J453" s="907"/>
      <c r="K453" s="907"/>
      <c r="L453" s="907"/>
      <c r="M453" s="907"/>
      <c r="N453" s="907"/>
      <c r="O453" s="907"/>
      <c r="P453" s="907"/>
      <c r="Q453" s="907"/>
      <c r="R453" s="345"/>
      <c r="S453" s="380"/>
      <c r="T453" s="202" t="b">
        <f t="shared" si="27"/>
        <v>0</v>
      </c>
      <c r="U453" s="202" t="str">
        <f t="shared" si="28"/>
        <v>FALSE</v>
      </c>
      <c r="V453" s="202">
        <f t="shared" si="30"/>
        <v>0</v>
      </c>
      <c r="W453" s="202" t="str">
        <f t="shared" si="29"/>
        <v>0</v>
      </c>
      <c r="X453" s="174"/>
      <c r="Y453" s="174"/>
      <c r="Z453" s="174"/>
      <c r="AA453" s="175"/>
      <c r="AB453" s="176"/>
      <c r="AC453" s="176"/>
    </row>
    <row r="454" spans="1:41" s="177" customFormat="1" ht="11.25" customHeight="1" x14ac:dyDescent="0.25">
      <c r="A454" s="128"/>
      <c r="B454" s="220"/>
      <c r="C454" s="223"/>
      <c r="D454" s="223"/>
      <c r="E454" s="223"/>
      <c r="F454" s="223"/>
      <c r="G454" s="223"/>
      <c r="H454" s="223"/>
      <c r="I454" s="223"/>
      <c r="J454" s="223"/>
      <c r="K454" s="223"/>
      <c r="L454" s="223"/>
      <c r="M454" s="223"/>
      <c r="N454" s="308"/>
      <c r="O454" s="223"/>
      <c r="P454" s="223"/>
      <c r="Q454" s="223"/>
      <c r="R454" s="306"/>
      <c r="S454" s="380"/>
      <c r="T454" s="202" t="b">
        <f t="shared" si="27"/>
        <v>0</v>
      </c>
      <c r="U454" s="202" t="str">
        <f t="shared" si="28"/>
        <v>FALSE</v>
      </c>
      <c r="V454" s="202">
        <f t="shared" si="30"/>
        <v>0</v>
      </c>
      <c r="W454" s="202" t="str">
        <f t="shared" si="29"/>
        <v>0</v>
      </c>
      <c r="X454" s="174"/>
      <c r="Y454" s="174"/>
      <c r="Z454" s="174"/>
      <c r="AA454" s="175"/>
      <c r="AB454" s="176"/>
      <c r="AC454" s="176"/>
    </row>
    <row r="455" spans="1:41" s="177" customFormat="1" x14ac:dyDescent="0.25">
      <c r="A455" s="128"/>
      <c r="B455" s="220"/>
      <c r="C455" s="223"/>
      <c r="D455" s="959"/>
      <c r="E455" s="960"/>
      <c r="F455" s="960"/>
      <c r="G455" s="960"/>
      <c r="H455" s="960"/>
      <c r="I455" s="960"/>
      <c r="J455" s="960"/>
      <c r="K455" s="960"/>
      <c r="L455" s="960"/>
      <c r="M455" s="960"/>
      <c r="N455" s="960"/>
      <c r="O455" s="960"/>
      <c r="P455" s="960"/>
      <c r="Q455" s="961"/>
      <c r="R455" s="309"/>
      <c r="S455" s="380" t="str">
        <f>IF(AND(Q450="YES",D455=""),"Please add narrative text.","")</f>
        <v/>
      </c>
      <c r="T455" s="202" t="b">
        <f t="shared" si="27"/>
        <v>0</v>
      </c>
      <c r="U455" s="202" t="str">
        <f t="shared" si="28"/>
        <v>FALSE</v>
      </c>
      <c r="V455" s="202">
        <f t="shared" si="30"/>
        <v>0</v>
      </c>
      <c r="W455" s="202" t="str">
        <f t="shared" si="29"/>
        <v>0</v>
      </c>
      <c r="X455" s="174"/>
      <c r="Y455" s="174"/>
      <c r="Z455" s="174"/>
      <c r="AA455" s="175"/>
      <c r="AB455" s="176"/>
      <c r="AC455" s="176"/>
    </row>
    <row r="456" spans="1:41" s="177" customFormat="1" x14ac:dyDescent="0.25">
      <c r="A456" s="128"/>
      <c r="B456" s="220"/>
      <c r="C456" s="223"/>
      <c r="D456" s="962"/>
      <c r="E456" s="963"/>
      <c r="F456" s="963"/>
      <c r="G456" s="963"/>
      <c r="H456" s="963"/>
      <c r="I456" s="963"/>
      <c r="J456" s="963"/>
      <c r="K456" s="963"/>
      <c r="L456" s="963"/>
      <c r="M456" s="963"/>
      <c r="N456" s="963"/>
      <c r="O456" s="963"/>
      <c r="P456" s="963"/>
      <c r="Q456" s="964"/>
      <c r="R456" s="306"/>
      <c r="S456" s="380"/>
      <c r="T456" s="202" t="b">
        <f t="shared" si="27"/>
        <v>0</v>
      </c>
      <c r="U456" s="202" t="str">
        <f t="shared" si="28"/>
        <v>FALSE</v>
      </c>
      <c r="V456" s="202">
        <f t="shared" si="30"/>
        <v>0</v>
      </c>
      <c r="W456" s="202" t="str">
        <f t="shared" si="29"/>
        <v>0</v>
      </c>
      <c r="X456" s="174"/>
      <c r="Y456" s="174"/>
      <c r="Z456" s="174"/>
      <c r="AA456" s="175"/>
      <c r="AB456" s="176"/>
      <c r="AC456" s="176"/>
    </row>
    <row r="457" spans="1:41" s="177" customFormat="1" x14ac:dyDescent="0.25">
      <c r="A457" s="128"/>
      <c r="B457" s="220"/>
      <c r="C457" s="223"/>
      <c r="D457" s="962"/>
      <c r="E457" s="963"/>
      <c r="F457" s="963"/>
      <c r="G457" s="963"/>
      <c r="H457" s="963"/>
      <c r="I457" s="963"/>
      <c r="J457" s="963"/>
      <c r="K457" s="963"/>
      <c r="L457" s="963"/>
      <c r="M457" s="963"/>
      <c r="N457" s="963"/>
      <c r="O457" s="963"/>
      <c r="P457" s="963"/>
      <c r="Q457" s="964"/>
      <c r="R457" s="306"/>
      <c r="S457" s="380"/>
      <c r="T457" s="202" t="b">
        <f t="shared" si="27"/>
        <v>0</v>
      </c>
      <c r="U457" s="202" t="str">
        <f t="shared" si="28"/>
        <v>FALSE</v>
      </c>
      <c r="V457" s="202">
        <f t="shared" si="30"/>
        <v>0</v>
      </c>
      <c r="W457" s="202" t="str">
        <f t="shared" si="29"/>
        <v>0</v>
      </c>
      <c r="X457" s="174"/>
      <c r="Y457" s="174"/>
      <c r="Z457" s="174"/>
      <c r="AA457" s="175"/>
      <c r="AB457" s="176"/>
      <c r="AC457" s="176"/>
    </row>
    <row r="458" spans="1:41" s="177" customFormat="1" x14ac:dyDescent="0.25">
      <c r="A458" s="128"/>
      <c r="B458" s="220"/>
      <c r="C458" s="223"/>
      <c r="D458" s="962"/>
      <c r="E458" s="963"/>
      <c r="F458" s="963"/>
      <c r="G458" s="963"/>
      <c r="H458" s="963"/>
      <c r="I458" s="963"/>
      <c r="J458" s="963"/>
      <c r="K458" s="963"/>
      <c r="L458" s="963"/>
      <c r="M458" s="963"/>
      <c r="N458" s="963"/>
      <c r="O458" s="963"/>
      <c r="P458" s="963"/>
      <c r="Q458" s="964"/>
      <c r="R458" s="306"/>
      <c r="S458" s="380"/>
      <c r="T458" s="202" t="b">
        <f t="shared" si="27"/>
        <v>0</v>
      </c>
      <c r="U458" s="202" t="str">
        <f t="shared" si="28"/>
        <v>FALSE</v>
      </c>
      <c r="V458" s="202">
        <f t="shared" si="30"/>
        <v>0</v>
      </c>
      <c r="W458" s="202" t="str">
        <f t="shared" si="29"/>
        <v>0</v>
      </c>
      <c r="X458" s="174"/>
      <c r="Y458" s="174"/>
      <c r="Z458" s="174"/>
      <c r="AA458" s="175"/>
      <c r="AB458" s="176"/>
      <c r="AC458" s="176"/>
    </row>
    <row r="459" spans="1:41" s="177" customFormat="1" x14ac:dyDescent="0.25">
      <c r="A459" s="128"/>
      <c r="B459" s="220"/>
      <c r="C459" s="223"/>
      <c r="D459" s="962"/>
      <c r="E459" s="963"/>
      <c r="F459" s="963"/>
      <c r="G459" s="963"/>
      <c r="H459" s="963"/>
      <c r="I459" s="963"/>
      <c r="J459" s="963"/>
      <c r="K459" s="963"/>
      <c r="L459" s="963"/>
      <c r="M459" s="963"/>
      <c r="N459" s="963"/>
      <c r="O459" s="963"/>
      <c r="P459" s="963"/>
      <c r="Q459" s="964"/>
      <c r="R459" s="306"/>
      <c r="S459" s="380"/>
      <c r="T459" s="202" t="b">
        <f t="shared" si="27"/>
        <v>0</v>
      </c>
      <c r="U459" s="202" t="str">
        <f t="shared" si="28"/>
        <v>FALSE</v>
      </c>
      <c r="V459" s="202">
        <f t="shared" si="30"/>
        <v>0</v>
      </c>
      <c r="W459" s="202" t="str">
        <f t="shared" si="29"/>
        <v>0</v>
      </c>
      <c r="X459" s="174"/>
      <c r="Y459" s="174"/>
      <c r="Z459" s="174"/>
      <c r="AA459" s="175"/>
      <c r="AB459" s="176"/>
      <c r="AC459" s="176"/>
    </row>
    <row r="460" spans="1:41" s="177" customFormat="1" x14ac:dyDescent="0.25">
      <c r="A460" s="128"/>
      <c r="B460" s="220"/>
      <c r="C460" s="223"/>
      <c r="D460" s="965"/>
      <c r="E460" s="966"/>
      <c r="F460" s="966"/>
      <c r="G460" s="966"/>
      <c r="H460" s="966"/>
      <c r="I460" s="966"/>
      <c r="J460" s="966"/>
      <c r="K460" s="966"/>
      <c r="L460" s="966"/>
      <c r="M460" s="966"/>
      <c r="N460" s="966"/>
      <c r="O460" s="966"/>
      <c r="P460" s="966"/>
      <c r="Q460" s="967"/>
      <c r="R460" s="339"/>
      <c r="S460" s="380"/>
      <c r="T460" s="202" t="b">
        <f t="shared" si="27"/>
        <v>0</v>
      </c>
      <c r="U460" s="202" t="str">
        <f t="shared" si="28"/>
        <v>FALSE</v>
      </c>
      <c r="V460" s="202">
        <f t="shared" si="30"/>
        <v>0</v>
      </c>
      <c r="W460" s="202" t="str">
        <f t="shared" si="29"/>
        <v>0</v>
      </c>
      <c r="X460" s="174"/>
      <c r="Y460" s="174"/>
      <c r="Z460" s="174"/>
      <c r="AA460" s="175"/>
      <c r="AB460" s="176"/>
      <c r="AC460" s="176"/>
    </row>
    <row r="461" spans="1:41" s="207" customFormat="1" x14ac:dyDescent="0.25">
      <c r="A461" s="128"/>
      <c r="B461" s="220"/>
      <c r="C461" s="223"/>
      <c r="D461" s="340"/>
      <c r="E461" s="340"/>
      <c r="F461" s="340"/>
      <c r="G461" s="340"/>
      <c r="H461" s="340"/>
      <c r="I461" s="340"/>
      <c r="J461" s="340"/>
      <c r="K461" s="340"/>
      <c r="L461" s="340"/>
      <c r="M461" s="340"/>
      <c r="N461" s="341"/>
      <c r="O461" s="340"/>
      <c r="P461" s="340"/>
      <c r="Q461" s="340"/>
      <c r="R461" s="306"/>
      <c r="S461" s="380"/>
      <c r="T461" s="202" t="b">
        <f t="shared" si="27"/>
        <v>0</v>
      </c>
      <c r="U461" s="202" t="str">
        <f t="shared" si="28"/>
        <v>FALSE</v>
      </c>
      <c r="V461" s="202">
        <f>IF(C461="Uploaded",1,0)</f>
        <v>0</v>
      </c>
      <c r="W461" s="202" t="str">
        <f t="shared" si="29"/>
        <v>0</v>
      </c>
      <c r="X461" s="261"/>
      <c r="Y461" s="261"/>
      <c r="Z461" s="261"/>
      <c r="AA461" s="124"/>
      <c r="AB461" s="262"/>
      <c r="AC461" s="262"/>
    </row>
    <row r="462" spans="1:41" ht="21.75" customHeight="1" x14ac:dyDescent="0.25">
      <c r="A462" s="124"/>
      <c r="B462" s="211"/>
      <c r="C462" s="223"/>
      <c r="D462" s="898" t="s">
        <v>267</v>
      </c>
      <c r="E462" s="898"/>
      <c r="F462" s="898"/>
      <c r="G462" s="898"/>
      <c r="H462" s="898"/>
      <c r="I462" s="898"/>
      <c r="J462" s="898"/>
      <c r="K462" s="898"/>
      <c r="L462" s="898"/>
      <c r="M462" s="898"/>
      <c r="N462" s="898"/>
      <c r="O462" s="898"/>
      <c r="P462" s="968" t="s">
        <v>251</v>
      </c>
      <c r="Q462" s="969"/>
      <c r="R462" s="243"/>
      <c r="S462" s="536" t="str">
        <f>IF(AND(Q450="YES",P462="&lt;select&gt;"),"Please upload the required documentation.","")</f>
        <v/>
      </c>
      <c r="T462" s="202" t="b">
        <f t="shared" si="27"/>
        <v>0</v>
      </c>
      <c r="U462" s="202" t="str">
        <f t="shared" si="28"/>
        <v>FALSE</v>
      </c>
      <c r="V462" s="202">
        <f>IF(P462="Uploaded",1,0)</f>
        <v>0</v>
      </c>
      <c r="W462" s="202" t="str">
        <f t="shared" si="29"/>
        <v>0</v>
      </c>
      <c r="AL462" s="178"/>
      <c r="AM462" s="178"/>
      <c r="AN462" s="178"/>
      <c r="AO462" s="178"/>
    </row>
    <row r="463" spans="1:41" ht="21.75" customHeight="1" x14ac:dyDescent="0.25">
      <c r="A463" s="124"/>
      <c r="B463" s="211"/>
      <c r="C463" s="223"/>
      <c r="D463" s="898"/>
      <c r="E463" s="898"/>
      <c r="F463" s="898"/>
      <c r="G463" s="898"/>
      <c r="H463" s="898"/>
      <c r="I463" s="898"/>
      <c r="J463" s="898"/>
      <c r="K463" s="898"/>
      <c r="L463" s="898"/>
      <c r="M463" s="898"/>
      <c r="N463" s="898"/>
      <c r="O463" s="898"/>
      <c r="P463" s="357"/>
      <c r="Q463" s="357"/>
      <c r="R463" s="243"/>
      <c r="S463" s="536"/>
      <c r="T463" s="202"/>
      <c r="U463" s="202"/>
      <c r="V463" s="202"/>
      <c r="W463" s="202"/>
      <c r="AL463" s="178"/>
      <c r="AM463" s="178"/>
      <c r="AN463" s="178"/>
      <c r="AO463" s="178"/>
    </row>
    <row r="464" spans="1:41" s="133" customFormat="1" ht="21.75" customHeight="1" x14ac:dyDescent="0.25">
      <c r="A464" s="128"/>
      <c r="B464" s="220"/>
      <c r="C464" s="223"/>
      <c r="D464" s="221" t="s">
        <v>663</v>
      </c>
      <c r="E464" s="222"/>
      <c r="F464" s="222"/>
      <c r="G464" s="223"/>
      <c r="H464" s="224"/>
      <c r="I464" s="223"/>
      <c r="J464" s="223"/>
      <c r="K464" s="223"/>
      <c r="L464" s="223"/>
      <c r="M464" s="223"/>
      <c r="N464" s="225"/>
      <c r="O464" s="226"/>
      <c r="P464" s="129"/>
      <c r="Q464" s="129"/>
      <c r="R464" s="227"/>
      <c r="S464" s="380"/>
      <c r="T464" s="202"/>
      <c r="U464" s="202"/>
      <c r="V464" s="202"/>
      <c r="W464" s="202"/>
      <c r="X464" s="202"/>
      <c r="Y464" s="202"/>
      <c r="Z464" s="202"/>
      <c r="AA464" s="128"/>
      <c r="AB464" s="131"/>
      <c r="AC464" s="131"/>
    </row>
    <row r="465" spans="1:29" s="133" customFormat="1" ht="15.75" x14ac:dyDescent="0.25">
      <c r="A465" s="128"/>
      <c r="B465" s="220"/>
      <c r="C465" s="223"/>
      <c r="D465" s="229"/>
      <c r="E465" s="411" t="s">
        <v>257</v>
      </c>
      <c r="F465" s="956" t="s">
        <v>251</v>
      </c>
      <c r="G465" s="957"/>
      <c r="H465" s="957"/>
      <c r="I465" s="957"/>
      <c r="J465" s="958"/>
      <c r="K465" s="494"/>
      <c r="L465" s="411" t="s">
        <v>258</v>
      </c>
      <c r="M465" s="956" t="s">
        <v>251</v>
      </c>
      <c r="N465" s="957"/>
      <c r="O465" s="957"/>
      <c r="P465" s="957"/>
      <c r="Q465" s="958"/>
      <c r="R465" s="227"/>
      <c r="S465" s="380"/>
      <c r="T465" s="202"/>
      <c r="U465" s="202"/>
      <c r="V465" s="202"/>
      <c r="W465" s="202"/>
      <c r="X465" s="202"/>
      <c r="Y465" s="202"/>
      <c r="Z465" s="202"/>
      <c r="AA465" s="128"/>
      <c r="AB465" s="131"/>
      <c r="AC465" s="131"/>
    </row>
    <row r="466" spans="1:29" s="177" customFormat="1" ht="15.6" customHeight="1" thickBot="1" x14ac:dyDescent="0.3">
      <c r="A466" s="128"/>
      <c r="B466" s="358"/>
      <c r="C466" s="223"/>
      <c r="D466" s="360"/>
      <c r="E466" s="360"/>
      <c r="F466" s="360"/>
      <c r="G466" s="360"/>
      <c r="H466" s="360"/>
      <c r="I466" s="360"/>
      <c r="J466" s="360"/>
      <c r="K466" s="360"/>
      <c r="L466" s="360"/>
      <c r="M466" s="360"/>
      <c r="N466" s="360"/>
      <c r="O466" s="360"/>
      <c r="P466" s="320"/>
      <c r="Q466" s="320"/>
      <c r="R466" s="361"/>
      <c r="S466" s="380"/>
      <c r="T466" s="202" t="b">
        <f>IF(W466="1",TRUE,FALSE)</f>
        <v>0</v>
      </c>
      <c r="U466" s="202" t="str">
        <f>""&amp;T466&amp;""</f>
        <v>FALSE</v>
      </c>
      <c r="V466" s="202">
        <f>IF(C466="Uploaded",1,0)</f>
        <v>0</v>
      </c>
      <c r="W466" s="202" t="str">
        <f>""&amp;V466&amp;""</f>
        <v>0</v>
      </c>
      <c r="X466" s="174"/>
      <c r="Y466" s="174"/>
      <c r="Z466" s="174"/>
      <c r="AA466" s="175"/>
      <c r="AB466" s="176"/>
      <c r="AC466" s="176"/>
    </row>
    <row r="467" spans="1:29" s="177" customFormat="1" x14ac:dyDescent="0.25">
      <c r="A467" s="128"/>
      <c r="B467" s="291"/>
      <c r="C467" s="292"/>
      <c r="D467" s="292"/>
      <c r="E467" s="292"/>
      <c r="F467" s="292"/>
      <c r="G467" s="292"/>
      <c r="H467" s="292"/>
      <c r="I467" s="292"/>
      <c r="J467" s="292"/>
      <c r="K467" s="292"/>
      <c r="L467" s="292"/>
      <c r="M467" s="292"/>
      <c r="N467" s="293"/>
      <c r="O467" s="292"/>
      <c r="P467" s="292"/>
      <c r="Q467" s="292"/>
      <c r="R467" s="294"/>
      <c r="S467" s="380"/>
      <c r="T467" s="202" t="b">
        <f t="shared" si="27"/>
        <v>0</v>
      </c>
      <c r="U467" s="202" t="str">
        <f t="shared" si="28"/>
        <v>FALSE</v>
      </c>
      <c r="V467" s="202">
        <f t="shared" si="30"/>
        <v>0</v>
      </c>
      <c r="W467" s="202" t="str">
        <f t="shared" si="29"/>
        <v>0</v>
      </c>
      <c r="X467" s="174"/>
      <c r="Y467" s="174"/>
      <c r="Z467" s="174"/>
      <c r="AA467" s="175"/>
      <c r="AB467" s="176"/>
      <c r="AC467" s="176"/>
    </row>
    <row r="468" spans="1:29" s="177" customFormat="1" ht="15.75" x14ac:dyDescent="0.25">
      <c r="A468" s="128"/>
      <c r="B468" s="375"/>
      <c r="C468" s="322" t="s">
        <v>132</v>
      </c>
      <c r="D468" s="322"/>
      <c r="E468" s="562"/>
      <c r="F468" s="307"/>
      <c r="G468" s="307"/>
      <c r="H468" s="307"/>
      <c r="I468" s="307"/>
      <c r="J468" s="307"/>
      <c r="K468" s="307"/>
      <c r="L468" s="307"/>
      <c r="M468" s="307"/>
      <c r="N468" s="323"/>
      <c r="O468" s="307"/>
      <c r="P468" s="307"/>
      <c r="Q468" s="223"/>
      <c r="R468" s="306"/>
      <c r="S468" s="380"/>
      <c r="T468" s="202" t="b">
        <f t="shared" si="27"/>
        <v>0</v>
      </c>
      <c r="U468" s="202" t="str">
        <f t="shared" si="28"/>
        <v>FALSE</v>
      </c>
      <c r="V468" s="202">
        <f>IF(P468="YES",1,0)</f>
        <v>0</v>
      </c>
      <c r="W468" s="202" t="str">
        <f t="shared" si="29"/>
        <v>0</v>
      </c>
      <c r="X468" s="174"/>
      <c r="Y468" s="174"/>
      <c r="Z468" s="174"/>
      <c r="AA468" s="175"/>
      <c r="AB468" s="176"/>
      <c r="AC468" s="176"/>
    </row>
    <row r="469" spans="1:29" s="346" customFormat="1" ht="15.75" x14ac:dyDescent="0.25">
      <c r="A469" s="324"/>
      <c r="B469" s="376"/>
      <c r="C469" s="326" t="s">
        <v>317</v>
      </c>
      <c r="E469" s="563"/>
      <c r="F469" s="328"/>
      <c r="G469" s="328"/>
      <c r="H469" s="328"/>
      <c r="I469" s="328"/>
      <c r="J469" s="328"/>
      <c r="K469" s="328"/>
      <c r="L469" s="328"/>
      <c r="M469" s="328"/>
      <c r="N469" s="328"/>
      <c r="O469" s="328"/>
      <c r="P469" s="328"/>
      <c r="Q469" s="328"/>
      <c r="R469" s="329"/>
      <c r="S469" s="539"/>
      <c r="T469" s="330" t="e">
        <f t="shared" si="27"/>
        <v>#REF!</v>
      </c>
      <c r="U469" s="330" t="e">
        <f t="shared" si="28"/>
        <v>#REF!</v>
      </c>
      <c r="V469" s="330" t="e">
        <f>IF(#REF!="Uploaded",1,0)</f>
        <v>#REF!</v>
      </c>
      <c r="W469" s="330" t="e">
        <f t="shared" si="29"/>
        <v>#REF!</v>
      </c>
      <c r="X469" s="349"/>
      <c r="Y469" s="349"/>
      <c r="Z469" s="349"/>
      <c r="AA469" s="541"/>
      <c r="AB469" s="350"/>
      <c r="AC469" s="350"/>
    </row>
    <row r="470" spans="1:29" s="177" customFormat="1" ht="16.5" customHeight="1" x14ac:dyDescent="0.25">
      <c r="A470" s="128"/>
      <c r="B470" s="220"/>
      <c r="C470" s="223"/>
      <c r="D470" s="229"/>
      <c r="E470" s="307"/>
      <c r="F470" s="307"/>
      <c r="G470" s="307"/>
      <c r="H470" s="307"/>
      <c r="I470" s="307"/>
      <c r="J470" s="307"/>
      <c r="K470" s="307"/>
      <c r="L470" s="307"/>
      <c r="M470" s="307"/>
      <c r="N470" s="307"/>
      <c r="O470" s="307"/>
      <c r="P470" s="307"/>
      <c r="Q470" s="307"/>
      <c r="R470" s="306"/>
      <c r="S470" s="380"/>
      <c r="T470" s="202" t="b">
        <f>IF(W470="1",TRUE,FALSE)</f>
        <v>0</v>
      </c>
      <c r="U470" s="202" t="str">
        <f>""&amp;T470&amp;""</f>
        <v>FALSE</v>
      </c>
      <c r="V470" s="202">
        <f>IF(P470="YES",1,0)</f>
        <v>0</v>
      </c>
      <c r="W470" s="202" t="str">
        <f>""&amp;V470&amp;""</f>
        <v>0</v>
      </c>
      <c r="X470" s="174"/>
      <c r="Y470" s="174"/>
      <c r="Z470" s="174"/>
      <c r="AA470" s="175"/>
      <c r="AB470" s="176"/>
      <c r="AC470" s="176"/>
    </row>
    <row r="471" spans="1:29" s="177" customFormat="1" ht="16.5" customHeight="1" x14ac:dyDescent="0.25">
      <c r="A471" s="128"/>
      <c r="B471" s="220"/>
      <c r="C471" s="223"/>
      <c r="D471" s="302" t="s">
        <v>672</v>
      </c>
      <c r="E471" s="302"/>
      <c r="F471" s="302"/>
      <c r="G471" s="302"/>
      <c r="H471" s="302"/>
      <c r="I471" s="302"/>
      <c r="J471" s="302"/>
      <c r="K471" s="302"/>
      <c r="L471" s="302"/>
      <c r="M471" s="302"/>
      <c r="N471" s="302"/>
      <c r="O471" s="95" t="s">
        <v>251</v>
      </c>
      <c r="Q471" s="307"/>
      <c r="R471" s="306"/>
      <c r="S471" s="380" t="str">
        <f>IF(AND(OR(O471="NO",O471="&lt;select&gt;"),OR(D475&lt;&gt;"")),"Please answer this question by making a selection in the dropdown.","")</f>
        <v/>
      </c>
      <c r="T471" s="202" t="b">
        <f>IF(W471="1",TRUE,FALSE)</f>
        <v>0</v>
      </c>
      <c r="U471" s="202" t="str">
        <f>""&amp;T471&amp;""</f>
        <v>FALSE</v>
      </c>
      <c r="V471" s="202">
        <f>IF(O471="YES",1,0)</f>
        <v>0</v>
      </c>
      <c r="W471" s="202" t="str">
        <f>""&amp;V471&amp;""</f>
        <v>0</v>
      </c>
      <c r="X471" s="174"/>
      <c r="Y471" s="174"/>
      <c r="Z471" s="174"/>
      <c r="AA471" s="175"/>
      <c r="AB471" s="176"/>
      <c r="AC471" s="176"/>
    </row>
    <row r="472" spans="1:29" s="177" customFormat="1" ht="16.5" customHeight="1" x14ac:dyDescent="0.25">
      <c r="A472" s="128"/>
      <c r="B472" s="220"/>
      <c r="C472" s="223"/>
      <c r="D472" s="333"/>
      <c r="E472" s="307"/>
      <c r="F472" s="307"/>
      <c r="G472" s="307"/>
      <c r="H472" s="307"/>
      <c r="I472" s="307"/>
      <c r="J472" s="307"/>
      <c r="K472" s="307"/>
      <c r="L472" s="307"/>
      <c r="M472" s="307"/>
      <c r="N472" s="323"/>
      <c r="O472" s="226"/>
      <c r="P472" s="152"/>
      <c r="Q472" s="152"/>
      <c r="R472" s="306"/>
      <c r="S472" s="380"/>
      <c r="T472" s="202" t="b">
        <f>IF(W472="1",TRUE,FALSE)</f>
        <v>0</v>
      </c>
      <c r="U472" s="202" t="str">
        <f>""&amp;T472&amp;""</f>
        <v>FALSE</v>
      </c>
      <c r="V472" s="202">
        <f>IF(C472="Uploaded",1,0)</f>
        <v>0</v>
      </c>
      <c r="W472" s="202" t="str">
        <f>""&amp;V472&amp;""</f>
        <v>0</v>
      </c>
      <c r="X472" s="174"/>
      <c r="Y472" s="174"/>
      <c r="Z472" s="174"/>
      <c r="AA472" s="175"/>
      <c r="AB472" s="176"/>
      <c r="AC472" s="176"/>
    </row>
    <row r="473" spans="1:29" s="177" customFormat="1" ht="15.75" x14ac:dyDescent="0.25">
      <c r="A473" s="128"/>
      <c r="B473" s="375"/>
      <c r="C473" s="223"/>
      <c r="D473" s="916" t="s">
        <v>495</v>
      </c>
      <c r="E473" s="916"/>
      <c r="F473" s="916"/>
      <c r="G473" s="916"/>
      <c r="H473" s="916"/>
      <c r="I473" s="916"/>
      <c r="J473" s="916"/>
      <c r="K473" s="916"/>
      <c r="L473" s="916"/>
      <c r="M473" s="916"/>
      <c r="N473" s="916"/>
      <c r="O473" s="916"/>
      <c r="P473" s="916"/>
      <c r="Q473" s="916"/>
      <c r="R473" s="306"/>
      <c r="S473" s="380"/>
      <c r="T473" s="202" t="b">
        <f t="shared" si="27"/>
        <v>0</v>
      </c>
      <c r="U473" s="202" t="str">
        <f t="shared" si="28"/>
        <v>FALSE</v>
      </c>
      <c r="V473" s="202">
        <f t="shared" ref="V473:V485" si="31">IF(C473="Uploaded",1,0)</f>
        <v>0</v>
      </c>
      <c r="W473" s="202" t="str">
        <f t="shared" si="29"/>
        <v>0</v>
      </c>
      <c r="X473" s="174"/>
      <c r="Y473" s="174"/>
      <c r="Z473" s="174"/>
      <c r="AA473" s="175"/>
      <c r="AB473" s="176"/>
      <c r="AC473" s="176"/>
    </row>
    <row r="474" spans="1:29" s="177" customFormat="1" ht="9.75" customHeight="1" x14ac:dyDescent="0.25">
      <c r="A474" s="128"/>
      <c r="B474" s="375"/>
      <c r="C474" s="223"/>
      <c r="D474" s="307"/>
      <c r="E474" s="307"/>
      <c r="F474" s="307"/>
      <c r="G474" s="307"/>
      <c r="H474" s="307"/>
      <c r="I474" s="307"/>
      <c r="J474" s="307"/>
      <c r="K474" s="307"/>
      <c r="L474" s="307"/>
      <c r="M474" s="307"/>
      <c r="N474" s="323"/>
      <c r="O474" s="307"/>
      <c r="P474" s="307"/>
      <c r="Q474" s="223"/>
      <c r="R474" s="306"/>
      <c r="S474" s="380"/>
      <c r="T474" s="202" t="b">
        <f t="shared" si="27"/>
        <v>0</v>
      </c>
      <c r="U474" s="202" t="str">
        <f t="shared" si="28"/>
        <v>FALSE</v>
      </c>
      <c r="V474" s="202">
        <f t="shared" si="31"/>
        <v>0</v>
      </c>
      <c r="W474" s="202" t="str">
        <f t="shared" si="29"/>
        <v>0</v>
      </c>
      <c r="X474" s="174"/>
      <c r="Y474" s="174"/>
      <c r="Z474" s="174"/>
      <c r="AA474" s="175"/>
      <c r="AB474" s="176"/>
      <c r="AC474" s="176"/>
    </row>
    <row r="475" spans="1:29" s="177" customFormat="1" x14ac:dyDescent="0.25">
      <c r="A475" s="128"/>
      <c r="B475" s="220"/>
      <c r="C475" s="223"/>
      <c r="D475" s="959"/>
      <c r="E475" s="960"/>
      <c r="F475" s="960"/>
      <c r="G475" s="960"/>
      <c r="H475" s="960"/>
      <c r="I475" s="960"/>
      <c r="J475" s="960"/>
      <c r="K475" s="960"/>
      <c r="L475" s="960"/>
      <c r="M475" s="960"/>
      <c r="N475" s="960"/>
      <c r="O475" s="960"/>
      <c r="P475" s="960"/>
      <c r="Q475" s="961"/>
      <c r="R475" s="309"/>
      <c r="S475" s="380" t="str">
        <f>IF(AND(O471="YES",D475=""),"Please add narrative text.","")</f>
        <v/>
      </c>
      <c r="T475" s="202" t="b">
        <f t="shared" si="27"/>
        <v>0</v>
      </c>
      <c r="U475" s="202" t="str">
        <f t="shared" si="28"/>
        <v>FALSE</v>
      </c>
      <c r="V475" s="202">
        <f t="shared" si="31"/>
        <v>0</v>
      </c>
      <c r="W475" s="202" t="str">
        <f t="shared" si="29"/>
        <v>0</v>
      </c>
      <c r="X475" s="174"/>
      <c r="Y475" s="174"/>
      <c r="Z475" s="174"/>
      <c r="AA475" s="175"/>
      <c r="AB475" s="176"/>
      <c r="AC475" s="176"/>
    </row>
    <row r="476" spans="1:29" s="177" customFormat="1" x14ac:dyDescent="0.25">
      <c r="A476" s="128"/>
      <c r="B476" s="220"/>
      <c r="C476" s="223"/>
      <c r="D476" s="962"/>
      <c r="E476" s="963"/>
      <c r="F476" s="963"/>
      <c r="G476" s="963"/>
      <c r="H476" s="963"/>
      <c r="I476" s="963"/>
      <c r="J476" s="963"/>
      <c r="K476" s="963"/>
      <c r="L476" s="963"/>
      <c r="M476" s="963"/>
      <c r="N476" s="963"/>
      <c r="O476" s="963"/>
      <c r="P476" s="963"/>
      <c r="Q476" s="964"/>
      <c r="R476" s="306"/>
      <c r="S476" s="380"/>
      <c r="T476" s="202" t="b">
        <f t="shared" si="27"/>
        <v>0</v>
      </c>
      <c r="U476" s="202" t="str">
        <f t="shared" si="28"/>
        <v>FALSE</v>
      </c>
      <c r="V476" s="202">
        <f t="shared" si="31"/>
        <v>0</v>
      </c>
      <c r="W476" s="202" t="str">
        <f t="shared" si="29"/>
        <v>0</v>
      </c>
      <c r="X476" s="174"/>
      <c r="Y476" s="174"/>
      <c r="Z476" s="174"/>
      <c r="AA476" s="175"/>
      <c r="AB476" s="176"/>
      <c r="AC476" s="176"/>
    </row>
    <row r="477" spans="1:29" s="177" customFormat="1" x14ac:dyDescent="0.25">
      <c r="A477" s="128"/>
      <c r="B477" s="220"/>
      <c r="C477" s="223"/>
      <c r="D477" s="962"/>
      <c r="E477" s="963"/>
      <c r="F477" s="963"/>
      <c r="G477" s="963"/>
      <c r="H477" s="963"/>
      <c r="I477" s="963"/>
      <c r="J477" s="963"/>
      <c r="K477" s="963"/>
      <c r="L477" s="963"/>
      <c r="M477" s="963"/>
      <c r="N477" s="963"/>
      <c r="O477" s="963"/>
      <c r="P477" s="963"/>
      <c r="Q477" s="964"/>
      <c r="R477" s="306"/>
      <c r="S477" s="380"/>
      <c r="T477" s="202" t="b">
        <f t="shared" si="27"/>
        <v>0</v>
      </c>
      <c r="U477" s="202" t="str">
        <f t="shared" si="28"/>
        <v>FALSE</v>
      </c>
      <c r="V477" s="202">
        <f t="shared" si="31"/>
        <v>0</v>
      </c>
      <c r="W477" s="202" t="str">
        <f t="shared" si="29"/>
        <v>0</v>
      </c>
      <c r="X477" s="174"/>
      <c r="Y477" s="174"/>
      <c r="Z477" s="174"/>
      <c r="AA477" s="175"/>
      <c r="AB477" s="176"/>
      <c r="AC477" s="176"/>
    </row>
    <row r="478" spans="1:29" s="177" customFormat="1" x14ac:dyDescent="0.25">
      <c r="A478" s="128"/>
      <c r="B478" s="220"/>
      <c r="C478" s="223"/>
      <c r="D478" s="962"/>
      <c r="E478" s="963"/>
      <c r="F478" s="963"/>
      <c r="G478" s="963"/>
      <c r="H478" s="963"/>
      <c r="I478" s="963"/>
      <c r="J478" s="963"/>
      <c r="K478" s="963"/>
      <c r="L478" s="963"/>
      <c r="M478" s="963"/>
      <c r="N478" s="963"/>
      <c r="O478" s="963"/>
      <c r="P478" s="963"/>
      <c r="Q478" s="964"/>
      <c r="R478" s="306"/>
      <c r="S478" s="380"/>
      <c r="T478" s="202" t="b">
        <f t="shared" si="27"/>
        <v>0</v>
      </c>
      <c r="U478" s="202" t="str">
        <f t="shared" si="28"/>
        <v>FALSE</v>
      </c>
      <c r="V478" s="202">
        <f t="shared" si="31"/>
        <v>0</v>
      </c>
      <c r="W478" s="202" t="str">
        <f t="shared" si="29"/>
        <v>0</v>
      </c>
      <c r="X478" s="174"/>
      <c r="Y478" s="174"/>
      <c r="Z478" s="174"/>
      <c r="AA478" s="175"/>
      <c r="AB478" s="176"/>
      <c r="AC478" s="176"/>
    </row>
    <row r="479" spans="1:29" s="177" customFormat="1" x14ac:dyDescent="0.25">
      <c r="A479" s="128"/>
      <c r="B479" s="220"/>
      <c r="C479" s="223"/>
      <c r="D479" s="962"/>
      <c r="E479" s="963"/>
      <c r="F479" s="963"/>
      <c r="G479" s="963"/>
      <c r="H479" s="963"/>
      <c r="I479" s="963"/>
      <c r="J479" s="963"/>
      <c r="K479" s="963"/>
      <c r="L479" s="963"/>
      <c r="M479" s="963"/>
      <c r="N479" s="963"/>
      <c r="O479" s="963"/>
      <c r="P479" s="963"/>
      <c r="Q479" s="964"/>
      <c r="R479" s="306"/>
      <c r="S479" s="380"/>
      <c r="T479" s="202" t="b">
        <f t="shared" si="27"/>
        <v>0</v>
      </c>
      <c r="U479" s="202" t="str">
        <f t="shared" si="28"/>
        <v>FALSE</v>
      </c>
      <c r="V479" s="202">
        <f t="shared" si="31"/>
        <v>0</v>
      </c>
      <c r="W479" s="202" t="str">
        <f t="shared" si="29"/>
        <v>0</v>
      </c>
      <c r="X479" s="174"/>
      <c r="Y479" s="174"/>
      <c r="Z479" s="174"/>
      <c r="AA479" s="175"/>
      <c r="AB479" s="176"/>
      <c r="AC479" s="176"/>
    </row>
    <row r="480" spans="1:29" s="177" customFormat="1" x14ac:dyDescent="0.25">
      <c r="A480" s="128"/>
      <c r="B480" s="220"/>
      <c r="C480" s="223"/>
      <c r="D480" s="965"/>
      <c r="E480" s="966"/>
      <c r="F480" s="966"/>
      <c r="G480" s="966"/>
      <c r="H480" s="966"/>
      <c r="I480" s="966"/>
      <c r="J480" s="966"/>
      <c r="K480" s="966"/>
      <c r="L480" s="966"/>
      <c r="M480" s="966"/>
      <c r="N480" s="966"/>
      <c r="O480" s="966"/>
      <c r="P480" s="966"/>
      <c r="Q480" s="967"/>
      <c r="R480" s="339"/>
      <c r="S480" s="380"/>
      <c r="T480" s="202" t="b">
        <f t="shared" si="27"/>
        <v>0</v>
      </c>
      <c r="U480" s="202" t="str">
        <f t="shared" si="28"/>
        <v>FALSE</v>
      </c>
      <c r="V480" s="202">
        <f t="shared" si="31"/>
        <v>0</v>
      </c>
      <c r="W480" s="202" t="str">
        <f t="shared" si="29"/>
        <v>0</v>
      </c>
      <c r="X480" s="174"/>
      <c r="Y480" s="174"/>
      <c r="Z480" s="174"/>
      <c r="AA480" s="175"/>
      <c r="AB480" s="176"/>
      <c r="AC480" s="176"/>
    </row>
    <row r="481" spans="1:29" s="177" customFormat="1" ht="15.75" x14ac:dyDescent="0.25">
      <c r="A481" s="128"/>
      <c r="B481" s="375"/>
      <c r="C481" s="223"/>
      <c r="D481" s="333"/>
      <c r="E481" s="564"/>
      <c r="F481" s="307"/>
      <c r="G481" s="307"/>
      <c r="H481" s="307"/>
      <c r="I481" s="307"/>
      <c r="J481" s="307"/>
      <c r="K481" s="307"/>
      <c r="L481" s="307"/>
      <c r="M481" s="307"/>
      <c r="N481" s="323"/>
      <c r="O481" s="151"/>
      <c r="P481" s="372"/>
      <c r="Q481" s="223"/>
      <c r="R481" s="306"/>
      <c r="S481" s="380"/>
      <c r="T481" s="202" t="b">
        <f>IF(W481="1",TRUE,FALSE)</f>
        <v>0</v>
      </c>
      <c r="U481" s="202" t="str">
        <f>""&amp;T481&amp;""</f>
        <v>FALSE</v>
      </c>
      <c r="V481" s="202">
        <f>IF(C481="Uploaded",1,0)</f>
        <v>0</v>
      </c>
      <c r="W481" s="202" t="str">
        <f>""&amp;V481&amp;""</f>
        <v>0</v>
      </c>
      <c r="X481" s="174"/>
      <c r="Y481" s="174"/>
      <c r="Z481" s="174"/>
      <c r="AA481" s="175"/>
      <c r="AB481" s="176"/>
      <c r="AC481" s="176"/>
    </row>
    <row r="482" spans="1:29" s="133" customFormat="1" ht="21.75" customHeight="1" x14ac:dyDescent="0.25">
      <c r="A482" s="128"/>
      <c r="B482" s="220"/>
      <c r="C482" s="223"/>
      <c r="D482" s="221" t="s">
        <v>663</v>
      </c>
      <c r="E482" s="222"/>
      <c r="F482" s="222"/>
      <c r="G482" s="223"/>
      <c r="H482" s="224"/>
      <c r="I482" s="223"/>
      <c r="J482" s="223"/>
      <c r="K482" s="223"/>
      <c r="L482" s="223"/>
      <c r="M482" s="223"/>
      <c r="N482" s="225"/>
      <c r="O482" s="226"/>
      <c r="P482" s="129"/>
      <c r="Q482" s="129"/>
      <c r="R482" s="227"/>
      <c r="S482" s="380"/>
      <c r="T482" s="202"/>
      <c r="U482" s="202"/>
      <c r="V482" s="202"/>
      <c r="W482" s="202"/>
      <c r="X482" s="202"/>
      <c r="Y482" s="202"/>
      <c r="Z482" s="202"/>
      <c r="AA482" s="128"/>
      <c r="AB482" s="131"/>
      <c r="AC482" s="131"/>
    </row>
    <row r="483" spans="1:29" s="133" customFormat="1" ht="15.75" x14ac:dyDescent="0.25">
      <c r="A483" s="128"/>
      <c r="B483" s="220"/>
      <c r="C483" s="223"/>
      <c r="D483" s="229"/>
      <c r="E483" s="411" t="s">
        <v>257</v>
      </c>
      <c r="F483" s="956" t="s">
        <v>251</v>
      </c>
      <c r="G483" s="957"/>
      <c r="H483" s="957"/>
      <c r="I483" s="957"/>
      <c r="J483" s="958"/>
      <c r="K483" s="494"/>
      <c r="L483" s="411" t="s">
        <v>258</v>
      </c>
      <c r="M483" s="956" t="s">
        <v>251</v>
      </c>
      <c r="N483" s="957"/>
      <c r="O483" s="957"/>
      <c r="P483" s="957"/>
      <c r="Q483" s="958"/>
      <c r="R483" s="227"/>
      <c r="S483" s="380"/>
      <c r="T483" s="202"/>
      <c r="U483" s="202"/>
      <c r="V483" s="202"/>
      <c r="W483" s="202"/>
      <c r="X483" s="202"/>
      <c r="Y483" s="202"/>
      <c r="Z483" s="202"/>
      <c r="AA483" s="128"/>
      <c r="AB483" s="131"/>
      <c r="AC483" s="131"/>
    </row>
    <row r="484" spans="1:29" s="177" customFormat="1" ht="15.6" customHeight="1" thickBot="1" x14ac:dyDescent="0.3">
      <c r="A484" s="128"/>
      <c r="B484" s="358"/>
      <c r="C484" s="359"/>
      <c r="D484" s="360"/>
      <c r="E484" s="360"/>
      <c r="F484" s="360"/>
      <c r="G484" s="360"/>
      <c r="H484" s="360"/>
      <c r="I484" s="360"/>
      <c r="J484" s="360"/>
      <c r="K484" s="360"/>
      <c r="L484" s="360"/>
      <c r="M484" s="360"/>
      <c r="N484" s="360"/>
      <c r="O484" s="360"/>
      <c r="P484" s="320"/>
      <c r="Q484" s="320"/>
      <c r="R484" s="361"/>
      <c r="S484" s="380"/>
      <c r="T484" s="202" t="b">
        <f>IF(W484="1",TRUE,FALSE)</f>
        <v>0</v>
      </c>
      <c r="U484" s="202" t="str">
        <f>""&amp;T484&amp;""</f>
        <v>FALSE</v>
      </c>
      <c r="V484" s="202">
        <f>IF(C484="Uploaded",1,0)</f>
        <v>0</v>
      </c>
      <c r="W484" s="202" t="str">
        <f>""&amp;V484&amp;""</f>
        <v>0</v>
      </c>
      <c r="X484" s="174"/>
      <c r="Y484" s="174"/>
      <c r="Z484" s="174"/>
      <c r="AA484" s="175"/>
      <c r="AB484" s="176"/>
      <c r="AC484" s="176"/>
    </row>
    <row r="485" spans="1:29" s="177" customFormat="1" x14ac:dyDescent="0.25">
      <c r="A485" s="128"/>
      <c r="B485" s="291"/>
      <c r="C485" s="292"/>
      <c r="D485" s="292"/>
      <c r="E485" s="292"/>
      <c r="F485" s="292"/>
      <c r="G485" s="292"/>
      <c r="H485" s="292"/>
      <c r="I485" s="292"/>
      <c r="J485" s="292"/>
      <c r="K485" s="292"/>
      <c r="L485" s="292"/>
      <c r="M485" s="292"/>
      <c r="N485" s="293"/>
      <c r="O485" s="292"/>
      <c r="P485" s="292"/>
      <c r="Q485" s="292"/>
      <c r="R485" s="294"/>
      <c r="S485" s="380"/>
      <c r="T485" s="202" t="b">
        <f t="shared" si="27"/>
        <v>0</v>
      </c>
      <c r="U485" s="202" t="str">
        <f t="shared" si="28"/>
        <v>FALSE</v>
      </c>
      <c r="V485" s="202">
        <f t="shared" si="31"/>
        <v>0</v>
      </c>
      <c r="W485" s="202" t="str">
        <f t="shared" si="29"/>
        <v>0</v>
      </c>
      <c r="X485" s="174"/>
      <c r="Y485" s="174"/>
      <c r="Z485" s="174"/>
      <c r="AA485" s="175"/>
      <c r="AB485" s="176"/>
      <c r="AC485" s="176"/>
    </row>
    <row r="486" spans="1:29" s="177" customFormat="1" ht="15.75" x14ac:dyDescent="0.25">
      <c r="A486" s="128"/>
      <c r="B486" s="220"/>
      <c r="C486" s="322" t="s">
        <v>133</v>
      </c>
      <c r="D486" s="322"/>
      <c r="E486" s="307"/>
      <c r="F486" s="307"/>
      <c r="G486" s="307"/>
      <c r="H486" s="307"/>
      <c r="I486" s="307"/>
      <c r="J486" s="307"/>
      <c r="K486" s="307"/>
      <c r="L486" s="307"/>
      <c r="M486" s="307"/>
      <c r="N486" s="323"/>
      <c r="O486" s="307"/>
      <c r="P486" s="307"/>
      <c r="Q486" s="307"/>
      <c r="R486" s="345"/>
      <c r="S486" s="380"/>
      <c r="T486" s="202" t="b">
        <f t="shared" si="27"/>
        <v>0</v>
      </c>
      <c r="U486" s="202" t="str">
        <f t="shared" si="28"/>
        <v>FALSE</v>
      </c>
      <c r="V486" s="202">
        <f>IF(P486="YES",1,0)</f>
        <v>0</v>
      </c>
      <c r="W486" s="202" t="str">
        <f t="shared" si="29"/>
        <v>0</v>
      </c>
      <c r="X486" s="174"/>
      <c r="Y486" s="174"/>
      <c r="Z486" s="174"/>
      <c r="AA486" s="175"/>
      <c r="AB486" s="176"/>
      <c r="AC486" s="176"/>
    </row>
    <row r="487" spans="1:29" s="346" customFormat="1" ht="15.75" customHeight="1" x14ac:dyDescent="0.25">
      <c r="A487" s="324"/>
      <c r="B487" s="325"/>
      <c r="C487" s="326" t="s">
        <v>317</v>
      </c>
      <c r="E487" s="565"/>
      <c r="F487" s="565"/>
      <c r="G487" s="565"/>
      <c r="H487" s="565"/>
      <c r="I487" s="565"/>
      <c r="J487" s="565"/>
      <c r="K487" s="565"/>
      <c r="L487" s="565"/>
      <c r="M487" s="565"/>
      <c r="N487" s="328"/>
      <c r="O487" s="328"/>
      <c r="P487" s="328"/>
      <c r="Q487" s="328"/>
      <c r="R487" s="348"/>
      <c r="S487" s="539"/>
      <c r="T487" s="330" t="e">
        <f t="shared" si="27"/>
        <v>#REF!</v>
      </c>
      <c r="U487" s="330" t="e">
        <f t="shared" si="28"/>
        <v>#REF!</v>
      </c>
      <c r="V487" s="330" t="e">
        <f>IF(#REF!="Uploaded",1,0)</f>
        <v>#REF!</v>
      </c>
      <c r="W487" s="330" t="e">
        <f t="shared" si="29"/>
        <v>#REF!</v>
      </c>
      <c r="X487" s="349"/>
      <c r="Y487" s="349"/>
      <c r="Z487" s="349"/>
      <c r="AA487" s="541"/>
      <c r="AB487" s="350"/>
      <c r="AC487" s="350"/>
    </row>
    <row r="488" spans="1:29" s="177" customFormat="1" ht="15.75" customHeight="1" x14ac:dyDescent="0.25">
      <c r="A488" s="128"/>
      <c r="B488" s="220"/>
      <c r="C488" s="223"/>
      <c r="D488" s="207"/>
      <c r="E488" s="385"/>
      <c r="F488" s="385"/>
      <c r="G488" s="385"/>
      <c r="H488" s="385"/>
      <c r="I488" s="385"/>
      <c r="J488" s="385"/>
      <c r="K488" s="385"/>
      <c r="L488" s="385"/>
      <c r="M488" s="385"/>
      <c r="N488" s="385"/>
      <c r="O488" s="385"/>
      <c r="P488" s="385"/>
      <c r="Q488" s="385"/>
      <c r="R488" s="345"/>
      <c r="S488" s="380"/>
      <c r="T488" s="202" t="b">
        <f t="shared" si="27"/>
        <v>0</v>
      </c>
      <c r="U488" s="202" t="str">
        <f t="shared" si="28"/>
        <v>FALSE</v>
      </c>
      <c r="V488" s="202">
        <f>IF(C488="Uploaded",1,0)</f>
        <v>0</v>
      </c>
      <c r="W488" s="202" t="str">
        <f t="shared" si="29"/>
        <v>0</v>
      </c>
      <c r="X488" s="174"/>
      <c r="Y488" s="174"/>
      <c r="Z488" s="174"/>
      <c r="AA488" s="175"/>
      <c r="AB488" s="176"/>
      <c r="AC488" s="176"/>
    </row>
    <row r="489" spans="1:29" s="177" customFormat="1" ht="16.5" customHeight="1" x14ac:dyDescent="0.25">
      <c r="A489" s="128"/>
      <c r="B489" s="220"/>
      <c r="C489" s="223"/>
      <c r="D489" s="302" t="s">
        <v>673</v>
      </c>
      <c r="E489" s="302"/>
      <c r="F489" s="302"/>
      <c r="G489" s="302"/>
      <c r="H489" s="302"/>
      <c r="I489" s="302"/>
      <c r="J489" s="302"/>
      <c r="K489" s="302"/>
      <c r="L489" s="302"/>
      <c r="M489" s="302"/>
      <c r="N489" s="302"/>
      <c r="O489" s="95" t="s">
        <v>251</v>
      </c>
      <c r="Q489" s="307"/>
      <c r="R489" s="306"/>
      <c r="S489" s="380" t="str">
        <f>IF(AND(OR(O489="NO",O489="&lt;select&gt;"),OR(D493&lt;&gt;"",U499="TRUE",U501="TRUE")),"Please answer this question by making a selection in the dropdown.","")</f>
        <v/>
      </c>
      <c r="T489" s="202" t="b">
        <f>IF(W489="1",TRUE,FALSE)</f>
        <v>0</v>
      </c>
      <c r="U489" s="202" t="str">
        <f>""&amp;T489&amp;""</f>
        <v>FALSE</v>
      </c>
      <c r="V489" s="202">
        <f>IF(O489="YES",1,0)</f>
        <v>0</v>
      </c>
      <c r="W489" s="202" t="str">
        <f>""&amp;V489&amp;""</f>
        <v>0</v>
      </c>
      <c r="X489" s="174"/>
      <c r="Y489" s="174"/>
      <c r="Z489" s="174"/>
      <c r="AA489" s="175"/>
      <c r="AB489" s="176"/>
      <c r="AC489" s="176"/>
    </row>
    <row r="490" spans="1:29" s="177" customFormat="1" ht="16.5" customHeight="1" x14ac:dyDescent="0.25">
      <c r="A490" s="128"/>
      <c r="B490" s="220"/>
      <c r="C490" s="223"/>
      <c r="D490" s="333"/>
      <c r="E490" s="307"/>
      <c r="F490" s="307"/>
      <c r="G490" s="307"/>
      <c r="H490" s="307"/>
      <c r="I490" s="307"/>
      <c r="J490" s="307"/>
      <c r="K490" s="307"/>
      <c r="L490" s="307"/>
      <c r="M490" s="307"/>
      <c r="N490" s="323"/>
      <c r="O490" s="226"/>
      <c r="P490" s="152"/>
      <c r="Q490" s="152"/>
      <c r="R490" s="306"/>
      <c r="S490" s="380"/>
      <c r="T490" s="202" t="b">
        <f>IF(W490="1",TRUE,FALSE)</f>
        <v>0</v>
      </c>
      <c r="U490" s="202" t="str">
        <f>""&amp;T490&amp;""</f>
        <v>FALSE</v>
      </c>
      <c r="V490" s="202">
        <f t="shared" ref="V490:V497" si="32">IF(C490="Uploaded",1,0)</f>
        <v>0</v>
      </c>
      <c r="W490" s="202" t="str">
        <f>""&amp;V490&amp;""</f>
        <v>0</v>
      </c>
      <c r="X490" s="174"/>
      <c r="Y490" s="174"/>
      <c r="Z490" s="174"/>
      <c r="AA490" s="175"/>
      <c r="AB490" s="176"/>
      <c r="AC490" s="176"/>
    </row>
    <row r="491" spans="1:29" s="177" customFormat="1" ht="15.75" x14ac:dyDescent="0.25">
      <c r="A491" s="128"/>
      <c r="B491" s="220"/>
      <c r="C491" s="223"/>
      <c r="D491" s="222" t="s">
        <v>494</v>
      </c>
      <c r="E491" s="385"/>
      <c r="F491" s="385"/>
      <c r="G491" s="385"/>
      <c r="H491" s="385"/>
      <c r="I491" s="385"/>
      <c r="J491" s="385"/>
      <c r="K491" s="385"/>
      <c r="L491" s="385"/>
      <c r="M491" s="385"/>
      <c r="N491" s="385"/>
      <c r="O491" s="385"/>
      <c r="P491" s="385"/>
      <c r="Q491" s="385"/>
      <c r="R491" s="345"/>
      <c r="S491" s="380"/>
      <c r="T491" s="202" t="b">
        <f t="shared" si="27"/>
        <v>0</v>
      </c>
      <c r="U491" s="202" t="str">
        <f t="shared" si="28"/>
        <v>FALSE</v>
      </c>
      <c r="V491" s="202">
        <f t="shared" si="32"/>
        <v>0</v>
      </c>
      <c r="W491" s="202" t="str">
        <f t="shared" si="29"/>
        <v>0</v>
      </c>
      <c r="X491" s="174"/>
      <c r="Y491" s="174"/>
      <c r="Z491" s="174"/>
      <c r="AA491" s="175"/>
      <c r="AB491" s="176"/>
      <c r="AC491" s="176"/>
    </row>
    <row r="492" spans="1:29" s="177" customFormat="1" ht="9" customHeight="1" x14ac:dyDescent="0.25">
      <c r="A492" s="128"/>
      <c r="B492" s="220"/>
      <c r="C492" s="223"/>
      <c r="D492" s="223"/>
      <c r="E492" s="223"/>
      <c r="F492" s="223"/>
      <c r="G492" s="223"/>
      <c r="H492" s="223"/>
      <c r="I492" s="223"/>
      <c r="J492" s="223"/>
      <c r="K492" s="223"/>
      <c r="L492" s="223"/>
      <c r="M492" s="223"/>
      <c r="N492" s="308"/>
      <c r="O492" s="223"/>
      <c r="P492" s="223"/>
      <c r="Q492" s="223"/>
      <c r="R492" s="345"/>
      <c r="S492" s="380"/>
      <c r="T492" s="202" t="b">
        <f t="shared" si="27"/>
        <v>0</v>
      </c>
      <c r="U492" s="202" t="str">
        <f t="shared" si="28"/>
        <v>FALSE</v>
      </c>
      <c r="V492" s="202">
        <f t="shared" si="32"/>
        <v>0</v>
      </c>
      <c r="W492" s="202" t="str">
        <f t="shared" si="29"/>
        <v>0</v>
      </c>
      <c r="X492" s="174"/>
      <c r="Y492" s="174"/>
      <c r="Z492" s="174"/>
      <c r="AA492" s="175"/>
      <c r="AB492" s="176"/>
      <c r="AC492" s="176"/>
    </row>
    <row r="493" spans="1:29" s="177" customFormat="1" x14ac:dyDescent="0.25">
      <c r="A493" s="128"/>
      <c r="B493" s="220"/>
      <c r="C493" s="223"/>
      <c r="D493" s="959"/>
      <c r="E493" s="960"/>
      <c r="F493" s="960"/>
      <c r="G493" s="960"/>
      <c r="H493" s="960"/>
      <c r="I493" s="960"/>
      <c r="J493" s="960"/>
      <c r="K493" s="960"/>
      <c r="L493" s="960"/>
      <c r="M493" s="960"/>
      <c r="N493" s="960"/>
      <c r="O493" s="960"/>
      <c r="P493" s="960"/>
      <c r="Q493" s="961"/>
      <c r="R493" s="309"/>
      <c r="S493" s="380" t="str">
        <f>IF(AND(O489="YES",D493=""),"Please add narrative text.","")</f>
        <v/>
      </c>
      <c r="T493" s="202" t="b">
        <f t="shared" si="27"/>
        <v>0</v>
      </c>
      <c r="U493" s="202" t="str">
        <f t="shared" si="28"/>
        <v>FALSE</v>
      </c>
      <c r="V493" s="202">
        <f t="shared" si="32"/>
        <v>0</v>
      </c>
      <c r="W493" s="202" t="str">
        <f t="shared" si="29"/>
        <v>0</v>
      </c>
      <c r="X493" s="174"/>
      <c r="Y493" s="174"/>
      <c r="Z493" s="174"/>
      <c r="AA493" s="175"/>
      <c r="AB493" s="176"/>
      <c r="AC493" s="176"/>
    </row>
    <row r="494" spans="1:29" s="177" customFormat="1" x14ac:dyDescent="0.25">
      <c r="A494" s="128"/>
      <c r="B494" s="220"/>
      <c r="C494" s="223"/>
      <c r="D494" s="962"/>
      <c r="E494" s="963"/>
      <c r="F494" s="963"/>
      <c r="G494" s="963"/>
      <c r="H494" s="963"/>
      <c r="I494" s="963"/>
      <c r="J494" s="963"/>
      <c r="K494" s="963"/>
      <c r="L494" s="963"/>
      <c r="M494" s="963"/>
      <c r="N494" s="963"/>
      <c r="O494" s="963"/>
      <c r="P494" s="963"/>
      <c r="Q494" s="964"/>
      <c r="R494" s="306"/>
      <c r="S494" s="380"/>
      <c r="T494" s="202" t="b">
        <f t="shared" si="27"/>
        <v>0</v>
      </c>
      <c r="U494" s="202" t="str">
        <f t="shared" si="28"/>
        <v>FALSE</v>
      </c>
      <c r="V494" s="202">
        <f t="shared" si="32"/>
        <v>0</v>
      </c>
      <c r="W494" s="202" t="str">
        <f t="shared" si="29"/>
        <v>0</v>
      </c>
      <c r="X494" s="174"/>
      <c r="Y494" s="174"/>
      <c r="Z494" s="174"/>
      <c r="AA494" s="175"/>
      <c r="AB494" s="176"/>
      <c r="AC494" s="176"/>
    </row>
    <row r="495" spans="1:29" s="177" customFormat="1" x14ac:dyDescent="0.25">
      <c r="A495" s="128"/>
      <c r="B495" s="220"/>
      <c r="C495" s="223"/>
      <c r="D495" s="962"/>
      <c r="E495" s="963"/>
      <c r="F495" s="963"/>
      <c r="G495" s="963"/>
      <c r="H495" s="963"/>
      <c r="I495" s="963"/>
      <c r="J495" s="963"/>
      <c r="K495" s="963"/>
      <c r="L495" s="963"/>
      <c r="M495" s="963"/>
      <c r="N495" s="963"/>
      <c r="O495" s="963"/>
      <c r="P495" s="963"/>
      <c r="Q495" s="964"/>
      <c r="R495" s="306"/>
      <c r="S495" s="380"/>
      <c r="T495" s="202" t="b">
        <f t="shared" si="27"/>
        <v>0</v>
      </c>
      <c r="U495" s="202" t="str">
        <f t="shared" si="28"/>
        <v>FALSE</v>
      </c>
      <c r="V495" s="202">
        <f t="shared" si="32"/>
        <v>0</v>
      </c>
      <c r="W495" s="202" t="str">
        <f t="shared" si="29"/>
        <v>0</v>
      </c>
      <c r="X495" s="174"/>
      <c r="Y495" s="174"/>
      <c r="Z495" s="174"/>
      <c r="AA495" s="175"/>
      <c r="AB495" s="176"/>
      <c r="AC495" s="176"/>
    </row>
    <row r="496" spans="1:29" s="177" customFormat="1" x14ac:dyDescent="0.25">
      <c r="A496" s="128"/>
      <c r="B496" s="220"/>
      <c r="C496" s="223"/>
      <c r="D496" s="962"/>
      <c r="E496" s="963"/>
      <c r="F496" s="963"/>
      <c r="G496" s="963"/>
      <c r="H496" s="963"/>
      <c r="I496" s="963"/>
      <c r="J496" s="963"/>
      <c r="K496" s="963"/>
      <c r="L496" s="963"/>
      <c r="M496" s="963"/>
      <c r="N496" s="963"/>
      <c r="O496" s="963"/>
      <c r="P496" s="963"/>
      <c r="Q496" s="964"/>
      <c r="R496" s="306"/>
      <c r="S496" s="380"/>
      <c r="T496" s="202" t="b">
        <f t="shared" si="27"/>
        <v>0</v>
      </c>
      <c r="U496" s="202" t="str">
        <f t="shared" si="28"/>
        <v>FALSE</v>
      </c>
      <c r="V496" s="202">
        <f t="shared" si="32"/>
        <v>0</v>
      </c>
      <c r="W496" s="202" t="str">
        <f t="shared" si="29"/>
        <v>0</v>
      </c>
      <c r="X496" s="174"/>
      <c r="Y496" s="174"/>
      <c r="Z496" s="174"/>
      <c r="AA496" s="175"/>
      <c r="AB496" s="176"/>
      <c r="AC496" s="176"/>
    </row>
    <row r="497" spans="1:41" s="177" customFormat="1" x14ac:dyDescent="0.25">
      <c r="A497" s="128"/>
      <c r="B497" s="220"/>
      <c r="C497" s="223"/>
      <c r="D497" s="965"/>
      <c r="E497" s="966"/>
      <c r="F497" s="966"/>
      <c r="G497" s="966"/>
      <c r="H497" s="966"/>
      <c r="I497" s="966"/>
      <c r="J497" s="966"/>
      <c r="K497" s="966"/>
      <c r="L497" s="966"/>
      <c r="M497" s="966"/>
      <c r="N497" s="966"/>
      <c r="O497" s="966"/>
      <c r="P497" s="966"/>
      <c r="Q497" s="967"/>
      <c r="R497" s="339"/>
      <c r="S497" s="380"/>
      <c r="T497" s="202" t="b">
        <f t="shared" si="27"/>
        <v>0</v>
      </c>
      <c r="U497" s="202" t="str">
        <f t="shared" si="28"/>
        <v>FALSE</v>
      </c>
      <c r="V497" s="202">
        <f t="shared" si="32"/>
        <v>0</v>
      </c>
      <c r="W497" s="202" t="str">
        <f t="shared" si="29"/>
        <v>0</v>
      </c>
      <c r="X497" s="174"/>
      <c r="Y497" s="174"/>
      <c r="Z497" s="174"/>
      <c r="AA497" s="175"/>
      <c r="AB497" s="176"/>
      <c r="AC497" s="176"/>
    </row>
    <row r="498" spans="1:41" s="207" customFormat="1" x14ac:dyDescent="0.25">
      <c r="A498" s="128"/>
      <c r="B498" s="220"/>
      <c r="C498" s="223"/>
      <c r="D498" s="340"/>
      <c r="E498" s="340"/>
      <c r="F498" s="340"/>
      <c r="G498" s="340"/>
      <c r="H498" s="340"/>
      <c r="I498" s="340"/>
      <c r="J498" s="340"/>
      <c r="K498" s="340"/>
      <c r="L498" s="340"/>
      <c r="M498" s="340"/>
      <c r="N498" s="341"/>
      <c r="O498" s="340"/>
      <c r="P498" s="340"/>
      <c r="Q498" s="340"/>
      <c r="R498" s="306"/>
      <c r="S498" s="380"/>
      <c r="T498" s="202" t="b">
        <f t="shared" si="27"/>
        <v>0</v>
      </c>
      <c r="U498" s="202" t="str">
        <f t="shared" si="28"/>
        <v>FALSE</v>
      </c>
      <c r="V498" s="202">
        <f>IF(P498="Uploaded",1,0)</f>
        <v>0</v>
      </c>
      <c r="W498" s="202" t="str">
        <f t="shared" si="29"/>
        <v>0</v>
      </c>
      <c r="X498" s="261"/>
      <c r="Y498" s="261"/>
      <c r="Z498" s="261"/>
      <c r="AA498" s="124"/>
      <c r="AB498" s="262"/>
      <c r="AC498" s="262"/>
    </row>
    <row r="499" spans="1:41" s="207" customFormat="1" ht="22.15" customHeight="1" x14ac:dyDescent="0.25">
      <c r="A499" s="128"/>
      <c r="B499" s="220"/>
      <c r="C499" s="223"/>
      <c r="D499" s="393" t="s">
        <v>268</v>
      </c>
      <c r="E499" s="393"/>
      <c r="F499" s="393"/>
      <c r="G499" s="393"/>
      <c r="H499" s="393"/>
      <c r="I499" s="393"/>
      <c r="J499" s="393"/>
      <c r="K499" s="393"/>
      <c r="L499" s="393"/>
      <c r="M499" s="393"/>
      <c r="N499" s="393"/>
      <c r="O499" s="393"/>
      <c r="P499" s="968" t="s">
        <v>251</v>
      </c>
      <c r="Q499" s="969"/>
      <c r="R499" s="306"/>
      <c r="S499" s="536" t="str">
        <f>IF(AND(O489="YES",P499="&lt;select&gt;"),"Please upload the required documentation.","")</f>
        <v/>
      </c>
      <c r="T499" s="202" t="b">
        <f t="shared" si="27"/>
        <v>0</v>
      </c>
      <c r="U499" s="202" t="str">
        <f t="shared" si="28"/>
        <v>FALSE</v>
      </c>
      <c r="V499" s="202">
        <f>IF(P499="Uploaded",1,0)</f>
        <v>0</v>
      </c>
      <c r="W499" s="202" t="str">
        <f t="shared" si="29"/>
        <v>0</v>
      </c>
      <c r="X499" s="261"/>
      <c r="Y499" s="261"/>
      <c r="Z499" s="261"/>
      <c r="AA499" s="124"/>
      <c r="AB499" s="262"/>
      <c r="AC499" s="262"/>
    </row>
    <row r="500" spans="1:41" ht="11.45" customHeight="1" x14ac:dyDescent="0.25">
      <c r="A500" s="124"/>
      <c r="B500" s="211"/>
      <c r="C500" s="223"/>
      <c r="D500" s="393"/>
      <c r="E500" s="393"/>
      <c r="F500" s="393"/>
      <c r="G500" s="393"/>
      <c r="H500" s="393"/>
      <c r="I500" s="393"/>
      <c r="J500" s="393"/>
      <c r="K500" s="393"/>
      <c r="L500" s="393"/>
      <c r="M500" s="393"/>
      <c r="N500" s="393"/>
      <c r="O500" s="393"/>
      <c r="P500" s="223"/>
      <c r="Q500" s="223"/>
      <c r="R500" s="243"/>
      <c r="S500" s="536"/>
      <c r="T500" s="202" t="b">
        <f t="shared" ref="T500:T505" si="33">IF(W500="1",TRUE,FALSE)</f>
        <v>0</v>
      </c>
      <c r="U500" s="202" t="str">
        <f t="shared" ref="U500:U505" si="34">""&amp;T500&amp;""</f>
        <v>FALSE</v>
      </c>
      <c r="V500" s="202">
        <f>IF(C500="Uploaded",1,0)</f>
        <v>0</v>
      </c>
      <c r="W500" s="202" t="str">
        <f t="shared" ref="W500:W505" si="35">""&amp;V500&amp;""</f>
        <v>0</v>
      </c>
      <c r="AL500" s="178"/>
      <c r="AM500" s="178"/>
      <c r="AN500" s="178"/>
      <c r="AO500" s="178"/>
    </row>
    <row r="501" spans="1:41" ht="21.75" customHeight="1" x14ac:dyDescent="0.25">
      <c r="A501" s="124"/>
      <c r="B501" s="211"/>
      <c r="C501" s="223"/>
      <c r="D501" s="898" t="s">
        <v>269</v>
      </c>
      <c r="E501" s="898"/>
      <c r="F501" s="898"/>
      <c r="G501" s="898"/>
      <c r="H501" s="898"/>
      <c r="I501" s="898"/>
      <c r="J501" s="898"/>
      <c r="K501" s="898"/>
      <c r="L501" s="898"/>
      <c r="M501" s="898"/>
      <c r="N501" s="898"/>
      <c r="O501" s="898"/>
      <c r="P501" s="968" t="s">
        <v>251</v>
      </c>
      <c r="Q501" s="969"/>
      <c r="R501" s="243"/>
      <c r="S501" s="536" t="str">
        <f>IF(AND(O489="YES",P501="&lt;select&gt;"),"Please upload the required documentation.","")</f>
        <v/>
      </c>
      <c r="T501" s="202" t="b">
        <f t="shared" si="33"/>
        <v>0</v>
      </c>
      <c r="U501" s="202" t="str">
        <f t="shared" si="34"/>
        <v>FALSE</v>
      </c>
      <c r="V501" s="202">
        <f>IF(P501="Uploaded",1,0)</f>
        <v>0</v>
      </c>
      <c r="W501" s="202" t="str">
        <f t="shared" si="35"/>
        <v>0</v>
      </c>
      <c r="AL501" s="178"/>
      <c r="AM501" s="178"/>
      <c r="AN501" s="178"/>
      <c r="AO501" s="178"/>
    </row>
    <row r="502" spans="1:41" ht="21.75" customHeight="1" x14ac:dyDescent="0.25">
      <c r="A502" s="124"/>
      <c r="B502" s="211"/>
      <c r="C502" s="223"/>
      <c r="D502" s="898"/>
      <c r="E502" s="898"/>
      <c r="F502" s="898"/>
      <c r="G502" s="898"/>
      <c r="H502" s="898"/>
      <c r="I502" s="898"/>
      <c r="J502" s="898"/>
      <c r="K502" s="898"/>
      <c r="L502" s="898"/>
      <c r="M502" s="898"/>
      <c r="N502" s="898"/>
      <c r="O502" s="898"/>
      <c r="P502" s="357"/>
      <c r="Q502" s="357"/>
      <c r="R502" s="243"/>
      <c r="S502" s="536"/>
      <c r="T502" s="202"/>
      <c r="U502" s="202"/>
      <c r="V502" s="202"/>
      <c r="W502" s="202"/>
      <c r="AL502" s="178"/>
      <c r="AM502" s="178"/>
      <c r="AN502" s="178"/>
      <c r="AO502" s="178"/>
    </row>
    <row r="503" spans="1:41" s="133" customFormat="1" ht="21.75" customHeight="1" x14ac:dyDescent="0.25">
      <c r="A503" s="128"/>
      <c r="B503" s="220"/>
      <c r="C503" s="223"/>
      <c r="D503" s="221" t="s">
        <v>663</v>
      </c>
      <c r="E503" s="222"/>
      <c r="F503" s="222"/>
      <c r="G503" s="223"/>
      <c r="H503" s="224"/>
      <c r="I503" s="223"/>
      <c r="J503" s="223"/>
      <c r="K503" s="223"/>
      <c r="L503" s="223"/>
      <c r="M503" s="223"/>
      <c r="N503" s="225"/>
      <c r="O503" s="226"/>
      <c r="P503" s="129"/>
      <c r="Q503" s="129"/>
      <c r="R503" s="227"/>
      <c r="S503" s="380"/>
      <c r="T503" s="202"/>
      <c r="U503" s="202"/>
      <c r="V503" s="202"/>
      <c r="W503" s="202"/>
      <c r="X503" s="202"/>
      <c r="Y503" s="202"/>
      <c r="Z503" s="202"/>
      <c r="AA503" s="128"/>
      <c r="AB503" s="131"/>
      <c r="AC503" s="131"/>
    </row>
    <row r="504" spans="1:41" s="133" customFormat="1" ht="15.75" x14ac:dyDescent="0.25">
      <c r="A504" s="128"/>
      <c r="B504" s="220"/>
      <c r="C504" s="223"/>
      <c r="D504" s="229"/>
      <c r="E504" s="411" t="s">
        <v>257</v>
      </c>
      <c r="F504" s="956" t="s">
        <v>251</v>
      </c>
      <c r="G504" s="957"/>
      <c r="H504" s="957"/>
      <c r="I504" s="957"/>
      <c r="J504" s="958"/>
      <c r="K504" s="494"/>
      <c r="L504" s="411" t="s">
        <v>258</v>
      </c>
      <c r="M504" s="956" t="s">
        <v>251</v>
      </c>
      <c r="N504" s="957"/>
      <c r="O504" s="957"/>
      <c r="P504" s="957"/>
      <c r="Q504" s="958"/>
      <c r="R504" s="227"/>
      <c r="S504" s="380"/>
      <c r="T504" s="202"/>
      <c r="U504" s="202"/>
      <c r="V504" s="202"/>
      <c r="W504" s="202"/>
      <c r="X504" s="202"/>
      <c r="Y504" s="202"/>
      <c r="Z504" s="202"/>
      <c r="AA504" s="128"/>
      <c r="AB504" s="131"/>
      <c r="AC504" s="131"/>
    </row>
    <row r="505" spans="1:41" s="177" customFormat="1" ht="15.6" customHeight="1" thickBot="1" x14ac:dyDescent="0.3">
      <c r="A505" s="128"/>
      <c r="B505" s="358"/>
      <c r="C505" s="359"/>
      <c r="D505" s="360"/>
      <c r="E505" s="360"/>
      <c r="F505" s="360"/>
      <c r="G505" s="360"/>
      <c r="H505" s="360"/>
      <c r="I505" s="360"/>
      <c r="J505" s="360"/>
      <c r="K505" s="360"/>
      <c r="L505" s="360"/>
      <c r="M505" s="360"/>
      <c r="N505" s="360"/>
      <c r="O505" s="360"/>
      <c r="P505" s="320"/>
      <c r="Q505" s="320"/>
      <c r="R505" s="361"/>
      <c r="S505" s="380"/>
      <c r="T505" s="202" t="b">
        <f t="shared" si="33"/>
        <v>0</v>
      </c>
      <c r="U505" s="202" t="str">
        <f t="shared" si="34"/>
        <v>FALSE</v>
      </c>
      <c r="V505" s="202">
        <f>IF(C505="Uploaded",1,0)</f>
        <v>0</v>
      </c>
      <c r="W505" s="202" t="str">
        <f t="shared" si="35"/>
        <v>0</v>
      </c>
      <c r="X505" s="174"/>
      <c r="Y505" s="174"/>
      <c r="Z505" s="174"/>
      <c r="AA505" s="175"/>
      <c r="AB505" s="176"/>
      <c r="AC505" s="176"/>
    </row>
    <row r="506" spans="1:41" s="177" customFormat="1" x14ac:dyDescent="0.25">
      <c r="A506" s="128"/>
      <c r="B506" s="291"/>
      <c r="C506" s="292"/>
      <c r="D506" s="292"/>
      <c r="E506" s="292"/>
      <c r="F506" s="292"/>
      <c r="G506" s="292"/>
      <c r="H506" s="292"/>
      <c r="I506" s="292"/>
      <c r="J506" s="292"/>
      <c r="K506" s="292"/>
      <c r="L506" s="292"/>
      <c r="M506" s="292"/>
      <c r="N506" s="293"/>
      <c r="O506" s="292"/>
      <c r="P506" s="292"/>
      <c r="Q506" s="292"/>
      <c r="R506" s="294"/>
      <c r="S506" s="380"/>
      <c r="T506" s="202" t="b">
        <f t="shared" si="27"/>
        <v>0</v>
      </c>
      <c r="U506" s="202" t="str">
        <f t="shared" si="28"/>
        <v>FALSE</v>
      </c>
      <c r="V506" s="202">
        <f>IF(C506="Uploaded",1,0)</f>
        <v>0</v>
      </c>
      <c r="W506" s="202" t="str">
        <f t="shared" si="29"/>
        <v>0</v>
      </c>
      <c r="X506" s="174"/>
      <c r="Y506" s="174"/>
      <c r="Z506" s="174"/>
      <c r="AA506" s="175"/>
      <c r="AB506" s="176"/>
      <c r="AC506" s="176"/>
    </row>
    <row r="507" spans="1:41" s="177" customFormat="1" ht="15.75" x14ac:dyDescent="0.25">
      <c r="A507" s="128"/>
      <c r="B507" s="220"/>
      <c r="C507" s="322" t="s">
        <v>134</v>
      </c>
      <c r="D507" s="322"/>
      <c r="E507" s="307"/>
      <c r="F507" s="307"/>
      <c r="G507" s="307"/>
      <c r="H507" s="307"/>
      <c r="I507" s="307"/>
      <c r="J507" s="307"/>
      <c r="K507" s="307"/>
      <c r="L507" s="307"/>
      <c r="M507" s="307"/>
      <c r="N507" s="323"/>
      <c r="O507" s="307"/>
      <c r="P507" s="307"/>
      <c r="Q507" s="307"/>
      <c r="R507" s="306"/>
      <c r="S507" s="380"/>
      <c r="T507" s="202" t="b">
        <f t="shared" si="27"/>
        <v>0</v>
      </c>
      <c r="U507" s="202" t="str">
        <f t="shared" si="28"/>
        <v>FALSE</v>
      </c>
      <c r="V507" s="202">
        <f>IF(P507="YES",1,0)</f>
        <v>0</v>
      </c>
      <c r="W507" s="202" t="str">
        <f t="shared" si="29"/>
        <v>0</v>
      </c>
      <c r="X507" s="174"/>
      <c r="Y507" s="174"/>
      <c r="Z507" s="174"/>
      <c r="AA507" s="175"/>
      <c r="AB507" s="176"/>
      <c r="AC507" s="176"/>
    </row>
    <row r="508" spans="1:41" s="346" customFormat="1" ht="15.75" x14ac:dyDescent="0.25">
      <c r="A508" s="324"/>
      <c r="B508" s="325"/>
      <c r="C508" s="326" t="s">
        <v>317</v>
      </c>
      <c r="E508" s="328"/>
      <c r="F508" s="328"/>
      <c r="G508" s="328"/>
      <c r="H508" s="328"/>
      <c r="I508" s="328"/>
      <c r="J508" s="328"/>
      <c r="K508" s="328"/>
      <c r="L508" s="328"/>
      <c r="M508" s="328"/>
      <c r="N508" s="328"/>
      <c r="O508" s="328"/>
      <c r="P508" s="328"/>
      <c r="Q508" s="328"/>
      <c r="R508" s="329"/>
      <c r="S508" s="539"/>
      <c r="T508" s="330" t="e">
        <f t="shared" si="27"/>
        <v>#REF!</v>
      </c>
      <c r="U508" s="330" t="e">
        <f t="shared" si="28"/>
        <v>#REF!</v>
      </c>
      <c r="V508" s="330" t="e">
        <f>IF(#REF!="Uploaded",1,0)</f>
        <v>#REF!</v>
      </c>
      <c r="W508" s="330" t="e">
        <f t="shared" si="29"/>
        <v>#REF!</v>
      </c>
      <c r="X508" s="349"/>
      <c r="Y508" s="349"/>
      <c r="Z508" s="349"/>
      <c r="AA508" s="541"/>
      <c r="AB508" s="350"/>
      <c r="AC508" s="350"/>
    </row>
    <row r="509" spans="1:41" s="177" customFormat="1" ht="16.149999999999999" customHeight="1" x14ac:dyDescent="0.25">
      <c r="A509" s="128"/>
      <c r="B509" s="220"/>
      <c r="C509" s="223"/>
      <c r="D509" s="229"/>
      <c r="E509" s="307"/>
      <c r="F509" s="307"/>
      <c r="G509" s="307"/>
      <c r="H509" s="307"/>
      <c r="I509" s="307"/>
      <c r="J509" s="307"/>
      <c r="K509" s="307"/>
      <c r="L509" s="307"/>
      <c r="M509" s="307"/>
      <c r="N509" s="307"/>
      <c r="O509" s="307"/>
      <c r="P509" s="307"/>
      <c r="Q509" s="307"/>
      <c r="R509" s="306"/>
      <c r="S509" s="380"/>
      <c r="T509" s="202" t="b">
        <f>IF(W509="1",TRUE,FALSE)</f>
        <v>0</v>
      </c>
      <c r="U509" s="202" t="str">
        <f>""&amp;T509&amp;""</f>
        <v>FALSE</v>
      </c>
      <c r="V509" s="202">
        <f>IF(P509="YES",1,0)</f>
        <v>0</v>
      </c>
      <c r="W509" s="202" t="str">
        <f>""&amp;V509&amp;""</f>
        <v>0</v>
      </c>
      <c r="X509" s="174"/>
      <c r="Y509" s="174"/>
      <c r="Z509" s="174"/>
      <c r="AA509" s="175"/>
      <c r="AB509" s="176"/>
      <c r="AC509" s="176"/>
    </row>
    <row r="510" spans="1:41" s="177" customFormat="1" ht="16.5" customHeight="1" x14ac:dyDescent="0.25">
      <c r="A510" s="128"/>
      <c r="B510" s="220"/>
      <c r="C510" s="223"/>
      <c r="D510" s="302" t="s">
        <v>674</v>
      </c>
      <c r="E510" s="302"/>
      <c r="F510" s="302"/>
      <c r="G510" s="302"/>
      <c r="H510" s="302"/>
      <c r="I510" s="302"/>
      <c r="J510" s="302"/>
      <c r="K510" s="302"/>
      <c r="L510" s="302"/>
      <c r="M510" s="302"/>
      <c r="N510" s="302"/>
      <c r="O510" s="566"/>
      <c r="P510" s="95" t="s">
        <v>251</v>
      </c>
      <c r="Q510" s="307"/>
      <c r="R510" s="306"/>
      <c r="S510" s="380" t="str">
        <f>IF(AND(OR(P510="NO",P510="&lt;select&gt;"),OR(D515&lt;&gt;"",U522="TRUE")),"Please answer this question by making a selection in the dropdown.","")</f>
        <v/>
      </c>
      <c r="T510" s="202" t="b">
        <f>IF(W510="1",TRUE,FALSE)</f>
        <v>0</v>
      </c>
      <c r="U510" s="202" t="str">
        <f>""&amp;T510&amp;""</f>
        <v>FALSE</v>
      </c>
      <c r="V510" s="202">
        <f>IF(P510="YES",1,0)</f>
        <v>0</v>
      </c>
      <c r="W510" s="202" t="str">
        <f>""&amp;V510&amp;""</f>
        <v>0</v>
      </c>
      <c r="X510" s="174"/>
      <c r="Y510" s="174"/>
      <c r="Z510" s="174"/>
      <c r="AA510" s="175"/>
      <c r="AB510" s="176"/>
      <c r="AC510" s="176"/>
    </row>
    <row r="511" spans="1:41" s="177" customFormat="1" ht="16.5" customHeight="1" x14ac:dyDescent="0.25">
      <c r="A511" s="128"/>
      <c r="B511" s="220"/>
      <c r="C511" s="223"/>
      <c r="D511" s="333" t="s">
        <v>493</v>
      </c>
      <c r="E511" s="307"/>
      <c r="F511" s="307"/>
      <c r="G511" s="307"/>
      <c r="H511" s="307"/>
      <c r="I511" s="307"/>
      <c r="J511" s="307"/>
      <c r="K511" s="307"/>
      <c r="L511" s="307"/>
      <c r="M511" s="307"/>
      <c r="N511" s="323"/>
      <c r="O511" s="226"/>
      <c r="P511" s="152"/>
      <c r="Q511" s="152"/>
      <c r="R511" s="306"/>
      <c r="S511" s="380"/>
      <c r="T511" s="202" t="b">
        <f>IF(W511="1",TRUE,FALSE)</f>
        <v>0</v>
      </c>
      <c r="U511" s="202" t="str">
        <f>""&amp;T511&amp;""</f>
        <v>FALSE</v>
      </c>
      <c r="V511" s="202">
        <f>IF(C511="Uploaded",1,0)</f>
        <v>0</v>
      </c>
      <c r="W511" s="202" t="str">
        <f>""&amp;V511&amp;""</f>
        <v>0</v>
      </c>
      <c r="X511" s="174"/>
      <c r="Y511" s="174"/>
      <c r="Z511" s="174"/>
      <c r="AA511" s="175"/>
      <c r="AB511" s="176"/>
      <c r="AC511" s="176"/>
    </row>
    <row r="512" spans="1:41" s="177" customFormat="1" ht="15.75" x14ac:dyDescent="0.25">
      <c r="A512" s="128"/>
      <c r="B512" s="220"/>
      <c r="C512" s="223"/>
      <c r="D512" s="333"/>
      <c r="E512" s="307"/>
      <c r="F512" s="307"/>
      <c r="G512" s="307"/>
      <c r="H512" s="307"/>
      <c r="I512" s="307"/>
      <c r="J512" s="307"/>
      <c r="K512" s="307"/>
      <c r="L512" s="307"/>
      <c r="M512" s="307"/>
      <c r="N512" s="323"/>
      <c r="O512" s="151"/>
      <c r="P512" s="372"/>
      <c r="Q512" s="307"/>
      <c r="R512" s="306"/>
      <c r="S512" s="380"/>
      <c r="T512" s="202" t="b">
        <f t="shared" si="27"/>
        <v>0</v>
      </c>
      <c r="U512" s="202" t="str">
        <f t="shared" si="28"/>
        <v>FALSE</v>
      </c>
      <c r="V512" s="202">
        <f t="shared" ref="V512:V527" si="36">IF(C512="Uploaded",1,0)</f>
        <v>0</v>
      </c>
      <c r="W512" s="202" t="str">
        <f t="shared" si="29"/>
        <v>0</v>
      </c>
      <c r="X512" s="174"/>
      <c r="Y512" s="174"/>
      <c r="Z512" s="174"/>
      <c r="AA512" s="175"/>
      <c r="AB512" s="176"/>
      <c r="AC512" s="176"/>
    </row>
    <row r="513" spans="1:41" s="177" customFormat="1" ht="16.899999999999999" customHeight="1" x14ac:dyDescent="0.25">
      <c r="A513" s="128"/>
      <c r="B513" s="220"/>
      <c r="C513" s="223"/>
      <c r="D513" s="222" t="s">
        <v>739</v>
      </c>
      <c r="E513" s="385"/>
      <c r="F513" s="385"/>
      <c r="G513" s="385"/>
      <c r="H513" s="385"/>
      <c r="I513" s="385"/>
      <c r="J513" s="385"/>
      <c r="K513" s="385"/>
      <c r="L513" s="385"/>
      <c r="M513" s="385"/>
      <c r="N513" s="385"/>
      <c r="O513" s="385"/>
      <c r="P513" s="385"/>
      <c r="Q513" s="385"/>
      <c r="R513" s="306"/>
      <c r="S513" s="380"/>
      <c r="T513" s="202" t="b">
        <f t="shared" si="27"/>
        <v>0</v>
      </c>
      <c r="U513" s="202" t="str">
        <f t="shared" si="28"/>
        <v>FALSE</v>
      </c>
      <c r="V513" s="202">
        <f t="shared" si="36"/>
        <v>0</v>
      </c>
      <c r="W513" s="202" t="str">
        <f t="shared" si="29"/>
        <v>0</v>
      </c>
      <c r="X513" s="174"/>
      <c r="Y513" s="174"/>
      <c r="Z513" s="174"/>
      <c r="AA513" s="175"/>
      <c r="AB513" s="176"/>
      <c r="AC513" s="176"/>
    </row>
    <row r="514" spans="1:41" s="177" customFormat="1" ht="10.5" customHeight="1" x14ac:dyDescent="0.25">
      <c r="A514" s="128"/>
      <c r="B514" s="220"/>
      <c r="C514" s="223"/>
      <c r="D514" s="223"/>
      <c r="E514" s="223"/>
      <c r="F514" s="223"/>
      <c r="G514" s="223"/>
      <c r="H514" s="223"/>
      <c r="I514" s="223"/>
      <c r="J514" s="223"/>
      <c r="K514" s="223"/>
      <c r="L514" s="223"/>
      <c r="M514" s="223"/>
      <c r="N514" s="308"/>
      <c r="O514" s="223"/>
      <c r="P514" s="223"/>
      <c r="Q514" s="223"/>
      <c r="R514" s="306"/>
      <c r="S514" s="380"/>
      <c r="T514" s="202" t="b">
        <f t="shared" ref="T514:T578" si="37">IF(W514="1",TRUE,FALSE)</f>
        <v>0</v>
      </c>
      <c r="U514" s="202" t="str">
        <f t="shared" ref="U514:U578" si="38">""&amp;T514&amp;""</f>
        <v>FALSE</v>
      </c>
      <c r="V514" s="202">
        <f t="shared" si="36"/>
        <v>0</v>
      </c>
      <c r="W514" s="202" t="str">
        <f t="shared" ref="W514:W578" si="39">""&amp;V514&amp;""</f>
        <v>0</v>
      </c>
      <c r="X514" s="174"/>
      <c r="Y514" s="174"/>
      <c r="Z514" s="174"/>
      <c r="AA514" s="175"/>
      <c r="AB514" s="176"/>
      <c r="AC514" s="176"/>
    </row>
    <row r="515" spans="1:41" s="177" customFormat="1" x14ac:dyDescent="0.25">
      <c r="A515" s="128"/>
      <c r="B515" s="220"/>
      <c r="C515" s="223"/>
      <c r="D515" s="959"/>
      <c r="E515" s="960"/>
      <c r="F515" s="960"/>
      <c r="G515" s="960"/>
      <c r="H515" s="960"/>
      <c r="I515" s="960"/>
      <c r="J515" s="960"/>
      <c r="K515" s="960"/>
      <c r="L515" s="960"/>
      <c r="M515" s="960"/>
      <c r="N515" s="960"/>
      <c r="O515" s="960"/>
      <c r="P515" s="960"/>
      <c r="Q515" s="961"/>
      <c r="R515" s="309"/>
      <c r="S515" s="380" t="str">
        <f>IF(AND(P510="YES",D515=""),"Please add narrative text.","")</f>
        <v/>
      </c>
      <c r="T515" s="202" t="b">
        <f t="shared" si="37"/>
        <v>0</v>
      </c>
      <c r="U515" s="202" t="str">
        <f t="shared" si="38"/>
        <v>FALSE</v>
      </c>
      <c r="V515" s="202">
        <f t="shared" si="36"/>
        <v>0</v>
      </c>
      <c r="W515" s="202" t="str">
        <f t="shared" si="39"/>
        <v>0</v>
      </c>
      <c r="X515" s="174"/>
      <c r="Y515" s="174"/>
      <c r="Z515" s="174"/>
      <c r="AA515" s="175"/>
      <c r="AB515" s="176"/>
      <c r="AC515" s="176"/>
    </row>
    <row r="516" spans="1:41" s="177" customFormat="1" x14ac:dyDescent="0.25">
      <c r="A516" s="128"/>
      <c r="B516" s="220"/>
      <c r="C516" s="223"/>
      <c r="D516" s="962"/>
      <c r="E516" s="963"/>
      <c r="F516" s="963"/>
      <c r="G516" s="963"/>
      <c r="H516" s="963"/>
      <c r="I516" s="963"/>
      <c r="J516" s="963"/>
      <c r="K516" s="963"/>
      <c r="L516" s="963"/>
      <c r="M516" s="963"/>
      <c r="N516" s="963"/>
      <c r="O516" s="963"/>
      <c r="P516" s="963"/>
      <c r="Q516" s="964"/>
      <c r="R516" s="306"/>
      <c r="S516" s="380"/>
      <c r="T516" s="202" t="b">
        <f t="shared" si="37"/>
        <v>0</v>
      </c>
      <c r="U516" s="202" t="str">
        <f t="shared" si="38"/>
        <v>FALSE</v>
      </c>
      <c r="V516" s="202">
        <f t="shared" si="36"/>
        <v>0</v>
      </c>
      <c r="W516" s="202" t="str">
        <f t="shared" si="39"/>
        <v>0</v>
      </c>
      <c r="X516" s="174"/>
      <c r="Y516" s="174"/>
      <c r="Z516" s="174"/>
      <c r="AA516" s="175"/>
      <c r="AB516" s="176"/>
      <c r="AC516" s="176"/>
    </row>
    <row r="517" spans="1:41" s="177" customFormat="1" x14ac:dyDescent="0.25">
      <c r="A517" s="128"/>
      <c r="B517" s="220"/>
      <c r="C517" s="223"/>
      <c r="D517" s="962"/>
      <c r="E517" s="963"/>
      <c r="F517" s="963"/>
      <c r="G517" s="963"/>
      <c r="H517" s="963"/>
      <c r="I517" s="963"/>
      <c r="J517" s="963"/>
      <c r="K517" s="963"/>
      <c r="L517" s="963"/>
      <c r="M517" s="963"/>
      <c r="N517" s="963"/>
      <c r="O517" s="963"/>
      <c r="P517" s="963"/>
      <c r="Q517" s="964"/>
      <c r="R517" s="306"/>
      <c r="S517" s="380"/>
      <c r="T517" s="202" t="b">
        <f t="shared" si="37"/>
        <v>0</v>
      </c>
      <c r="U517" s="202" t="str">
        <f t="shared" si="38"/>
        <v>FALSE</v>
      </c>
      <c r="V517" s="202">
        <f t="shared" si="36"/>
        <v>0</v>
      </c>
      <c r="W517" s="202" t="str">
        <f t="shared" si="39"/>
        <v>0</v>
      </c>
      <c r="X517" s="174"/>
      <c r="Y517" s="174"/>
      <c r="Z517" s="174"/>
      <c r="AA517" s="175"/>
      <c r="AB517" s="176"/>
      <c r="AC517" s="176"/>
    </row>
    <row r="518" spans="1:41" s="177" customFormat="1" x14ac:dyDescent="0.25">
      <c r="A518" s="128"/>
      <c r="B518" s="220"/>
      <c r="C518" s="223"/>
      <c r="D518" s="962"/>
      <c r="E518" s="963"/>
      <c r="F518" s="963"/>
      <c r="G518" s="963"/>
      <c r="H518" s="963"/>
      <c r="I518" s="963"/>
      <c r="J518" s="963"/>
      <c r="K518" s="963"/>
      <c r="L518" s="963"/>
      <c r="M518" s="963"/>
      <c r="N518" s="963"/>
      <c r="O518" s="963"/>
      <c r="P518" s="963"/>
      <c r="Q518" s="964"/>
      <c r="R518" s="306"/>
      <c r="S518" s="380"/>
      <c r="T518" s="202" t="b">
        <f t="shared" si="37"/>
        <v>0</v>
      </c>
      <c r="U518" s="202" t="str">
        <f t="shared" si="38"/>
        <v>FALSE</v>
      </c>
      <c r="V518" s="202">
        <f t="shared" si="36"/>
        <v>0</v>
      </c>
      <c r="W518" s="202" t="str">
        <f t="shared" si="39"/>
        <v>0</v>
      </c>
      <c r="X518" s="174"/>
      <c r="Y518" s="174"/>
      <c r="Z518" s="174"/>
      <c r="AA518" s="175"/>
      <c r="AB518" s="176"/>
      <c r="AC518" s="176"/>
    </row>
    <row r="519" spans="1:41" s="177" customFormat="1" x14ac:dyDescent="0.25">
      <c r="A519" s="128"/>
      <c r="B519" s="220"/>
      <c r="C519" s="223"/>
      <c r="D519" s="962"/>
      <c r="E519" s="963"/>
      <c r="F519" s="963"/>
      <c r="G519" s="963"/>
      <c r="H519" s="963"/>
      <c r="I519" s="963"/>
      <c r="J519" s="963"/>
      <c r="K519" s="963"/>
      <c r="L519" s="963"/>
      <c r="M519" s="963"/>
      <c r="N519" s="963"/>
      <c r="O519" s="963"/>
      <c r="P519" s="963"/>
      <c r="Q519" s="964"/>
      <c r="R519" s="306"/>
      <c r="S519" s="380"/>
      <c r="T519" s="202" t="b">
        <f t="shared" si="37"/>
        <v>0</v>
      </c>
      <c r="U519" s="202" t="str">
        <f t="shared" si="38"/>
        <v>FALSE</v>
      </c>
      <c r="V519" s="202">
        <f t="shared" si="36"/>
        <v>0</v>
      </c>
      <c r="W519" s="202" t="str">
        <f t="shared" si="39"/>
        <v>0</v>
      </c>
      <c r="X519" s="174"/>
      <c r="Y519" s="174"/>
      <c r="Z519" s="174"/>
      <c r="AA519" s="175"/>
      <c r="AB519" s="176"/>
      <c r="AC519" s="176"/>
    </row>
    <row r="520" spans="1:41" s="177" customFormat="1" x14ac:dyDescent="0.25">
      <c r="A520" s="128"/>
      <c r="B520" s="220"/>
      <c r="C520" s="223"/>
      <c r="D520" s="965"/>
      <c r="E520" s="966"/>
      <c r="F520" s="966"/>
      <c r="G520" s="966"/>
      <c r="H520" s="966"/>
      <c r="I520" s="966"/>
      <c r="J520" s="966"/>
      <c r="K520" s="966"/>
      <c r="L520" s="966"/>
      <c r="M520" s="966"/>
      <c r="N520" s="966"/>
      <c r="O520" s="966"/>
      <c r="P520" s="966"/>
      <c r="Q520" s="967"/>
      <c r="R520" s="306"/>
      <c r="S520" s="380"/>
      <c r="T520" s="202" t="b">
        <f t="shared" si="37"/>
        <v>0</v>
      </c>
      <c r="U520" s="202" t="str">
        <f t="shared" si="38"/>
        <v>FALSE</v>
      </c>
      <c r="V520" s="202">
        <f t="shared" si="36"/>
        <v>0</v>
      </c>
      <c r="W520" s="202" t="str">
        <f t="shared" si="39"/>
        <v>0</v>
      </c>
      <c r="X520" s="174"/>
      <c r="Y520" s="174"/>
      <c r="Z520" s="174"/>
      <c r="AA520" s="175"/>
      <c r="AB520" s="176"/>
      <c r="AC520" s="176"/>
    </row>
    <row r="521" spans="1:41" s="207" customFormat="1" x14ac:dyDescent="0.25">
      <c r="A521" s="128"/>
      <c r="B521" s="220"/>
      <c r="C521" s="223"/>
      <c r="D521" s="340"/>
      <c r="E521" s="340"/>
      <c r="F521" s="340"/>
      <c r="G521" s="340"/>
      <c r="H521" s="340"/>
      <c r="I521" s="340"/>
      <c r="J521" s="340"/>
      <c r="K521" s="340"/>
      <c r="L521" s="340"/>
      <c r="M521" s="340"/>
      <c r="N521" s="341"/>
      <c r="O521" s="340"/>
      <c r="P521" s="340"/>
      <c r="Q521" s="340"/>
      <c r="R521" s="306"/>
      <c r="S521" s="380"/>
      <c r="T521" s="202" t="b">
        <f t="shared" si="37"/>
        <v>0</v>
      </c>
      <c r="U521" s="202" t="str">
        <f t="shared" si="38"/>
        <v>FALSE</v>
      </c>
      <c r="V521" s="202">
        <f t="shared" si="36"/>
        <v>0</v>
      </c>
      <c r="W521" s="202" t="str">
        <f t="shared" si="39"/>
        <v>0</v>
      </c>
      <c r="X521" s="261"/>
      <c r="Y521" s="261"/>
      <c r="Z521" s="261"/>
      <c r="AA521" s="124"/>
      <c r="AB521" s="262"/>
      <c r="AC521" s="262"/>
    </row>
    <row r="522" spans="1:41" ht="21.75" customHeight="1" x14ac:dyDescent="0.25">
      <c r="A522" s="124"/>
      <c r="B522" s="211"/>
      <c r="C522" s="223"/>
      <c r="D522" s="898" t="s">
        <v>270</v>
      </c>
      <c r="E522" s="898"/>
      <c r="F522" s="898"/>
      <c r="G522" s="898"/>
      <c r="H522" s="898"/>
      <c r="I522" s="898"/>
      <c r="J522" s="898"/>
      <c r="K522" s="898"/>
      <c r="L522" s="898"/>
      <c r="M522" s="898"/>
      <c r="N522" s="898"/>
      <c r="O522" s="898"/>
      <c r="P522" s="968" t="s">
        <v>251</v>
      </c>
      <c r="Q522" s="969"/>
      <c r="R522" s="243"/>
      <c r="S522" s="536" t="str">
        <f>IF(AND(P510="YES",P522="&lt;select&gt;"),"Please upload the required documentation.","")</f>
        <v/>
      </c>
      <c r="T522" s="202" t="b">
        <f t="shared" si="37"/>
        <v>0</v>
      </c>
      <c r="U522" s="202" t="str">
        <f>""&amp;T522&amp;""</f>
        <v>FALSE</v>
      </c>
      <c r="V522" s="202">
        <f>IF(P522="Uploaded",1,0)</f>
        <v>0</v>
      </c>
      <c r="W522" s="202" t="str">
        <f t="shared" si="39"/>
        <v>0</v>
      </c>
      <c r="AL522" s="178"/>
      <c r="AM522" s="178"/>
      <c r="AN522" s="178"/>
      <c r="AO522" s="178"/>
    </row>
    <row r="523" spans="1:41" ht="21.75" customHeight="1" x14ac:dyDescent="0.25">
      <c r="A523" s="124"/>
      <c r="B523" s="211"/>
      <c r="C523" s="223"/>
      <c r="D523" s="898"/>
      <c r="E523" s="898"/>
      <c r="F523" s="898"/>
      <c r="G523" s="898"/>
      <c r="H523" s="898"/>
      <c r="I523" s="898"/>
      <c r="J523" s="898"/>
      <c r="K523" s="898"/>
      <c r="L523" s="898"/>
      <c r="M523" s="898"/>
      <c r="N523" s="898"/>
      <c r="O523" s="898"/>
      <c r="P523" s="357"/>
      <c r="Q523" s="357"/>
      <c r="R523" s="243"/>
      <c r="S523" s="536"/>
      <c r="T523" s="202"/>
      <c r="U523" s="202"/>
      <c r="V523" s="202"/>
      <c r="W523" s="202"/>
      <c r="AL523" s="178"/>
      <c r="AM523" s="178"/>
      <c r="AN523" s="178"/>
      <c r="AO523" s="178"/>
    </row>
    <row r="524" spans="1:41" s="133" customFormat="1" ht="21.75" customHeight="1" x14ac:dyDescent="0.25">
      <c r="A524" s="128"/>
      <c r="B524" s="220"/>
      <c r="C524" s="223"/>
      <c r="D524" s="221" t="s">
        <v>663</v>
      </c>
      <c r="E524" s="222"/>
      <c r="F524" s="222"/>
      <c r="G524" s="223"/>
      <c r="H524" s="224"/>
      <c r="I524" s="223"/>
      <c r="J524" s="223"/>
      <c r="K524" s="223"/>
      <c r="L524" s="223"/>
      <c r="M524" s="223"/>
      <c r="N524" s="225"/>
      <c r="O524" s="226"/>
      <c r="P524" s="129"/>
      <c r="Q524" s="129"/>
      <c r="R524" s="227"/>
      <c r="S524" s="380"/>
      <c r="T524" s="202"/>
      <c r="U524" s="202"/>
      <c r="V524" s="202"/>
      <c r="W524" s="202"/>
      <c r="X524" s="202"/>
      <c r="Y524" s="202"/>
      <c r="Z524" s="202"/>
      <c r="AA524" s="128"/>
      <c r="AB524" s="131"/>
      <c r="AC524" s="131"/>
    </row>
    <row r="525" spans="1:41" s="133" customFormat="1" ht="15.75" x14ac:dyDescent="0.25">
      <c r="A525" s="128"/>
      <c r="B525" s="220"/>
      <c r="C525" s="223"/>
      <c r="D525" s="229"/>
      <c r="E525" s="411" t="s">
        <v>257</v>
      </c>
      <c r="F525" s="956" t="s">
        <v>251</v>
      </c>
      <c r="G525" s="957"/>
      <c r="H525" s="957"/>
      <c r="I525" s="957"/>
      <c r="J525" s="958"/>
      <c r="K525" s="494"/>
      <c r="L525" s="411" t="s">
        <v>258</v>
      </c>
      <c r="M525" s="956" t="s">
        <v>251</v>
      </c>
      <c r="N525" s="957"/>
      <c r="O525" s="957"/>
      <c r="P525" s="957"/>
      <c r="Q525" s="958"/>
      <c r="R525" s="227"/>
      <c r="S525" s="380"/>
      <c r="T525" s="202"/>
      <c r="U525" s="202"/>
      <c r="V525" s="202"/>
      <c r="W525" s="202"/>
      <c r="X525" s="202"/>
      <c r="Y525" s="202"/>
      <c r="Z525" s="202"/>
      <c r="AA525" s="128"/>
      <c r="AB525" s="131"/>
      <c r="AC525" s="131"/>
    </row>
    <row r="526" spans="1:41" s="177" customFormat="1" ht="15.6" customHeight="1" thickBot="1" x14ac:dyDescent="0.3">
      <c r="A526" s="128"/>
      <c r="B526" s="358"/>
      <c r="C526" s="223"/>
      <c r="D526" s="360"/>
      <c r="E526" s="360"/>
      <c r="F526" s="360"/>
      <c r="G526" s="360"/>
      <c r="H526" s="360"/>
      <c r="I526" s="360"/>
      <c r="J526" s="360"/>
      <c r="K526" s="360"/>
      <c r="L526" s="360"/>
      <c r="M526" s="360"/>
      <c r="N526" s="360"/>
      <c r="O526" s="360"/>
      <c r="P526" s="320"/>
      <c r="Q526" s="320"/>
      <c r="R526" s="361"/>
      <c r="S526" s="380"/>
      <c r="T526" s="202" t="b">
        <f>IF(W526="1",TRUE,FALSE)</f>
        <v>0</v>
      </c>
      <c r="U526" s="202" t="str">
        <f>""&amp;T526&amp;""</f>
        <v>FALSE</v>
      </c>
      <c r="V526" s="202">
        <f>IF(C526="Uploaded",1,0)</f>
        <v>0</v>
      </c>
      <c r="W526" s="202" t="str">
        <f>""&amp;V526&amp;""</f>
        <v>0</v>
      </c>
      <c r="X526" s="174"/>
      <c r="Y526" s="174"/>
      <c r="Z526" s="174"/>
      <c r="AA526" s="175"/>
      <c r="AB526" s="176"/>
      <c r="AC526" s="176"/>
    </row>
    <row r="527" spans="1:41" s="177" customFormat="1" x14ac:dyDescent="0.25">
      <c r="A527" s="128"/>
      <c r="B527" s="291"/>
      <c r="C527" s="292"/>
      <c r="D527" s="292"/>
      <c r="E527" s="292"/>
      <c r="F527" s="292"/>
      <c r="G527" s="292"/>
      <c r="H527" s="292"/>
      <c r="I527" s="292"/>
      <c r="J527" s="292"/>
      <c r="K527" s="292"/>
      <c r="L527" s="292"/>
      <c r="M527" s="292"/>
      <c r="N527" s="293"/>
      <c r="O527" s="292"/>
      <c r="P527" s="292"/>
      <c r="Q527" s="292"/>
      <c r="R527" s="294"/>
      <c r="S527" s="380"/>
      <c r="T527" s="202" t="b">
        <f t="shared" si="37"/>
        <v>0</v>
      </c>
      <c r="U527" s="202" t="str">
        <f t="shared" si="38"/>
        <v>FALSE</v>
      </c>
      <c r="V527" s="202">
        <f t="shared" si="36"/>
        <v>0</v>
      </c>
      <c r="W527" s="202" t="str">
        <f t="shared" si="39"/>
        <v>0</v>
      </c>
      <c r="X527" s="174"/>
      <c r="Y527" s="174"/>
      <c r="Z527" s="174"/>
      <c r="AA527" s="175"/>
      <c r="AB527" s="176"/>
      <c r="AC527" s="176"/>
    </row>
    <row r="528" spans="1:41" s="177" customFormat="1" ht="15.75" x14ac:dyDescent="0.25">
      <c r="A528" s="128"/>
      <c r="B528" s="220"/>
      <c r="C528" s="322" t="s">
        <v>135</v>
      </c>
      <c r="D528" s="322"/>
      <c r="E528" s="307"/>
      <c r="F528" s="307"/>
      <c r="G528" s="307"/>
      <c r="H528" s="307"/>
      <c r="I528" s="307"/>
      <c r="J528" s="307"/>
      <c r="K528" s="307"/>
      <c r="L528" s="307"/>
      <c r="M528" s="307"/>
      <c r="N528" s="323"/>
      <c r="O528" s="307"/>
      <c r="P528" s="307"/>
      <c r="Q528" s="307"/>
      <c r="R528" s="306"/>
      <c r="S528" s="380"/>
      <c r="T528" s="202" t="b">
        <f t="shared" si="37"/>
        <v>0</v>
      </c>
      <c r="U528" s="202" t="str">
        <f t="shared" si="38"/>
        <v>FALSE</v>
      </c>
      <c r="V528" s="202">
        <f>IF(P528="YES",1,0)</f>
        <v>0</v>
      </c>
      <c r="W528" s="202" t="str">
        <f t="shared" si="39"/>
        <v>0</v>
      </c>
      <c r="X528" s="174"/>
      <c r="Y528" s="174"/>
      <c r="Z528" s="174"/>
      <c r="AA528" s="175"/>
      <c r="AB528" s="176"/>
      <c r="AC528" s="176"/>
    </row>
    <row r="529" spans="1:29" s="346" customFormat="1" ht="15.75" customHeight="1" x14ac:dyDescent="0.25">
      <c r="A529" s="324"/>
      <c r="B529" s="325"/>
      <c r="C529" s="326" t="s">
        <v>318</v>
      </c>
      <c r="E529" s="328"/>
      <c r="F529" s="328"/>
      <c r="G529" s="328"/>
      <c r="H529" s="328"/>
      <c r="I529" s="328"/>
      <c r="J529" s="328"/>
      <c r="K529" s="328"/>
      <c r="L529" s="328"/>
      <c r="M529" s="328"/>
      <c r="N529" s="328"/>
      <c r="O529" s="328"/>
      <c r="P529" s="328"/>
      <c r="Q529" s="328"/>
      <c r="R529" s="329"/>
      <c r="S529" s="539"/>
      <c r="T529" s="330" t="e">
        <f t="shared" si="37"/>
        <v>#REF!</v>
      </c>
      <c r="U529" s="330" t="e">
        <f t="shared" si="38"/>
        <v>#REF!</v>
      </c>
      <c r="V529" s="330" t="e">
        <f>IF(#REF!="Uploaded",1,0)</f>
        <v>#REF!</v>
      </c>
      <c r="W529" s="330" t="e">
        <f t="shared" si="39"/>
        <v>#REF!</v>
      </c>
      <c r="X529" s="349"/>
      <c r="Y529" s="349"/>
      <c r="Z529" s="349"/>
      <c r="AA529" s="541"/>
      <c r="AB529" s="350"/>
      <c r="AC529" s="350"/>
    </row>
    <row r="530" spans="1:29" s="177" customFormat="1" ht="18.75" customHeight="1" x14ac:dyDescent="0.25">
      <c r="A530" s="128"/>
      <c r="B530" s="220"/>
      <c r="C530" s="223"/>
      <c r="D530" s="229"/>
      <c r="E530" s="307"/>
      <c r="F530" s="307"/>
      <c r="G530" s="307"/>
      <c r="H530" s="307"/>
      <c r="I530" s="307"/>
      <c r="J530" s="307"/>
      <c r="K530" s="307"/>
      <c r="L530" s="307"/>
      <c r="M530" s="307"/>
      <c r="N530" s="323"/>
      <c r="O530" s="226"/>
      <c r="P530" s="152"/>
      <c r="Q530" s="152"/>
      <c r="R530" s="306"/>
      <c r="S530" s="380"/>
      <c r="T530" s="202" t="b">
        <f t="shared" si="37"/>
        <v>0</v>
      </c>
      <c r="U530" s="202" t="str">
        <f t="shared" si="38"/>
        <v>FALSE</v>
      </c>
      <c r="V530" s="202">
        <f t="shared" ref="V530:V563" si="40">IF(C530="Uploaded",1,0)</f>
        <v>0</v>
      </c>
      <c r="W530" s="202" t="str">
        <f t="shared" si="39"/>
        <v>0</v>
      </c>
      <c r="X530" s="174"/>
      <c r="Y530" s="174"/>
      <c r="Z530" s="174"/>
      <c r="AA530" s="175"/>
      <c r="AB530" s="176"/>
      <c r="AC530" s="176"/>
    </row>
    <row r="531" spans="1:29" s="177" customFormat="1" ht="16.149999999999999" customHeight="1" x14ac:dyDescent="0.25">
      <c r="A531" s="128"/>
      <c r="B531" s="220"/>
      <c r="C531" s="223"/>
      <c r="D531" s="302" t="s">
        <v>675</v>
      </c>
      <c r="E531" s="302"/>
      <c r="F531" s="302"/>
      <c r="G531" s="302"/>
      <c r="H531" s="302"/>
      <c r="I531" s="302"/>
      <c r="J531" s="302"/>
      <c r="K531" s="302"/>
      <c r="L531" s="95" t="s">
        <v>251</v>
      </c>
      <c r="M531" s="302"/>
      <c r="N531" s="302"/>
      <c r="O531" s="302"/>
      <c r="Q531" s="307"/>
      <c r="R531" s="306"/>
      <c r="S531" s="380" t="str">
        <f>IF(AND(OR(L531="NO",L531="&lt;select&gt;"),OR(D535&lt;&gt;"",U558="TRUE",D540&lt;&gt;"",D553&lt;&gt;"",D547&lt;&gt;"")),"Please answer this question by making a selection in the dropdown.","")</f>
        <v/>
      </c>
      <c r="T531" s="202" t="b">
        <f>IF(W531="1",TRUE,FALSE)</f>
        <v>0</v>
      </c>
      <c r="U531" s="202" t="str">
        <f>""&amp;T531&amp;""</f>
        <v>FALSE</v>
      </c>
      <c r="V531" s="202">
        <f>IF(L531="YES",1,0)</f>
        <v>0</v>
      </c>
      <c r="W531" s="202" t="str">
        <f>""&amp;V531&amp;""</f>
        <v>0</v>
      </c>
      <c r="X531" s="174"/>
      <c r="Y531" s="174"/>
      <c r="Z531" s="174"/>
      <c r="AA531" s="175"/>
      <c r="AB531" s="176"/>
      <c r="AC531" s="176"/>
    </row>
    <row r="532" spans="1:29" s="177" customFormat="1" ht="15.6" customHeight="1" x14ac:dyDescent="0.25">
      <c r="A532" s="128"/>
      <c r="B532" s="220"/>
      <c r="C532" s="223"/>
      <c r="D532" s="229"/>
      <c r="E532" s="307"/>
      <c r="F532" s="307"/>
      <c r="G532" s="307"/>
      <c r="H532" s="307"/>
      <c r="I532" s="307"/>
      <c r="J532" s="307"/>
      <c r="K532" s="307"/>
      <c r="L532" s="307"/>
      <c r="M532" s="307"/>
      <c r="N532" s="323"/>
      <c r="O532" s="226"/>
      <c r="P532" s="152"/>
      <c r="Q532" s="152"/>
      <c r="R532" s="306"/>
      <c r="S532" s="380"/>
      <c r="T532" s="202" t="b">
        <f>IF(W532="1",TRUE,FALSE)</f>
        <v>0</v>
      </c>
      <c r="U532" s="202" t="str">
        <f>""&amp;T532&amp;""</f>
        <v>FALSE</v>
      </c>
      <c r="V532" s="202">
        <f>IF(C532="Uploaded",1,0)</f>
        <v>0</v>
      </c>
      <c r="W532" s="202" t="str">
        <f>""&amp;V532&amp;""</f>
        <v>0</v>
      </c>
      <c r="X532" s="174"/>
      <c r="Y532" s="174"/>
      <c r="Z532" s="174"/>
      <c r="AA532" s="175"/>
      <c r="AB532" s="176"/>
      <c r="AC532" s="176"/>
    </row>
    <row r="533" spans="1:29" s="177" customFormat="1" ht="13.15" customHeight="1" x14ac:dyDescent="0.25">
      <c r="A533" s="128"/>
      <c r="B533" s="220"/>
      <c r="C533" s="223"/>
      <c r="D533" s="222" t="s">
        <v>243</v>
      </c>
      <c r="E533" s="307"/>
      <c r="F533" s="307"/>
      <c r="G533" s="307"/>
      <c r="H533" s="307"/>
      <c r="I533" s="307"/>
      <c r="J533" s="307"/>
      <c r="K533" s="307"/>
      <c r="L533" s="307"/>
      <c r="M533" s="307"/>
      <c r="N533" s="323"/>
      <c r="O533" s="151"/>
      <c r="P533" s="372"/>
      <c r="Q533" s="307"/>
      <c r="R533" s="306"/>
      <c r="S533" s="380"/>
      <c r="T533" s="202" t="b">
        <f t="shared" si="37"/>
        <v>0</v>
      </c>
      <c r="U533" s="202" t="str">
        <f t="shared" si="38"/>
        <v>FALSE</v>
      </c>
      <c r="V533" s="202">
        <f t="shared" si="40"/>
        <v>0</v>
      </c>
      <c r="W533" s="202" t="str">
        <f t="shared" si="39"/>
        <v>0</v>
      </c>
      <c r="X533" s="174"/>
      <c r="Y533" s="174"/>
      <c r="Z533" s="174"/>
      <c r="AA533" s="175"/>
      <c r="AB533" s="176"/>
      <c r="AC533" s="176"/>
    </row>
    <row r="534" spans="1:29" s="177" customFormat="1" ht="7.5" customHeight="1" x14ac:dyDescent="0.25">
      <c r="A534" s="128"/>
      <c r="B534" s="220"/>
      <c r="C534" s="223"/>
      <c r="D534" s="387"/>
      <c r="E534" s="387"/>
      <c r="F534" s="387"/>
      <c r="G534" s="387"/>
      <c r="H534" s="387"/>
      <c r="I534" s="387"/>
      <c r="J534" s="387"/>
      <c r="K534" s="387"/>
      <c r="L534" s="387"/>
      <c r="M534" s="387"/>
      <c r="N534" s="387"/>
      <c r="O534" s="387"/>
      <c r="P534" s="387"/>
      <c r="Q534" s="387"/>
      <c r="R534" s="306"/>
      <c r="S534" s="380"/>
      <c r="T534" s="202" t="b">
        <f t="shared" si="37"/>
        <v>0</v>
      </c>
      <c r="U534" s="202" t="str">
        <f t="shared" si="38"/>
        <v>FALSE</v>
      </c>
      <c r="V534" s="202">
        <f t="shared" si="40"/>
        <v>0</v>
      </c>
      <c r="W534" s="202" t="str">
        <f t="shared" si="39"/>
        <v>0</v>
      </c>
      <c r="X534" s="174"/>
      <c r="Y534" s="174"/>
      <c r="Z534" s="174"/>
      <c r="AA534" s="175"/>
      <c r="AB534" s="176"/>
      <c r="AC534" s="176"/>
    </row>
    <row r="535" spans="1:29" s="177" customFormat="1" x14ac:dyDescent="0.25">
      <c r="A535" s="128"/>
      <c r="B535" s="220"/>
      <c r="C535" s="223"/>
      <c r="D535" s="959"/>
      <c r="E535" s="960"/>
      <c r="F535" s="960"/>
      <c r="G535" s="960"/>
      <c r="H535" s="960"/>
      <c r="I535" s="960"/>
      <c r="J535" s="960"/>
      <c r="K535" s="960"/>
      <c r="L535" s="960"/>
      <c r="M535" s="961"/>
      <c r="N535" s="387"/>
      <c r="O535" s="387"/>
      <c r="P535" s="387"/>
      <c r="Q535" s="387"/>
      <c r="R535" s="306"/>
      <c r="S535" s="380" t="str">
        <f>IF(AND(L531="YES",D535=""),"Please add narrative text.","")</f>
        <v/>
      </c>
      <c r="T535" s="202" t="b">
        <f t="shared" si="37"/>
        <v>0</v>
      </c>
      <c r="U535" s="202" t="str">
        <f t="shared" si="38"/>
        <v>FALSE</v>
      </c>
      <c r="V535" s="202">
        <f t="shared" si="40"/>
        <v>0</v>
      </c>
      <c r="W535" s="202" t="str">
        <f t="shared" si="39"/>
        <v>0</v>
      </c>
      <c r="X535" s="174"/>
      <c r="Y535" s="174"/>
      <c r="Z535" s="174"/>
      <c r="AA535" s="175"/>
      <c r="AB535" s="176"/>
      <c r="AC535" s="176"/>
    </row>
    <row r="536" spans="1:29" s="177" customFormat="1" x14ac:dyDescent="0.25">
      <c r="A536" s="128"/>
      <c r="B536" s="220"/>
      <c r="C536" s="223"/>
      <c r="D536" s="965"/>
      <c r="E536" s="966"/>
      <c r="F536" s="966"/>
      <c r="G536" s="966"/>
      <c r="H536" s="966"/>
      <c r="I536" s="966"/>
      <c r="J536" s="966"/>
      <c r="K536" s="966"/>
      <c r="L536" s="966"/>
      <c r="M536" s="967"/>
      <c r="N536" s="387"/>
      <c r="O536" s="387"/>
      <c r="P536" s="387"/>
      <c r="Q536" s="387"/>
      <c r="R536" s="306"/>
      <c r="S536" s="380"/>
      <c r="T536" s="202" t="b">
        <f t="shared" si="37"/>
        <v>0</v>
      </c>
      <c r="U536" s="202" t="str">
        <f t="shared" si="38"/>
        <v>FALSE</v>
      </c>
      <c r="V536" s="202">
        <f t="shared" si="40"/>
        <v>0</v>
      </c>
      <c r="W536" s="202" t="str">
        <f t="shared" si="39"/>
        <v>0</v>
      </c>
      <c r="X536" s="174"/>
      <c r="Y536" s="174"/>
      <c r="Z536" s="174"/>
      <c r="AA536" s="175"/>
      <c r="AB536" s="176"/>
      <c r="AC536" s="176"/>
    </row>
    <row r="537" spans="1:29" s="177" customFormat="1" ht="18" customHeight="1" x14ac:dyDescent="0.25">
      <c r="A537" s="128"/>
      <c r="B537" s="311"/>
      <c r="C537" s="124"/>
      <c r="D537" s="312"/>
      <c r="E537" s="312"/>
      <c r="F537" s="312"/>
      <c r="G537" s="312"/>
      <c r="H537" s="312"/>
      <c r="I537" s="312"/>
      <c r="J537" s="312"/>
      <c r="K537" s="312"/>
      <c r="L537" s="312"/>
      <c r="M537" s="312"/>
      <c r="N537" s="387"/>
      <c r="O537" s="387"/>
      <c r="P537" s="387"/>
      <c r="Q537" s="387"/>
      <c r="R537" s="306"/>
      <c r="S537" s="380"/>
      <c r="T537" s="202" t="b">
        <f t="shared" si="37"/>
        <v>0</v>
      </c>
      <c r="U537" s="202" t="str">
        <f t="shared" si="38"/>
        <v>FALSE</v>
      </c>
      <c r="V537" s="202">
        <f t="shared" si="40"/>
        <v>0</v>
      </c>
      <c r="W537" s="202" t="str">
        <f t="shared" si="39"/>
        <v>0</v>
      </c>
      <c r="X537" s="174"/>
      <c r="Y537" s="174"/>
      <c r="Z537" s="174"/>
      <c r="AA537" s="175"/>
      <c r="AB537" s="176"/>
      <c r="AC537" s="176"/>
    </row>
    <row r="538" spans="1:29" s="177" customFormat="1" ht="15" customHeight="1" x14ac:dyDescent="0.25">
      <c r="A538" s="128"/>
      <c r="B538" s="220"/>
      <c r="C538" s="223"/>
      <c r="D538" s="222" t="s">
        <v>247</v>
      </c>
      <c r="E538" s="337"/>
      <c r="F538" s="337"/>
      <c r="G538" s="337"/>
      <c r="H538" s="337"/>
      <c r="I538" s="337"/>
      <c r="J538" s="337"/>
      <c r="K538" s="337"/>
      <c r="L538" s="337"/>
      <c r="M538" s="337"/>
      <c r="N538" s="337"/>
      <c r="O538" s="337"/>
      <c r="P538" s="337"/>
      <c r="Q538" s="337"/>
      <c r="R538" s="306"/>
      <c r="S538" s="380"/>
      <c r="T538" s="202" t="b">
        <f t="shared" si="37"/>
        <v>0</v>
      </c>
      <c r="U538" s="202" t="str">
        <f t="shared" si="38"/>
        <v>FALSE</v>
      </c>
      <c r="V538" s="202">
        <f t="shared" si="40"/>
        <v>0</v>
      </c>
      <c r="W538" s="202" t="str">
        <f t="shared" si="39"/>
        <v>0</v>
      </c>
      <c r="X538" s="174"/>
      <c r="Y538" s="174"/>
      <c r="Z538" s="174"/>
      <c r="AA538" s="175"/>
      <c r="AB538" s="176"/>
      <c r="AC538" s="176"/>
    </row>
    <row r="539" spans="1:29" s="177" customFormat="1" ht="7.5" customHeight="1" x14ac:dyDescent="0.25">
      <c r="A539" s="128"/>
      <c r="B539" s="220"/>
      <c r="C539" s="223"/>
      <c r="D539" s="307"/>
      <c r="E539" s="307"/>
      <c r="F539" s="307"/>
      <c r="G539" s="307"/>
      <c r="H539" s="307"/>
      <c r="I539" s="307"/>
      <c r="J539" s="307"/>
      <c r="K539" s="307"/>
      <c r="L539" s="307"/>
      <c r="M539" s="307"/>
      <c r="N539" s="323"/>
      <c r="O539" s="307"/>
      <c r="P539" s="307"/>
      <c r="Q539" s="307"/>
      <c r="R539" s="306"/>
      <c r="S539" s="380"/>
      <c r="T539" s="202" t="b">
        <f t="shared" si="37"/>
        <v>0</v>
      </c>
      <c r="U539" s="202" t="str">
        <f t="shared" si="38"/>
        <v>FALSE</v>
      </c>
      <c r="V539" s="202">
        <f t="shared" si="40"/>
        <v>0</v>
      </c>
      <c r="W539" s="202" t="str">
        <f t="shared" si="39"/>
        <v>0</v>
      </c>
      <c r="X539" s="174"/>
      <c r="Y539" s="174"/>
      <c r="Z539" s="174"/>
      <c r="AA539" s="175"/>
      <c r="AB539" s="176"/>
      <c r="AC539" s="176"/>
    </row>
    <row r="540" spans="1:29" s="177" customFormat="1" ht="16.5" customHeight="1" x14ac:dyDescent="0.25">
      <c r="A540" s="128"/>
      <c r="B540" s="220"/>
      <c r="C540" s="223"/>
      <c r="D540" s="959"/>
      <c r="E540" s="960"/>
      <c r="F540" s="960"/>
      <c r="G540" s="960"/>
      <c r="H540" s="960"/>
      <c r="I540" s="960"/>
      <c r="J540" s="960"/>
      <c r="K540" s="960"/>
      <c r="L540" s="960"/>
      <c r="M540" s="961"/>
      <c r="N540" s="387"/>
      <c r="O540" s="387"/>
      <c r="P540" s="387"/>
      <c r="Q540" s="387"/>
      <c r="R540" s="309"/>
      <c r="S540" s="380" t="str">
        <f>IF(AND(L531="YES",D540=""),"Please add narrative text.","")</f>
        <v/>
      </c>
      <c r="T540" s="202" t="b">
        <f t="shared" si="37"/>
        <v>0</v>
      </c>
      <c r="U540" s="202" t="str">
        <f t="shared" si="38"/>
        <v>FALSE</v>
      </c>
      <c r="V540" s="202">
        <f t="shared" si="40"/>
        <v>0</v>
      </c>
      <c r="W540" s="202" t="str">
        <f t="shared" si="39"/>
        <v>0</v>
      </c>
      <c r="X540" s="174"/>
      <c r="Y540" s="174"/>
      <c r="Z540" s="174"/>
      <c r="AA540" s="175"/>
      <c r="AB540" s="176"/>
      <c r="AC540" s="176"/>
    </row>
    <row r="541" spans="1:29" s="177" customFormat="1" x14ac:dyDescent="0.25">
      <c r="A541" s="128"/>
      <c r="B541" s="220"/>
      <c r="C541" s="223"/>
      <c r="D541" s="965"/>
      <c r="E541" s="966"/>
      <c r="F541" s="966"/>
      <c r="G541" s="966"/>
      <c r="H541" s="966"/>
      <c r="I541" s="966"/>
      <c r="J541" s="966"/>
      <c r="K541" s="966"/>
      <c r="L541" s="966"/>
      <c r="M541" s="967"/>
      <c r="N541" s="387"/>
      <c r="O541" s="387"/>
      <c r="P541" s="387"/>
      <c r="Q541" s="387"/>
      <c r="R541" s="306"/>
      <c r="S541" s="380"/>
      <c r="T541" s="202" t="b">
        <f t="shared" si="37"/>
        <v>0</v>
      </c>
      <c r="U541" s="202" t="str">
        <f t="shared" si="38"/>
        <v>FALSE</v>
      </c>
      <c r="V541" s="202">
        <f t="shared" si="40"/>
        <v>0</v>
      </c>
      <c r="W541" s="202" t="str">
        <f t="shared" si="39"/>
        <v>0</v>
      </c>
      <c r="X541" s="174"/>
      <c r="Y541" s="174"/>
      <c r="Z541" s="174"/>
      <c r="AA541" s="175"/>
      <c r="AB541" s="176"/>
      <c r="AC541" s="176"/>
    </row>
    <row r="542" spans="1:29" s="156" customFormat="1" ht="18" customHeight="1" x14ac:dyDescent="0.25">
      <c r="A542" s="128"/>
      <c r="B542" s="311"/>
      <c r="C542" s="124"/>
      <c r="D542" s="312"/>
      <c r="E542" s="312"/>
      <c r="F542" s="312"/>
      <c r="G542" s="312"/>
      <c r="H542" s="312"/>
      <c r="I542" s="312"/>
      <c r="J542" s="312"/>
      <c r="K542" s="312"/>
      <c r="L542" s="312"/>
      <c r="M542" s="312"/>
      <c r="N542" s="387"/>
      <c r="O542" s="387"/>
      <c r="P542" s="387"/>
      <c r="Q542" s="387"/>
      <c r="R542" s="304"/>
      <c r="S542" s="535" t="str">
        <f>IF(AND(OR(P543="YES"),OR(L531="&lt;select&gt;")),"Answer the question above.","")</f>
        <v/>
      </c>
      <c r="T542" s="202" t="b">
        <f t="shared" si="37"/>
        <v>0</v>
      </c>
      <c r="U542" s="202" t="str">
        <f t="shared" si="38"/>
        <v>FALSE</v>
      </c>
      <c r="V542" s="202">
        <f t="shared" si="40"/>
        <v>0</v>
      </c>
      <c r="W542" s="202" t="str">
        <f t="shared" si="39"/>
        <v>0</v>
      </c>
      <c r="X542" s="175"/>
      <c r="Y542" s="175"/>
      <c r="Z542" s="175"/>
      <c r="AA542" s="175"/>
      <c r="AB542" s="175"/>
      <c r="AC542" s="175"/>
    </row>
    <row r="543" spans="1:29" s="177" customFormat="1" ht="16.5" customHeight="1" x14ac:dyDescent="0.25">
      <c r="A543" s="128"/>
      <c r="B543" s="220"/>
      <c r="C543" s="223"/>
      <c r="D543" s="883" t="s">
        <v>676</v>
      </c>
      <c r="E543" s="883"/>
      <c r="F543" s="883"/>
      <c r="G543" s="883"/>
      <c r="H543" s="883"/>
      <c r="I543" s="883"/>
      <c r="J543" s="883"/>
      <c r="K543" s="883"/>
      <c r="L543" s="883"/>
      <c r="M543" s="883"/>
      <c r="N543" s="883"/>
      <c r="O543" s="884"/>
      <c r="P543" s="95" t="s">
        <v>251</v>
      </c>
      <c r="Q543" s="307"/>
      <c r="R543" s="306"/>
      <c r="S543" s="380" t="str">
        <f>IF(AND(OR(L531="YES"),OR(P543="&lt;select&gt;")),"Please answer this question by making a selection in the dropdown.","")</f>
        <v/>
      </c>
      <c r="T543" s="202" t="b">
        <f>IF(W543="1",TRUE,FALSE)</f>
        <v>0</v>
      </c>
      <c r="U543" s="202" t="str">
        <f>""&amp;T543&amp;""</f>
        <v>FALSE</v>
      </c>
      <c r="V543" s="202">
        <f>IF(P543="YES",1,0)</f>
        <v>0</v>
      </c>
      <c r="W543" s="202" t="str">
        <f>""&amp;V543&amp;""</f>
        <v>0</v>
      </c>
      <c r="X543" s="174"/>
      <c r="Y543" s="174"/>
      <c r="Z543" s="174"/>
      <c r="AA543" s="175"/>
      <c r="AB543" s="176"/>
      <c r="AC543" s="176"/>
    </row>
    <row r="544" spans="1:29" s="177" customFormat="1" ht="16.5" customHeight="1" x14ac:dyDescent="0.25">
      <c r="A544" s="128"/>
      <c r="B544" s="220"/>
      <c r="C544" s="223"/>
      <c r="D544" s="333"/>
      <c r="E544" s="307"/>
      <c r="F544" s="307"/>
      <c r="G544" s="307"/>
      <c r="H544" s="307"/>
      <c r="I544" s="307"/>
      <c r="J544" s="307"/>
      <c r="K544" s="307"/>
      <c r="L544" s="307"/>
      <c r="M544" s="307"/>
      <c r="N544" s="323"/>
      <c r="O544" s="226"/>
      <c r="P544" s="152"/>
      <c r="Q544" s="152"/>
      <c r="R544" s="306"/>
      <c r="T544" s="202" t="b">
        <f>IF(W544="1",TRUE,FALSE)</f>
        <v>0</v>
      </c>
      <c r="U544" s="202" t="str">
        <f>""&amp;T544&amp;""</f>
        <v>FALSE</v>
      </c>
      <c r="V544" s="202">
        <f>IF(C544="Uploaded",1,0)</f>
        <v>0</v>
      </c>
      <c r="W544" s="202" t="str">
        <f>""&amp;V544&amp;""</f>
        <v>0</v>
      </c>
      <c r="X544" s="174"/>
      <c r="Y544" s="174"/>
      <c r="Z544" s="174"/>
      <c r="AA544" s="175"/>
      <c r="AB544" s="176"/>
      <c r="AC544" s="176"/>
    </row>
    <row r="545" spans="1:41" s="177" customFormat="1" ht="15" customHeight="1" x14ac:dyDescent="0.25">
      <c r="A545" s="128"/>
      <c r="B545" s="220"/>
      <c r="C545" s="223"/>
      <c r="D545" s="222" t="s">
        <v>489</v>
      </c>
      <c r="E545" s="222"/>
      <c r="F545" s="222"/>
      <c r="G545" s="222"/>
      <c r="H545" s="222"/>
      <c r="I545" s="222"/>
      <c r="J545" s="222"/>
      <c r="K545" s="222"/>
      <c r="L545" s="222"/>
      <c r="M545" s="222"/>
      <c r="N545" s="222"/>
      <c r="O545" s="222"/>
      <c r="P545" s="222"/>
      <c r="Q545" s="385"/>
      <c r="R545" s="306"/>
      <c r="S545" s="380"/>
      <c r="T545" s="202" t="b">
        <f t="shared" si="37"/>
        <v>0</v>
      </c>
      <c r="U545" s="202" t="str">
        <f t="shared" si="38"/>
        <v>FALSE</v>
      </c>
      <c r="V545" s="202">
        <f t="shared" si="40"/>
        <v>0</v>
      </c>
      <c r="W545" s="202" t="str">
        <f t="shared" si="39"/>
        <v>0</v>
      </c>
      <c r="X545" s="174"/>
      <c r="Y545" s="174"/>
      <c r="Z545" s="174"/>
      <c r="AA545" s="175"/>
      <c r="AB545" s="176"/>
      <c r="AC545" s="176"/>
    </row>
    <row r="546" spans="1:41" s="177" customFormat="1" ht="8.25" customHeight="1" x14ac:dyDescent="0.25">
      <c r="A546" s="128"/>
      <c r="B546" s="220"/>
      <c r="C546" s="223"/>
      <c r="D546" s="222"/>
      <c r="E546" s="385"/>
      <c r="F546" s="385"/>
      <c r="G546" s="385"/>
      <c r="H546" s="385"/>
      <c r="I546" s="385"/>
      <c r="J546" s="385"/>
      <c r="K546" s="385"/>
      <c r="L546" s="385"/>
      <c r="M546" s="385"/>
      <c r="N546" s="385"/>
      <c r="O546" s="385"/>
      <c r="P546" s="385"/>
      <c r="Q546" s="385"/>
      <c r="R546" s="306"/>
      <c r="S546" s="380"/>
      <c r="T546" s="202" t="b">
        <f t="shared" si="37"/>
        <v>0</v>
      </c>
      <c r="U546" s="202" t="str">
        <f t="shared" si="38"/>
        <v>FALSE</v>
      </c>
      <c r="V546" s="202">
        <f t="shared" si="40"/>
        <v>0</v>
      </c>
      <c r="W546" s="202" t="str">
        <f t="shared" si="39"/>
        <v>0</v>
      </c>
      <c r="X546" s="174"/>
      <c r="Y546" s="174"/>
      <c r="Z546" s="174"/>
      <c r="AA546" s="175"/>
      <c r="AB546" s="176"/>
      <c r="AC546" s="176"/>
    </row>
    <row r="547" spans="1:41" s="177" customFormat="1" ht="19.5" customHeight="1" x14ac:dyDescent="0.25">
      <c r="A547" s="128"/>
      <c r="B547" s="220"/>
      <c r="C547" s="223"/>
      <c r="D547" s="1005"/>
      <c r="E547" s="1006"/>
      <c r="F547" s="1006"/>
      <c r="G547" s="1006"/>
      <c r="H547" s="1006"/>
      <c r="I547" s="1006"/>
      <c r="J547" s="1006"/>
      <c r="K547" s="1006"/>
      <c r="L547" s="1006"/>
      <c r="M547" s="1006"/>
      <c r="N547" s="1006"/>
      <c r="O547" s="1006"/>
      <c r="P547" s="1006"/>
      <c r="Q547" s="1007"/>
      <c r="R547" s="306"/>
      <c r="S547" s="380" t="str">
        <f>IF(AND(P543="YES",D547=""),"Please add narrative text.","")</f>
        <v/>
      </c>
      <c r="T547" s="202" t="b">
        <f t="shared" si="37"/>
        <v>0</v>
      </c>
      <c r="U547" s="202" t="str">
        <f t="shared" si="38"/>
        <v>FALSE</v>
      </c>
      <c r="V547" s="202">
        <f t="shared" si="40"/>
        <v>0</v>
      </c>
      <c r="W547" s="202" t="str">
        <f t="shared" si="39"/>
        <v>0</v>
      </c>
      <c r="X547" s="174"/>
      <c r="Y547" s="174"/>
      <c r="Z547" s="174"/>
      <c r="AA547" s="175"/>
      <c r="AB547" s="176"/>
      <c r="AC547" s="176"/>
    </row>
    <row r="548" spans="1:41" s="177" customFormat="1" ht="24.75" customHeight="1" x14ac:dyDescent="0.25">
      <c r="A548" s="128"/>
      <c r="B548" s="220"/>
      <c r="C548" s="223"/>
      <c r="D548" s="1008"/>
      <c r="E548" s="1009"/>
      <c r="F548" s="1009"/>
      <c r="G548" s="1009"/>
      <c r="H548" s="1009"/>
      <c r="I548" s="1009"/>
      <c r="J548" s="1009"/>
      <c r="K548" s="1009"/>
      <c r="L548" s="1009"/>
      <c r="M548" s="1009"/>
      <c r="N548" s="1009"/>
      <c r="O548" s="1009"/>
      <c r="P548" s="1009"/>
      <c r="Q548" s="1010"/>
      <c r="R548" s="306"/>
      <c r="S548" s="380"/>
      <c r="T548" s="202" t="b">
        <f t="shared" si="37"/>
        <v>0</v>
      </c>
      <c r="U548" s="202" t="str">
        <f t="shared" si="38"/>
        <v>FALSE</v>
      </c>
      <c r="V548" s="202">
        <f t="shared" si="40"/>
        <v>0</v>
      </c>
      <c r="W548" s="202" t="str">
        <f t="shared" si="39"/>
        <v>0</v>
      </c>
      <c r="X548" s="174"/>
      <c r="Y548" s="174"/>
      <c r="Z548" s="174"/>
      <c r="AA548" s="175"/>
      <c r="AB548" s="176"/>
      <c r="AC548" s="176"/>
    </row>
    <row r="549" spans="1:41" s="207" customFormat="1" ht="21.75" customHeight="1" x14ac:dyDescent="0.25">
      <c r="A549" s="128"/>
      <c r="B549" s="311"/>
      <c r="C549" s="223"/>
      <c r="D549" s="1011"/>
      <c r="E549" s="1012"/>
      <c r="F549" s="1012"/>
      <c r="G549" s="1012"/>
      <c r="H549" s="1012"/>
      <c r="I549" s="1012"/>
      <c r="J549" s="1012"/>
      <c r="K549" s="1012"/>
      <c r="L549" s="1012"/>
      <c r="M549" s="1012"/>
      <c r="N549" s="1012"/>
      <c r="O549" s="1012"/>
      <c r="P549" s="1012"/>
      <c r="Q549" s="1013"/>
      <c r="R549" s="304"/>
      <c r="S549" s="380"/>
      <c r="T549" s="202" t="b">
        <f t="shared" si="37"/>
        <v>0</v>
      </c>
      <c r="U549" s="202" t="str">
        <f t="shared" si="38"/>
        <v>FALSE</v>
      </c>
      <c r="V549" s="202">
        <f t="shared" si="40"/>
        <v>0</v>
      </c>
      <c r="W549" s="202" t="str">
        <f t="shared" si="39"/>
        <v>0</v>
      </c>
      <c r="X549" s="261"/>
      <c r="Y549" s="261"/>
      <c r="Z549" s="261"/>
      <c r="AA549" s="124"/>
      <c r="AB549" s="262"/>
      <c r="AC549" s="262"/>
    </row>
    <row r="550" spans="1:41" s="177" customFormat="1" ht="16.5" customHeight="1" x14ac:dyDescent="0.25">
      <c r="A550" s="128"/>
      <c r="B550" s="220"/>
      <c r="C550" s="223"/>
      <c r="D550" s="333"/>
      <c r="E550" s="307"/>
      <c r="F550" s="307"/>
      <c r="G550" s="307"/>
      <c r="H550" s="307"/>
      <c r="I550" s="307"/>
      <c r="J550" s="307"/>
      <c r="K550" s="307"/>
      <c r="L550" s="307"/>
      <c r="M550" s="307"/>
      <c r="N550" s="323"/>
      <c r="O550" s="226"/>
      <c r="P550" s="152"/>
      <c r="Q550" s="152"/>
      <c r="R550" s="306"/>
      <c r="S550" s="380"/>
      <c r="T550" s="202" t="b">
        <f t="shared" si="37"/>
        <v>0</v>
      </c>
      <c r="U550" s="202" t="str">
        <f t="shared" si="38"/>
        <v>FALSE</v>
      </c>
      <c r="V550" s="202">
        <f t="shared" si="40"/>
        <v>0</v>
      </c>
      <c r="W550" s="202" t="str">
        <f t="shared" si="39"/>
        <v>0</v>
      </c>
      <c r="X550" s="174"/>
      <c r="Y550" s="174"/>
      <c r="Z550" s="174"/>
      <c r="AA550" s="175"/>
      <c r="AB550" s="176"/>
      <c r="AC550" s="176"/>
    </row>
    <row r="551" spans="1:41" s="177" customFormat="1" ht="15" customHeight="1" x14ac:dyDescent="0.25">
      <c r="A551" s="128"/>
      <c r="B551" s="220"/>
      <c r="C551" s="223"/>
      <c r="D551" s="222" t="s">
        <v>490</v>
      </c>
      <c r="E551" s="222"/>
      <c r="F551" s="222"/>
      <c r="G551" s="222"/>
      <c r="H551" s="222"/>
      <c r="I551" s="222"/>
      <c r="J551" s="222"/>
      <c r="K551" s="222"/>
      <c r="L551" s="222"/>
      <c r="M551" s="222"/>
      <c r="N551" s="222"/>
      <c r="O551" s="222"/>
      <c r="P551" s="222"/>
      <c r="Q551" s="385"/>
      <c r="R551" s="306"/>
      <c r="S551" s="380"/>
      <c r="T551" s="202" t="b">
        <f t="shared" ref="T551:T556" si="41">IF(W551="1",TRUE,FALSE)</f>
        <v>0</v>
      </c>
      <c r="U551" s="202" t="str">
        <f t="shared" ref="U551:U556" si="42">""&amp;T551&amp;""</f>
        <v>FALSE</v>
      </c>
      <c r="V551" s="202">
        <f t="shared" ref="V551:V556" si="43">IF(C551="Uploaded",1,0)</f>
        <v>0</v>
      </c>
      <c r="W551" s="202" t="str">
        <f t="shared" ref="W551:W556" si="44">""&amp;V551&amp;""</f>
        <v>0</v>
      </c>
      <c r="X551" s="174"/>
      <c r="Y551" s="174"/>
      <c r="Z551" s="174"/>
      <c r="AA551" s="175"/>
      <c r="AB551" s="176"/>
      <c r="AC551" s="176"/>
    </row>
    <row r="552" spans="1:41" s="177" customFormat="1" ht="8.25" customHeight="1" x14ac:dyDescent="0.25">
      <c r="A552" s="128"/>
      <c r="B552" s="220"/>
      <c r="C552" s="223"/>
      <c r="D552" s="222"/>
      <c r="E552" s="385"/>
      <c r="F552" s="385"/>
      <c r="G552" s="385"/>
      <c r="H552" s="385"/>
      <c r="I552" s="385"/>
      <c r="J552" s="385"/>
      <c r="K552" s="385"/>
      <c r="L552" s="385"/>
      <c r="M552" s="385"/>
      <c r="N552" s="385"/>
      <c r="O552" s="385"/>
      <c r="P552" s="385"/>
      <c r="Q552" s="385"/>
      <c r="R552" s="306"/>
      <c r="S552" s="380"/>
      <c r="T552" s="202" t="b">
        <f t="shared" si="41"/>
        <v>0</v>
      </c>
      <c r="U552" s="202" t="str">
        <f t="shared" si="42"/>
        <v>FALSE</v>
      </c>
      <c r="V552" s="202">
        <f t="shared" si="43"/>
        <v>0</v>
      </c>
      <c r="W552" s="202" t="str">
        <f t="shared" si="44"/>
        <v>0</v>
      </c>
      <c r="X552" s="174"/>
      <c r="Y552" s="174"/>
      <c r="Z552" s="174"/>
      <c r="AA552" s="175"/>
      <c r="AB552" s="176"/>
      <c r="AC552" s="176"/>
    </row>
    <row r="553" spans="1:41" s="177" customFormat="1" ht="19.5" customHeight="1" x14ac:dyDescent="0.25">
      <c r="A553" s="128"/>
      <c r="B553" s="220"/>
      <c r="C553" s="223"/>
      <c r="D553" s="1005"/>
      <c r="E553" s="1006"/>
      <c r="F553" s="1006"/>
      <c r="G553" s="1006"/>
      <c r="H553" s="1006"/>
      <c r="I553" s="1006"/>
      <c r="J553" s="1006"/>
      <c r="K553" s="1006"/>
      <c r="L553" s="1006"/>
      <c r="M553" s="1006"/>
      <c r="N553" s="1006"/>
      <c r="O553" s="1006"/>
      <c r="P553" s="1006"/>
      <c r="Q553" s="1007"/>
      <c r="R553" s="306"/>
      <c r="S553" s="380" t="str">
        <f>IF(AND(P543="YES",D553=""),"Please add narrative text.","")</f>
        <v/>
      </c>
      <c r="T553" s="202" t="b">
        <f t="shared" si="41"/>
        <v>0</v>
      </c>
      <c r="U553" s="202" t="str">
        <f t="shared" si="42"/>
        <v>FALSE</v>
      </c>
      <c r="V553" s="202">
        <f t="shared" si="43"/>
        <v>0</v>
      </c>
      <c r="W553" s="202" t="str">
        <f t="shared" si="44"/>
        <v>0</v>
      </c>
      <c r="X553" s="174"/>
      <c r="Y553" s="174"/>
      <c r="Z553" s="174"/>
      <c r="AA553" s="175"/>
      <c r="AB553" s="176"/>
      <c r="AC553" s="176"/>
    </row>
    <row r="554" spans="1:41" s="177" customFormat="1" ht="24.75" customHeight="1" x14ac:dyDescent="0.25">
      <c r="A554" s="128"/>
      <c r="B554" s="220"/>
      <c r="C554" s="223"/>
      <c r="D554" s="1008"/>
      <c r="E554" s="1009"/>
      <c r="F554" s="1009"/>
      <c r="G554" s="1009"/>
      <c r="H554" s="1009"/>
      <c r="I554" s="1009"/>
      <c r="J554" s="1009"/>
      <c r="K554" s="1009"/>
      <c r="L554" s="1009"/>
      <c r="M554" s="1009"/>
      <c r="N554" s="1009"/>
      <c r="O554" s="1009"/>
      <c r="P554" s="1009"/>
      <c r="Q554" s="1010"/>
      <c r="R554" s="306"/>
      <c r="S554" s="380"/>
      <c r="T554" s="202" t="b">
        <f t="shared" si="41"/>
        <v>0</v>
      </c>
      <c r="U554" s="202" t="str">
        <f t="shared" si="42"/>
        <v>FALSE</v>
      </c>
      <c r="V554" s="202">
        <f t="shared" si="43"/>
        <v>0</v>
      </c>
      <c r="W554" s="202" t="str">
        <f t="shared" si="44"/>
        <v>0</v>
      </c>
      <c r="X554" s="174"/>
      <c r="Y554" s="174"/>
      <c r="Z554" s="174"/>
      <c r="AA554" s="175"/>
      <c r="AB554" s="176"/>
      <c r="AC554" s="176"/>
    </row>
    <row r="555" spans="1:41" s="207" customFormat="1" ht="21" customHeight="1" x14ac:dyDescent="0.25">
      <c r="A555" s="128"/>
      <c r="B555" s="311"/>
      <c r="C555" s="223"/>
      <c r="D555" s="1008"/>
      <c r="E555" s="1009"/>
      <c r="F555" s="1009"/>
      <c r="G555" s="1009"/>
      <c r="H555" s="1009"/>
      <c r="I555" s="1009"/>
      <c r="J555" s="1009"/>
      <c r="K555" s="1009"/>
      <c r="L555" s="1009"/>
      <c r="M555" s="1009"/>
      <c r="N555" s="1009"/>
      <c r="O555" s="1009"/>
      <c r="P555" s="1009"/>
      <c r="Q555" s="1010"/>
      <c r="R555" s="304"/>
      <c r="S555" s="380"/>
      <c r="T555" s="202" t="b">
        <f t="shared" si="41"/>
        <v>0</v>
      </c>
      <c r="U555" s="202" t="str">
        <f t="shared" si="42"/>
        <v>FALSE</v>
      </c>
      <c r="V555" s="202">
        <f t="shared" si="43"/>
        <v>0</v>
      </c>
      <c r="W555" s="202" t="str">
        <f t="shared" si="44"/>
        <v>0</v>
      </c>
      <c r="X555" s="261"/>
      <c r="Y555" s="261"/>
      <c r="Z555" s="261"/>
      <c r="AA555" s="124"/>
      <c r="AB555" s="262"/>
      <c r="AC555" s="262"/>
    </row>
    <row r="556" spans="1:41" s="207" customFormat="1" ht="21.75" customHeight="1" x14ac:dyDescent="0.25">
      <c r="A556" s="128"/>
      <c r="B556" s="311"/>
      <c r="C556" s="223"/>
      <c r="D556" s="1011"/>
      <c r="E556" s="1012"/>
      <c r="F556" s="1012"/>
      <c r="G556" s="1012"/>
      <c r="H556" s="1012"/>
      <c r="I556" s="1012"/>
      <c r="J556" s="1012"/>
      <c r="K556" s="1012"/>
      <c r="L556" s="1012"/>
      <c r="M556" s="1012"/>
      <c r="N556" s="1012"/>
      <c r="O556" s="1012"/>
      <c r="P556" s="1012"/>
      <c r="Q556" s="1013"/>
      <c r="R556" s="304"/>
      <c r="S556" s="380"/>
      <c r="T556" s="202" t="b">
        <f t="shared" si="41"/>
        <v>0</v>
      </c>
      <c r="U556" s="202" t="str">
        <f t="shared" si="42"/>
        <v>FALSE</v>
      </c>
      <c r="V556" s="202">
        <f t="shared" si="43"/>
        <v>0</v>
      </c>
      <c r="W556" s="202" t="str">
        <f t="shared" si="44"/>
        <v>0</v>
      </c>
      <c r="X556" s="261"/>
      <c r="Y556" s="261"/>
      <c r="Z556" s="261"/>
      <c r="AA556" s="124"/>
      <c r="AB556" s="262"/>
      <c r="AC556" s="262"/>
    </row>
    <row r="557" spans="1:41" s="207" customFormat="1" x14ac:dyDescent="0.25">
      <c r="A557" s="128"/>
      <c r="B557" s="311"/>
      <c r="C557" s="223"/>
      <c r="R557" s="304"/>
      <c r="S557" s="380"/>
      <c r="T557" s="202" t="b">
        <f t="shared" si="37"/>
        <v>0</v>
      </c>
      <c r="U557" s="202" t="str">
        <f t="shared" si="38"/>
        <v>FALSE</v>
      </c>
      <c r="V557" s="202">
        <f t="shared" si="40"/>
        <v>0</v>
      </c>
      <c r="W557" s="202" t="str">
        <f t="shared" si="39"/>
        <v>0</v>
      </c>
      <c r="X557" s="261"/>
      <c r="Y557" s="261"/>
      <c r="Z557" s="261"/>
      <c r="AA557" s="124"/>
      <c r="AB557" s="262"/>
      <c r="AC557" s="262"/>
    </row>
    <row r="558" spans="1:41" ht="21.75" customHeight="1" x14ac:dyDescent="0.25">
      <c r="A558" s="124"/>
      <c r="B558" s="211"/>
      <c r="C558" s="223"/>
      <c r="D558" s="393" t="s">
        <v>491</v>
      </c>
      <c r="E558" s="394"/>
      <c r="F558" s="394"/>
      <c r="G558" s="394"/>
      <c r="H558" s="394"/>
      <c r="I558" s="394"/>
      <c r="J558" s="394"/>
      <c r="K558" s="394"/>
      <c r="L558" s="394"/>
      <c r="M558" s="394"/>
      <c r="N558" s="394"/>
      <c r="O558" s="394"/>
      <c r="P558" s="968" t="s">
        <v>251</v>
      </c>
      <c r="Q558" s="969"/>
      <c r="R558" s="243"/>
      <c r="S558" s="536" t="str">
        <f>IF(AND(L531="YES",P558="&lt;select&gt;"),"Please upload the required documentation.","")</f>
        <v/>
      </c>
      <c r="T558" s="202" t="b">
        <f>IF(W558="1",TRUE,FALSE)</f>
        <v>0</v>
      </c>
      <c r="U558" s="202" t="str">
        <f>""&amp;T558&amp;""</f>
        <v>FALSE</v>
      </c>
      <c r="V558" s="202">
        <f>IF(P558="Uploaded",1,0)</f>
        <v>0</v>
      </c>
      <c r="W558" s="202" t="str">
        <f>""&amp;V558&amp;""</f>
        <v>0</v>
      </c>
      <c r="AL558" s="178"/>
      <c r="AM558" s="178"/>
      <c r="AN558" s="178"/>
      <c r="AO558" s="178"/>
    </row>
    <row r="559" spans="1:41" ht="15.75" customHeight="1" x14ac:dyDescent="0.25">
      <c r="A559" s="124"/>
      <c r="B559" s="211"/>
      <c r="C559" s="223"/>
      <c r="D559" s="394"/>
      <c r="E559" s="394"/>
      <c r="F559" s="394"/>
      <c r="G559" s="394"/>
      <c r="H559" s="394"/>
      <c r="I559" s="394"/>
      <c r="J559" s="394"/>
      <c r="K559" s="394"/>
      <c r="L559" s="394"/>
      <c r="M559" s="394"/>
      <c r="N559" s="394"/>
      <c r="O559" s="394"/>
      <c r="P559" s="385"/>
      <c r="Q559" s="385"/>
      <c r="R559" s="243"/>
      <c r="S559" s="536"/>
      <c r="T559" s="202"/>
      <c r="U559" s="202"/>
      <c r="V559" s="202"/>
      <c r="W559" s="202"/>
      <c r="AL559" s="178"/>
      <c r="AM559" s="178"/>
      <c r="AN559" s="178"/>
      <c r="AO559" s="178"/>
    </row>
    <row r="560" spans="1:41" s="133" customFormat="1" ht="21.75" customHeight="1" x14ac:dyDescent="0.25">
      <c r="A560" s="128"/>
      <c r="B560" s="220"/>
      <c r="C560" s="223"/>
      <c r="D560" s="221" t="s">
        <v>663</v>
      </c>
      <c r="E560" s="222"/>
      <c r="F560" s="222"/>
      <c r="G560" s="223"/>
      <c r="H560" s="224"/>
      <c r="I560" s="223"/>
      <c r="J560" s="223"/>
      <c r="K560" s="223"/>
      <c r="L560" s="223"/>
      <c r="M560" s="223"/>
      <c r="N560" s="225"/>
      <c r="O560" s="226"/>
      <c r="P560" s="129"/>
      <c r="Q560" s="129"/>
      <c r="R560" s="227"/>
      <c r="S560" s="380"/>
      <c r="T560" s="202"/>
      <c r="U560" s="202"/>
      <c r="V560" s="202"/>
      <c r="W560" s="202"/>
      <c r="X560" s="202"/>
      <c r="Y560" s="202"/>
      <c r="Z560" s="202"/>
      <c r="AA560" s="128"/>
      <c r="AB560" s="131"/>
      <c r="AC560" s="131"/>
    </row>
    <row r="561" spans="1:29" s="133" customFormat="1" ht="15.75" x14ac:dyDescent="0.25">
      <c r="A561" s="128"/>
      <c r="B561" s="220"/>
      <c r="C561" s="223"/>
      <c r="D561" s="229"/>
      <c r="E561" s="411" t="s">
        <v>257</v>
      </c>
      <c r="F561" s="956" t="s">
        <v>251</v>
      </c>
      <c r="G561" s="957"/>
      <c r="H561" s="957"/>
      <c r="I561" s="957"/>
      <c r="J561" s="958"/>
      <c r="K561" s="494"/>
      <c r="L561" s="411" t="s">
        <v>258</v>
      </c>
      <c r="M561" s="956" t="s">
        <v>251</v>
      </c>
      <c r="N561" s="957"/>
      <c r="O561" s="957"/>
      <c r="P561" s="957"/>
      <c r="Q561" s="958"/>
      <c r="R561" s="227"/>
      <c r="S561" s="380"/>
      <c r="T561" s="202"/>
      <c r="U561" s="202"/>
      <c r="V561" s="202"/>
      <c r="W561" s="202"/>
      <c r="X561" s="202"/>
      <c r="Y561" s="202"/>
      <c r="Z561" s="202"/>
      <c r="AA561" s="128"/>
      <c r="AB561" s="131"/>
      <c r="AC561" s="131"/>
    </row>
    <row r="562" spans="1:29" s="177" customFormat="1" ht="15.6" customHeight="1" thickBot="1" x14ac:dyDescent="0.3">
      <c r="A562" s="128"/>
      <c r="B562" s="358"/>
      <c r="C562" s="359"/>
      <c r="D562" s="360"/>
      <c r="E562" s="360"/>
      <c r="F562" s="360"/>
      <c r="G562" s="360"/>
      <c r="H562" s="360"/>
      <c r="I562" s="360"/>
      <c r="J562" s="360"/>
      <c r="K562" s="360"/>
      <c r="L562" s="360"/>
      <c r="M562" s="360"/>
      <c r="N562" s="360"/>
      <c r="O562" s="360"/>
      <c r="P562" s="320"/>
      <c r="Q562" s="320"/>
      <c r="R562" s="361"/>
      <c r="S562" s="380"/>
      <c r="T562" s="202" t="b">
        <f>IF(W562="1",TRUE,FALSE)</f>
        <v>0</v>
      </c>
      <c r="U562" s="202" t="str">
        <f>""&amp;T562&amp;""</f>
        <v>FALSE</v>
      </c>
      <c r="V562" s="202">
        <f>IF(C562="Uploaded",1,0)</f>
        <v>0</v>
      </c>
      <c r="W562" s="202" t="str">
        <f>""&amp;V562&amp;""</f>
        <v>0</v>
      </c>
      <c r="X562" s="174"/>
      <c r="Y562" s="174"/>
      <c r="Z562" s="174"/>
      <c r="AA562" s="175"/>
      <c r="AB562" s="176"/>
      <c r="AC562" s="176"/>
    </row>
    <row r="563" spans="1:29" s="177" customFormat="1" x14ac:dyDescent="0.25">
      <c r="A563" s="128"/>
      <c r="B563" s="291"/>
      <c r="C563" s="292"/>
      <c r="D563" s="292"/>
      <c r="E563" s="292"/>
      <c r="F563" s="292"/>
      <c r="G563" s="292"/>
      <c r="H563" s="292"/>
      <c r="I563" s="292"/>
      <c r="J563" s="292"/>
      <c r="K563" s="292"/>
      <c r="L563" s="292"/>
      <c r="M563" s="292"/>
      <c r="N563" s="293"/>
      <c r="O563" s="292"/>
      <c r="P563" s="292"/>
      <c r="Q563" s="292"/>
      <c r="R563" s="294"/>
      <c r="S563" s="380"/>
      <c r="T563" s="202" t="b">
        <f t="shared" si="37"/>
        <v>0</v>
      </c>
      <c r="U563" s="202" t="str">
        <f t="shared" si="38"/>
        <v>FALSE</v>
      </c>
      <c r="V563" s="202">
        <f t="shared" si="40"/>
        <v>0</v>
      </c>
      <c r="W563" s="202" t="str">
        <f t="shared" si="39"/>
        <v>0</v>
      </c>
      <c r="X563" s="174"/>
      <c r="Y563" s="174"/>
      <c r="Z563" s="174"/>
      <c r="AA563" s="175"/>
      <c r="AB563" s="176"/>
      <c r="AC563" s="176"/>
    </row>
    <row r="564" spans="1:29" s="177" customFormat="1" ht="15.75" x14ac:dyDescent="0.25">
      <c r="A564" s="128"/>
      <c r="B564" s="220"/>
      <c r="C564" s="322" t="s">
        <v>136</v>
      </c>
      <c r="D564" s="322"/>
      <c r="E564" s="307"/>
      <c r="F564" s="307"/>
      <c r="G564" s="307"/>
      <c r="H564" s="307"/>
      <c r="I564" s="307"/>
      <c r="J564" s="307"/>
      <c r="K564" s="307"/>
      <c r="L564" s="307"/>
      <c r="M564" s="307"/>
      <c r="N564" s="323"/>
      <c r="O564" s="307"/>
      <c r="P564" s="307"/>
      <c r="Q564" s="307"/>
      <c r="R564" s="345"/>
      <c r="S564" s="380"/>
      <c r="T564" s="202" t="b">
        <f t="shared" si="37"/>
        <v>0</v>
      </c>
      <c r="U564" s="202" t="str">
        <f t="shared" si="38"/>
        <v>FALSE</v>
      </c>
      <c r="V564" s="202">
        <f>IF(P564="YES",1,0)</f>
        <v>0</v>
      </c>
      <c r="W564" s="202" t="str">
        <f t="shared" si="39"/>
        <v>0</v>
      </c>
      <c r="X564" s="174"/>
      <c r="Y564" s="174"/>
      <c r="Z564" s="174"/>
      <c r="AA564" s="175"/>
      <c r="AB564" s="176"/>
      <c r="AC564" s="176"/>
    </row>
    <row r="565" spans="1:29" s="346" customFormat="1" ht="15.75" x14ac:dyDescent="0.25">
      <c r="A565" s="324"/>
      <c r="B565" s="325"/>
      <c r="C565" s="326" t="s">
        <v>318</v>
      </c>
      <c r="E565" s="328"/>
      <c r="F565" s="328"/>
      <c r="G565" s="328"/>
      <c r="H565" s="328"/>
      <c r="I565" s="328"/>
      <c r="J565" s="328"/>
      <c r="K565" s="328"/>
      <c r="L565" s="328"/>
      <c r="M565" s="328"/>
      <c r="N565" s="328"/>
      <c r="O565" s="328"/>
      <c r="P565" s="328"/>
      <c r="Q565" s="328"/>
      <c r="R565" s="348"/>
      <c r="S565" s="539"/>
      <c r="T565" s="330" t="e">
        <f t="shared" si="37"/>
        <v>#REF!</v>
      </c>
      <c r="U565" s="330" t="e">
        <f t="shared" si="38"/>
        <v>#REF!</v>
      </c>
      <c r="V565" s="330" t="e">
        <f>IF(#REF!="Uploaded",1,0)</f>
        <v>#REF!</v>
      </c>
      <c r="W565" s="330" t="e">
        <f t="shared" si="39"/>
        <v>#REF!</v>
      </c>
      <c r="X565" s="349"/>
      <c r="Y565" s="349"/>
      <c r="Z565" s="349"/>
      <c r="AA565" s="541"/>
      <c r="AB565" s="350"/>
      <c r="AC565" s="350"/>
    </row>
    <row r="566" spans="1:29" s="177" customFormat="1" ht="15.75" customHeight="1" x14ac:dyDescent="0.25">
      <c r="A566" s="128"/>
      <c r="B566" s="220"/>
      <c r="C566" s="223"/>
      <c r="E566" s="768"/>
      <c r="F566" s="768"/>
      <c r="G566" s="768"/>
      <c r="H566" s="768"/>
      <c r="I566" s="768"/>
      <c r="J566" s="768"/>
      <c r="K566" s="768"/>
      <c r="L566" s="768"/>
      <c r="M566" s="768"/>
      <c r="N566" s="768"/>
      <c r="O566" s="768"/>
      <c r="P566" s="768"/>
      <c r="Q566" s="768"/>
      <c r="R566" s="345"/>
      <c r="S566" s="380"/>
      <c r="T566" s="202" t="b">
        <f t="shared" si="37"/>
        <v>0</v>
      </c>
      <c r="U566" s="202" t="str">
        <f t="shared" si="38"/>
        <v>FALSE</v>
      </c>
      <c r="V566" s="202">
        <f t="shared" ref="V566:V594" si="45">IF(C566="Uploaded",1,0)</f>
        <v>0</v>
      </c>
      <c r="W566" s="202" t="str">
        <f t="shared" si="39"/>
        <v>0</v>
      </c>
      <c r="X566" s="174"/>
      <c r="Y566" s="174"/>
      <c r="Z566" s="174"/>
      <c r="AA566" s="175"/>
      <c r="AB566" s="176"/>
      <c r="AC566" s="176"/>
    </row>
    <row r="567" spans="1:29" s="177" customFormat="1" ht="16.5" customHeight="1" x14ac:dyDescent="0.25">
      <c r="A567" s="128"/>
      <c r="B567" s="220"/>
      <c r="C567" s="223"/>
      <c r="D567" s="302" t="s">
        <v>677</v>
      </c>
      <c r="E567" s="302"/>
      <c r="F567" s="302"/>
      <c r="G567" s="302"/>
      <c r="H567" s="302"/>
      <c r="I567" s="302"/>
      <c r="J567" s="302"/>
      <c r="K567" s="302"/>
      <c r="L567" s="95" t="s">
        <v>251</v>
      </c>
      <c r="M567" s="302"/>
      <c r="N567" s="302"/>
      <c r="O567" s="302"/>
      <c r="Q567" s="307"/>
      <c r="R567" s="306"/>
      <c r="S567" s="380" t="str">
        <f>IF(AND(OR(L567="NO",L567="&lt;select&gt;"),OR(D571&lt;&gt;"",U586="TRUE",D576&lt;&gt;"",D581&lt;&gt;"")),"Please answer this question by making a selection in the dropdown.","")</f>
        <v/>
      </c>
      <c r="T567" s="202" t="b">
        <f t="shared" si="37"/>
        <v>0</v>
      </c>
      <c r="U567" s="202" t="str">
        <f t="shared" si="38"/>
        <v>FALSE</v>
      </c>
      <c r="V567" s="202">
        <f>IF(L567="YES",1,0)</f>
        <v>0</v>
      </c>
      <c r="W567" s="202" t="str">
        <f t="shared" si="39"/>
        <v>0</v>
      </c>
      <c r="X567" s="174"/>
      <c r="Y567" s="174"/>
      <c r="Z567" s="174"/>
      <c r="AA567" s="175"/>
      <c r="AB567" s="176"/>
      <c r="AC567" s="176"/>
    </row>
    <row r="568" spans="1:29" s="177" customFormat="1" ht="16.5" customHeight="1" x14ac:dyDescent="0.25">
      <c r="A568" s="128"/>
      <c r="B568" s="220"/>
      <c r="C568" s="223"/>
      <c r="D568" s="333"/>
      <c r="E568" s="307"/>
      <c r="F568" s="307"/>
      <c r="G568" s="307"/>
      <c r="H568" s="307"/>
      <c r="I568" s="307"/>
      <c r="J568" s="307"/>
      <c r="K568" s="307"/>
      <c r="L568" s="307"/>
      <c r="M568" s="307"/>
      <c r="N568" s="323"/>
      <c r="O568" s="226"/>
      <c r="P568" s="152"/>
      <c r="Q568" s="152"/>
      <c r="R568" s="306"/>
      <c r="S568" s="380"/>
      <c r="T568" s="202" t="b">
        <f t="shared" si="37"/>
        <v>0</v>
      </c>
      <c r="U568" s="202" t="str">
        <f t="shared" si="38"/>
        <v>FALSE</v>
      </c>
      <c r="V568" s="202">
        <f>IF(C568="Uploaded",1,0)</f>
        <v>0</v>
      </c>
      <c r="W568" s="202" t="str">
        <f t="shared" si="39"/>
        <v>0</v>
      </c>
      <c r="X568" s="174"/>
      <c r="Y568" s="174"/>
      <c r="Z568" s="174"/>
      <c r="AA568" s="175"/>
      <c r="AB568" s="176"/>
      <c r="AC568" s="176"/>
    </row>
    <row r="569" spans="1:29" s="177" customFormat="1" ht="13.15" customHeight="1" x14ac:dyDescent="0.25">
      <c r="A569" s="128"/>
      <c r="B569" s="220"/>
      <c r="C569" s="223"/>
      <c r="D569" s="775" t="s">
        <v>244</v>
      </c>
      <c r="E569" s="307"/>
      <c r="F569" s="307"/>
      <c r="G569" s="307"/>
      <c r="H569" s="307"/>
      <c r="I569" s="307"/>
      <c r="J569" s="307"/>
      <c r="K569" s="307"/>
      <c r="L569" s="307"/>
      <c r="M569" s="307"/>
      <c r="N569" s="323"/>
      <c r="O569" s="151"/>
      <c r="P569" s="372"/>
      <c r="Q569" s="307"/>
      <c r="R569" s="306"/>
      <c r="S569" s="380"/>
      <c r="T569" s="202" t="b">
        <f t="shared" si="37"/>
        <v>0</v>
      </c>
      <c r="U569" s="202" t="str">
        <f t="shared" si="38"/>
        <v>FALSE</v>
      </c>
      <c r="V569" s="202">
        <f t="shared" si="45"/>
        <v>0</v>
      </c>
      <c r="W569" s="202" t="str">
        <f t="shared" si="39"/>
        <v>0</v>
      </c>
      <c r="X569" s="174"/>
      <c r="Y569" s="174"/>
      <c r="Z569" s="174"/>
      <c r="AA569" s="175"/>
      <c r="AB569" s="176"/>
      <c r="AC569" s="176"/>
    </row>
    <row r="570" spans="1:29" s="177" customFormat="1" ht="7.5" customHeight="1" x14ac:dyDescent="0.25">
      <c r="A570" s="128"/>
      <c r="B570" s="220"/>
      <c r="C570" s="223"/>
      <c r="D570" s="770"/>
      <c r="E570" s="770"/>
      <c r="F570" s="770"/>
      <c r="G570" s="770"/>
      <c r="H570" s="770"/>
      <c r="I570" s="770"/>
      <c r="J570" s="770"/>
      <c r="K570" s="770"/>
      <c r="L570" s="770"/>
      <c r="M570" s="770"/>
      <c r="N570" s="767"/>
      <c r="O570" s="767"/>
      <c r="P570" s="767"/>
      <c r="Q570" s="767"/>
      <c r="R570" s="567"/>
      <c r="S570" s="568"/>
      <c r="T570" s="202" t="b">
        <f t="shared" si="37"/>
        <v>0</v>
      </c>
      <c r="U570" s="202" t="str">
        <f t="shared" si="38"/>
        <v>FALSE</v>
      </c>
      <c r="V570" s="202">
        <f t="shared" si="45"/>
        <v>0</v>
      </c>
      <c r="W570" s="202" t="str">
        <f t="shared" si="39"/>
        <v>0</v>
      </c>
      <c r="X570" s="334"/>
      <c r="Y570" s="334"/>
      <c r="Z570" s="334"/>
      <c r="AA570" s="569"/>
      <c r="AB570" s="176"/>
      <c r="AC570" s="176"/>
    </row>
    <row r="571" spans="1:29" s="177" customFormat="1" ht="15" customHeight="1" x14ac:dyDescent="0.25">
      <c r="A571" s="128"/>
      <c r="B571" s="220"/>
      <c r="C571" s="223"/>
      <c r="D571" s="959"/>
      <c r="E571" s="960"/>
      <c r="F571" s="960"/>
      <c r="G571" s="960"/>
      <c r="H571" s="960"/>
      <c r="I571" s="960"/>
      <c r="J571" s="960"/>
      <c r="K571" s="960"/>
      <c r="L571" s="960"/>
      <c r="M571" s="961"/>
      <c r="N571" s="767"/>
      <c r="O571" s="767"/>
      <c r="P571" s="767"/>
      <c r="Q571" s="767"/>
      <c r="R571" s="567"/>
      <c r="S571" s="380" t="str">
        <f>IF(AND(L567="YES",D571=""),"Please add narrative text.","")</f>
        <v/>
      </c>
      <c r="T571" s="202" t="b">
        <f t="shared" si="37"/>
        <v>0</v>
      </c>
      <c r="U571" s="202" t="str">
        <f t="shared" si="38"/>
        <v>FALSE</v>
      </c>
      <c r="V571" s="202">
        <f t="shared" si="45"/>
        <v>0</v>
      </c>
      <c r="W571" s="202" t="str">
        <f t="shared" si="39"/>
        <v>0</v>
      </c>
      <c r="X571" s="334"/>
      <c r="Y571" s="334"/>
      <c r="Z571" s="334"/>
      <c r="AA571" s="569"/>
      <c r="AB571" s="176"/>
      <c r="AC571" s="176"/>
    </row>
    <row r="572" spans="1:29" s="177" customFormat="1" x14ac:dyDescent="0.25">
      <c r="A572" s="128"/>
      <c r="B572" s="220"/>
      <c r="C572" s="223"/>
      <c r="D572" s="965"/>
      <c r="E572" s="966"/>
      <c r="F572" s="966"/>
      <c r="G572" s="966"/>
      <c r="H572" s="966"/>
      <c r="I572" s="966"/>
      <c r="J572" s="966"/>
      <c r="K572" s="966"/>
      <c r="L572" s="966"/>
      <c r="M572" s="967"/>
      <c r="N572" s="770"/>
      <c r="O572" s="770"/>
      <c r="P572" s="770"/>
      <c r="Q572" s="770"/>
      <c r="R572" s="306"/>
      <c r="S572" s="380"/>
      <c r="T572" s="202" t="b">
        <f t="shared" si="37"/>
        <v>0</v>
      </c>
      <c r="U572" s="202" t="str">
        <f t="shared" si="38"/>
        <v>FALSE</v>
      </c>
      <c r="V572" s="202">
        <f t="shared" si="45"/>
        <v>0</v>
      </c>
      <c r="W572" s="202" t="str">
        <f t="shared" si="39"/>
        <v>0</v>
      </c>
      <c r="X572" s="174"/>
      <c r="Y572" s="174"/>
      <c r="Z572" s="174"/>
      <c r="AA572" s="175"/>
      <c r="AB572" s="176"/>
      <c r="AC572" s="176"/>
    </row>
    <row r="573" spans="1:29" s="177" customFormat="1" ht="18" customHeight="1" x14ac:dyDescent="0.25">
      <c r="A573" s="128"/>
      <c r="B573" s="311"/>
      <c r="C573" s="124"/>
      <c r="D573" s="769"/>
      <c r="E573" s="769"/>
      <c r="F573" s="769"/>
      <c r="G573" s="769"/>
      <c r="H573" s="769"/>
      <c r="I573" s="769"/>
      <c r="J573" s="769"/>
      <c r="K573" s="769"/>
      <c r="L573" s="769"/>
      <c r="M573" s="769"/>
      <c r="N573" s="770"/>
      <c r="O573" s="770"/>
      <c r="P573" s="770"/>
      <c r="Q573" s="770"/>
      <c r="R573" s="306"/>
      <c r="S573" s="380"/>
      <c r="T573" s="202" t="b">
        <f t="shared" si="37"/>
        <v>0</v>
      </c>
      <c r="U573" s="202" t="str">
        <f t="shared" si="38"/>
        <v>FALSE</v>
      </c>
      <c r="V573" s="202">
        <f t="shared" si="45"/>
        <v>0</v>
      </c>
      <c r="W573" s="202" t="str">
        <f t="shared" si="39"/>
        <v>0</v>
      </c>
      <c r="X573" s="174"/>
      <c r="Y573" s="174"/>
      <c r="Z573" s="174"/>
      <c r="AA573" s="175"/>
      <c r="AB573" s="176"/>
      <c r="AC573" s="176"/>
    </row>
    <row r="574" spans="1:29" s="177" customFormat="1" ht="15" customHeight="1" x14ac:dyDescent="0.25">
      <c r="A574" s="128"/>
      <c r="B574" s="220"/>
      <c r="C574" s="223"/>
      <c r="D574" s="775" t="s">
        <v>242</v>
      </c>
      <c r="E574" s="337"/>
      <c r="F574" s="337"/>
      <c r="G574" s="337"/>
      <c r="H574" s="337"/>
      <c r="I574" s="337"/>
      <c r="J574" s="337"/>
      <c r="K574" s="337"/>
      <c r="L574" s="337"/>
      <c r="M574" s="337"/>
      <c r="N574" s="337"/>
      <c r="O574" s="337"/>
      <c r="P574" s="337"/>
      <c r="Q574" s="337"/>
      <c r="R574" s="306"/>
      <c r="S574" s="380"/>
      <c r="T574" s="202" t="b">
        <f t="shared" si="37"/>
        <v>0</v>
      </c>
      <c r="U574" s="202" t="str">
        <f t="shared" si="38"/>
        <v>FALSE</v>
      </c>
      <c r="V574" s="202">
        <f t="shared" si="45"/>
        <v>0</v>
      </c>
      <c r="W574" s="202" t="str">
        <f t="shared" si="39"/>
        <v>0</v>
      </c>
      <c r="X574" s="174"/>
      <c r="Y574" s="174"/>
      <c r="Z574" s="174"/>
      <c r="AA574" s="175"/>
      <c r="AB574" s="176"/>
      <c r="AC574" s="176"/>
    </row>
    <row r="575" spans="1:29" s="177" customFormat="1" ht="7.5" customHeight="1" x14ac:dyDescent="0.25">
      <c r="A575" s="128"/>
      <c r="B575" s="220"/>
      <c r="C575" s="223"/>
      <c r="D575" s="307"/>
      <c r="E575" s="307"/>
      <c r="F575" s="307"/>
      <c r="G575" s="307"/>
      <c r="H575" s="307"/>
      <c r="I575" s="307"/>
      <c r="J575" s="307"/>
      <c r="K575" s="307"/>
      <c r="L575" s="307"/>
      <c r="M575" s="307"/>
      <c r="N575" s="323"/>
      <c r="O575" s="307"/>
      <c r="P575" s="307"/>
      <c r="Q575" s="307"/>
      <c r="R575" s="306"/>
      <c r="S575" s="380"/>
      <c r="T575" s="202" t="b">
        <f t="shared" si="37"/>
        <v>0</v>
      </c>
      <c r="U575" s="202" t="str">
        <f t="shared" si="38"/>
        <v>FALSE</v>
      </c>
      <c r="V575" s="202">
        <f t="shared" si="45"/>
        <v>0</v>
      </c>
      <c r="W575" s="202" t="str">
        <f t="shared" si="39"/>
        <v>0</v>
      </c>
      <c r="X575" s="174"/>
      <c r="Y575" s="174"/>
      <c r="Z575" s="174"/>
      <c r="AA575" s="175"/>
      <c r="AB575" s="176"/>
      <c r="AC575" s="176"/>
    </row>
    <row r="576" spans="1:29" s="177" customFormat="1" ht="16.5" customHeight="1" x14ac:dyDescent="0.25">
      <c r="A576" s="128"/>
      <c r="B576" s="220"/>
      <c r="C576" s="223"/>
      <c r="D576" s="959"/>
      <c r="E576" s="960"/>
      <c r="F576" s="960"/>
      <c r="G576" s="960"/>
      <c r="H576" s="960"/>
      <c r="I576" s="960"/>
      <c r="J576" s="960"/>
      <c r="K576" s="960"/>
      <c r="L576" s="960"/>
      <c r="M576" s="961"/>
      <c r="N576" s="770"/>
      <c r="O576" s="770"/>
      <c r="P576" s="770"/>
      <c r="Q576" s="770"/>
      <c r="R576" s="309"/>
      <c r="S576" s="380" t="str">
        <f>IF(AND(L567="YES",D576=""),"Please add narrative text.","")</f>
        <v/>
      </c>
      <c r="T576" s="202" t="b">
        <f t="shared" si="37"/>
        <v>0</v>
      </c>
      <c r="U576" s="202" t="str">
        <f t="shared" si="38"/>
        <v>FALSE</v>
      </c>
      <c r="V576" s="202">
        <f t="shared" si="45"/>
        <v>0</v>
      </c>
      <c r="W576" s="202" t="str">
        <f t="shared" si="39"/>
        <v>0</v>
      </c>
      <c r="X576" s="174"/>
      <c r="Y576" s="174"/>
      <c r="Z576" s="174"/>
      <c r="AA576" s="175"/>
      <c r="AB576" s="176"/>
      <c r="AC576" s="176"/>
    </row>
    <row r="577" spans="1:41" s="177" customFormat="1" x14ac:dyDescent="0.25">
      <c r="A577" s="128"/>
      <c r="B577" s="220"/>
      <c r="C577" s="223"/>
      <c r="D577" s="965"/>
      <c r="E577" s="966"/>
      <c r="F577" s="966"/>
      <c r="G577" s="966"/>
      <c r="H577" s="966"/>
      <c r="I577" s="966"/>
      <c r="J577" s="966"/>
      <c r="K577" s="966"/>
      <c r="L577" s="966"/>
      <c r="M577" s="967"/>
      <c r="N577" s="770"/>
      <c r="O577" s="770"/>
      <c r="P577" s="770"/>
      <c r="Q577" s="770"/>
      <c r="R577" s="306"/>
      <c r="S577" s="380"/>
      <c r="T577" s="202" t="b">
        <f t="shared" si="37"/>
        <v>0</v>
      </c>
      <c r="U577" s="202" t="str">
        <f t="shared" si="38"/>
        <v>FALSE</v>
      </c>
      <c r="V577" s="202">
        <f t="shared" si="45"/>
        <v>0</v>
      </c>
      <c r="W577" s="202" t="str">
        <f t="shared" si="39"/>
        <v>0</v>
      </c>
      <c r="X577" s="174"/>
      <c r="Y577" s="174"/>
      <c r="Z577" s="174"/>
      <c r="AA577" s="175"/>
      <c r="AB577" s="176"/>
      <c r="AC577" s="176"/>
    </row>
    <row r="578" spans="1:41" s="177" customFormat="1" ht="17.25" customHeight="1" x14ac:dyDescent="0.25">
      <c r="A578" s="128"/>
      <c r="B578" s="220"/>
      <c r="C578" s="223"/>
      <c r="D578" s="229"/>
      <c r="E578" s="307"/>
      <c r="F578" s="307"/>
      <c r="G578" s="307"/>
      <c r="H578" s="307"/>
      <c r="I578" s="307"/>
      <c r="J578" s="307"/>
      <c r="K578" s="307"/>
      <c r="L578" s="307"/>
      <c r="M578" s="307"/>
      <c r="N578" s="307"/>
      <c r="O578" s="307"/>
      <c r="P578" s="307"/>
      <c r="Q578" s="307"/>
      <c r="R578" s="306"/>
      <c r="S578" s="380"/>
      <c r="T578" s="202" t="b">
        <f t="shared" si="37"/>
        <v>0</v>
      </c>
      <c r="U578" s="202" t="str">
        <f t="shared" si="38"/>
        <v>FALSE</v>
      </c>
      <c r="V578" s="202">
        <f>IF(P578="YES",1,0)</f>
        <v>0</v>
      </c>
      <c r="W578" s="202" t="str">
        <f t="shared" si="39"/>
        <v>0</v>
      </c>
      <c r="X578" s="174"/>
      <c r="Y578" s="174"/>
      <c r="Z578" s="174"/>
      <c r="AA578" s="175"/>
      <c r="AB578" s="176"/>
      <c r="AC578" s="176"/>
    </row>
    <row r="579" spans="1:41" s="177" customFormat="1" ht="15" customHeight="1" x14ac:dyDescent="0.25">
      <c r="A579" s="128"/>
      <c r="B579" s="220"/>
      <c r="C579" s="223"/>
      <c r="D579" s="775" t="s">
        <v>488</v>
      </c>
      <c r="E579" s="775"/>
      <c r="F579" s="775"/>
      <c r="G579" s="775"/>
      <c r="H579" s="775"/>
      <c r="I579" s="775"/>
      <c r="J579" s="775"/>
      <c r="K579" s="775"/>
      <c r="L579" s="775"/>
      <c r="M579" s="775"/>
      <c r="N579" s="775"/>
      <c r="O579" s="775"/>
      <c r="P579" s="775"/>
      <c r="Q579" s="768"/>
      <c r="R579" s="306"/>
      <c r="S579" s="380"/>
      <c r="T579" s="202" t="b">
        <f t="shared" ref="T579:T641" si="46">IF(W579="1",TRUE,FALSE)</f>
        <v>0</v>
      </c>
      <c r="U579" s="202" t="str">
        <f t="shared" ref="U579:U641" si="47">""&amp;T579&amp;""</f>
        <v>FALSE</v>
      </c>
      <c r="V579" s="202">
        <f t="shared" si="45"/>
        <v>0</v>
      </c>
      <c r="W579" s="202" t="str">
        <f t="shared" ref="W579:W641" si="48">""&amp;V579&amp;""</f>
        <v>0</v>
      </c>
      <c r="X579" s="174"/>
      <c r="Y579" s="174"/>
      <c r="Z579" s="174"/>
      <c r="AA579" s="175"/>
      <c r="AB579" s="176"/>
      <c r="AC579" s="176"/>
    </row>
    <row r="580" spans="1:41" s="177" customFormat="1" ht="8.25" customHeight="1" x14ac:dyDescent="0.25">
      <c r="A580" s="128"/>
      <c r="B580" s="220"/>
      <c r="C580" s="223"/>
      <c r="D580" s="775"/>
      <c r="E580" s="768"/>
      <c r="F580" s="768"/>
      <c r="G580" s="768"/>
      <c r="H580" s="768"/>
      <c r="I580" s="768"/>
      <c r="J580" s="768"/>
      <c r="K580" s="768"/>
      <c r="L580" s="768"/>
      <c r="M580" s="768"/>
      <c r="N580" s="768"/>
      <c r="O580" s="768"/>
      <c r="P580" s="768"/>
      <c r="Q580" s="768"/>
      <c r="R580" s="306"/>
      <c r="S580" s="380"/>
      <c r="T580" s="202" t="b">
        <f t="shared" si="46"/>
        <v>0</v>
      </c>
      <c r="U580" s="202" t="str">
        <f t="shared" si="47"/>
        <v>FALSE</v>
      </c>
      <c r="V580" s="202">
        <f t="shared" si="45"/>
        <v>0</v>
      </c>
      <c r="W580" s="202" t="str">
        <f t="shared" si="48"/>
        <v>0</v>
      </c>
      <c r="X580" s="174"/>
      <c r="Y580" s="174"/>
      <c r="Z580" s="174"/>
      <c r="AA580" s="175"/>
      <c r="AB580" s="176"/>
      <c r="AC580" s="176"/>
    </row>
    <row r="581" spans="1:41" s="177" customFormat="1" ht="16.5" customHeight="1" x14ac:dyDescent="0.25">
      <c r="A581" s="128"/>
      <c r="B581" s="220"/>
      <c r="C581" s="223"/>
      <c r="D581" s="1005"/>
      <c r="E581" s="1006"/>
      <c r="F581" s="1006"/>
      <c r="G581" s="1006"/>
      <c r="H581" s="1006"/>
      <c r="I581" s="1006"/>
      <c r="J581" s="1006"/>
      <c r="K581" s="1006"/>
      <c r="L581" s="1006"/>
      <c r="M581" s="1006"/>
      <c r="N581" s="1006"/>
      <c r="O581" s="1006"/>
      <c r="P581" s="1006"/>
      <c r="Q581" s="1007"/>
      <c r="R581" s="306"/>
      <c r="S581" s="380" t="str">
        <f>IF(AND(L567="YES",D581=""),"Please add narrative text.","")</f>
        <v/>
      </c>
      <c r="T581" s="202" t="b">
        <f t="shared" si="46"/>
        <v>0</v>
      </c>
      <c r="U581" s="202" t="str">
        <f t="shared" si="47"/>
        <v>FALSE</v>
      </c>
      <c r="V581" s="202">
        <f t="shared" si="45"/>
        <v>0</v>
      </c>
      <c r="W581" s="202" t="str">
        <f t="shared" si="48"/>
        <v>0</v>
      </c>
      <c r="X581" s="174"/>
      <c r="Y581" s="174"/>
      <c r="Z581" s="174"/>
      <c r="AA581" s="175"/>
      <c r="AB581" s="176"/>
      <c r="AC581" s="176"/>
    </row>
    <row r="582" spans="1:41" s="177" customFormat="1" ht="16.5" customHeight="1" x14ac:dyDescent="0.25">
      <c r="A582" s="128"/>
      <c r="B582" s="220"/>
      <c r="C582" s="223"/>
      <c r="D582" s="1008"/>
      <c r="E582" s="1009"/>
      <c r="F582" s="1009"/>
      <c r="G582" s="1009"/>
      <c r="H582" s="1009"/>
      <c r="I582" s="1009"/>
      <c r="J582" s="1009"/>
      <c r="K582" s="1009"/>
      <c r="L582" s="1009"/>
      <c r="M582" s="1009"/>
      <c r="N582" s="1009"/>
      <c r="O582" s="1009"/>
      <c r="P582" s="1009"/>
      <c r="Q582" s="1010"/>
      <c r="R582" s="306"/>
      <c r="S582" s="380"/>
      <c r="T582" s="202" t="b">
        <f t="shared" si="46"/>
        <v>0</v>
      </c>
      <c r="U582" s="202" t="str">
        <f t="shared" si="47"/>
        <v>FALSE</v>
      </c>
      <c r="V582" s="202">
        <f t="shared" si="45"/>
        <v>0</v>
      </c>
      <c r="W582" s="202" t="str">
        <f t="shared" si="48"/>
        <v>0</v>
      </c>
      <c r="X582" s="174"/>
      <c r="Y582" s="174"/>
      <c r="Z582" s="174"/>
      <c r="AA582" s="175"/>
      <c r="AB582" s="176"/>
      <c r="AC582" s="176"/>
    </row>
    <row r="583" spans="1:41" s="207" customFormat="1" ht="17.25" customHeight="1" x14ac:dyDescent="0.25">
      <c r="A583" s="128"/>
      <c r="B583" s="311"/>
      <c r="C583" s="223"/>
      <c r="D583" s="1008"/>
      <c r="E583" s="1009"/>
      <c r="F583" s="1009"/>
      <c r="G583" s="1009"/>
      <c r="H583" s="1009"/>
      <c r="I583" s="1009"/>
      <c r="J583" s="1009"/>
      <c r="K583" s="1009"/>
      <c r="L583" s="1009"/>
      <c r="M583" s="1009"/>
      <c r="N583" s="1009"/>
      <c r="O583" s="1009"/>
      <c r="P583" s="1009"/>
      <c r="Q583" s="1010"/>
      <c r="R583" s="304"/>
      <c r="S583" s="380"/>
      <c r="T583" s="202" t="b">
        <f t="shared" si="46"/>
        <v>0</v>
      </c>
      <c r="U583" s="202" t="str">
        <f t="shared" si="47"/>
        <v>FALSE</v>
      </c>
      <c r="V583" s="202">
        <f t="shared" si="45"/>
        <v>0</v>
      </c>
      <c r="W583" s="202" t="str">
        <f t="shared" si="48"/>
        <v>0</v>
      </c>
      <c r="X583" s="261"/>
      <c r="Y583" s="261"/>
      <c r="Z583" s="261"/>
      <c r="AA583" s="124"/>
      <c r="AB583" s="262"/>
      <c r="AC583" s="262"/>
    </row>
    <row r="584" spans="1:41" s="207" customFormat="1" ht="15.75" customHeight="1" x14ac:dyDescent="0.25">
      <c r="A584" s="128"/>
      <c r="B584" s="311"/>
      <c r="C584" s="223"/>
      <c r="D584" s="1011"/>
      <c r="E584" s="1012"/>
      <c r="F584" s="1012"/>
      <c r="G584" s="1012"/>
      <c r="H584" s="1012"/>
      <c r="I584" s="1012"/>
      <c r="J584" s="1012"/>
      <c r="K584" s="1012"/>
      <c r="L584" s="1012"/>
      <c r="M584" s="1012"/>
      <c r="N584" s="1012"/>
      <c r="O584" s="1012"/>
      <c r="P584" s="1012"/>
      <c r="Q584" s="1013"/>
      <c r="R584" s="304"/>
      <c r="S584" s="380"/>
      <c r="T584" s="202" t="b">
        <f t="shared" si="46"/>
        <v>0</v>
      </c>
      <c r="U584" s="202" t="str">
        <f t="shared" si="47"/>
        <v>FALSE</v>
      </c>
      <c r="V584" s="202">
        <f t="shared" si="45"/>
        <v>0</v>
      </c>
      <c r="W584" s="202" t="str">
        <f t="shared" si="48"/>
        <v>0</v>
      </c>
      <c r="X584" s="261"/>
      <c r="Y584" s="261"/>
      <c r="Z584" s="261"/>
      <c r="AA584" s="124"/>
      <c r="AB584" s="262"/>
      <c r="AC584" s="262"/>
    </row>
    <row r="585" spans="1:41" s="177" customFormat="1" ht="15.75" customHeight="1" x14ac:dyDescent="0.25">
      <c r="A585" s="128"/>
      <c r="B585" s="220"/>
      <c r="C585" s="223"/>
      <c r="Q585" s="768"/>
      <c r="R585" s="345"/>
      <c r="S585" s="380"/>
      <c r="T585" s="202" t="b">
        <f t="shared" si="46"/>
        <v>0</v>
      </c>
      <c r="U585" s="202" t="str">
        <f t="shared" si="47"/>
        <v>FALSE</v>
      </c>
      <c r="V585" s="202">
        <f t="shared" si="45"/>
        <v>0</v>
      </c>
      <c r="W585" s="202" t="str">
        <f t="shared" si="48"/>
        <v>0</v>
      </c>
      <c r="X585" s="174"/>
      <c r="Y585" s="174"/>
      <c r="Z585" s="174"/>
      <c r="AA585" s="175"/>
      <c r="AB585" s="176"/>
      <c r="AC585" s="176"/>
    </row>
    <row r="586" spans="1:41" ht="21.75" customHeight="1" x14ac:dyDescent="0.25">
      <c r="A586" s="124"/>
      <c r="B586" s="211"/>
      <c r="C586" s="223"/>
      <c r="D586" s="1023" t="s">
        <v>492</v>
      </c>
      <c r="E586" s="1023"/>
      <c r="F586" s="1023"/>
      <c r="G586" s="1023"/>
      <c r="H586" s="1023"/>
      <c r="I586" s="1023"/>
      <c r="J586" s="1023"/>
      <c r="K586" s="1023"/>
      <c r="L586" s="1023"/>
      <c r="M586" s="1023"/>
      <c r="N586" s="1023"/>
      <c r="O586" s="1023"/>
      <c r="P586" s="968" t="s">
        <v>251</v>
      </c>
      <c r="Q586" s="969"/>
      <c r="R586" s="243"/>
      <c r="S586" s="536" t="str">
        <f>IF(AND(L567="YES",P586="&lt;select&gt;"),"Please upload the required documentation.","")</f>
        <v/>
      </c>
      <c r="T586" s="202" t="b">
        <f t="shared" si="46"/>
        <v>0</v>
      </c>
      <c r="U586" s="202" t="str">
        <f t="shared" si="47"/>
        <v>FALSE</v>
      </c>
      <c r="V586" s="202">
        <f>IF(P586="Uploaded",1,0)</f>
        <v>0</v>
      </c>
      <c r="W586" s="202" t="str">
        <f t="shared" si="48"/>
        <v>0</v>
      </c>
      <c r="AL586" s="178"/>
      <c r="AM586" s="178"/>
      <c r="AN586" s="178"/>
      <c r="AO586" s="178"/>
    </row>
    <row r="587" spans="1:41" ht="21.75" customHeight="1" x14ac:dyDescent="0.25">
      <c r="A587" s="124"/>
      <c r="B587" s="211"/>
      <c r="C587" s="223"/>
      <c r="D587" s="898"/>
      <c r="E587" s="898"/>
      <c r="F587" s="898"/>
      <c r="G587" s="898"/>
      <c r="H587" s="898"/>
      <c r="I587" s="898"/>
      <c r="J587" s="898"/>
      <c r="K587" s="898"/>
      <c r="L587" s="898"/>
      <c r="M587" s="898"/>
      <c r="N587" s="898"/>
      <c r="O587" s="898"/>
      <c r="P587" s="774"/>
      <c r="Q587" s="774"/>
      <c r="R587" s="243"/>
      <c r="S587" s="536"/>
      <c r="T587" s="202"/>
      <c r="U587" s="202"/>
      <c r="V587" s="202"/>
      <c r="W587" s="202"/>
      <c r="AL587" s="178"/>
      <c r="AM587" s="178"/>
      <c r="AN587" s="178"/>
      <c r="AO587" s="178"/>
    </row>
    <row r="588" spans="1:41" s="133" customFormat="1" ht="21.75" customHeight="1" x14ac:dyDescent="0.25">
      <c r="A588" s="128"/>
      <c r="B588" s="220"/>
      <c r="C588" s="223"/>
      <c r="D588" s="221" t="s">
        <v>663</v>
      </c>
      <c r="E588" s="775"/>
      <c r="F588" s="775"/>
      <c r="G588" s="223"/>
      <c r="H588" s="224"/>
      <c r="I588" s="223"/>
      <c r="J588" s="223"/>
      <c r="K588" s="223"/>
      <c r="L588" s="223"/>
      <c r="M588" s="223"/>
      <c r="N588" s="225"/>
      <c r="O588" s="226"/>
      <c r="P588" s="772"/>
      <c r="Q588" s="772"/>
      <c r="R588" s="773"/>
      <c r="S588" s="380"/>
      <c r="T588" s="202"/>
      <c r="U588" s="202"/>
      <c r="V588" s="202"/>
      <c r="W588" s="202"/>
      <c r="X588" s="202"/>
      <c r="Y588" s="202"/>
      <c r="Z588" s="202"/>
      <c r="AA588" s="128"/>
      <c r="AB588" s="131"/>
      <c r="AC588" s="131"/>
    </row>
    <row r="589" spans="1:41" s="133" customFormat="1" ht="15.75" x14ac:dyDescent="0.25">
      <c r="A589" s="128"/>
      <c r="B589" s="220"/>
      <c r="C589" s="223"/>
      <c r="D589" s="229"/>
      <c r="E589" s="411" t="s">
        <v>257</v>
      </c>
      <c r="F589" s="1002" t="s">
        <v>251</v>
      </c>
      <c r="G589" s="1002"/>
      <c r="H589" s="1002"/>
      <c r="I589" s="1002"/>
      <c r="J589" s="1002"/>
      <c r="K589" s="494"/>
      <c r="L589" s="411" t="s">
        <v>258</v>
      </c>
      <c r="M589" s="1002" t="s">
        <v>251</v>
      </c>
      <c r="N589" s="1002"/>
      <c r="O589" s="1002"/>
      <c r="P589" s="1002"/>
      <c r="Q589" s="1002"/>
      <c r="R589" s="773"/>
      <c r="S589" s="380"/>
      <c r="T589" s="202"/>
      <c r="U589" s="202"/>
      <c r="V589" s="202"/>
      <c r="W589" s="202"/>
      <c r="X589" s="202"/>
      <c r="Y589" s="202"/>
      <c r="Z589" s="202"/>
      <c r="AA589" s="128"/>
      <c r="AB589" s="131"/>
      <c r="AC589" s="131"/>
    </row>
    <row r="590" spans="1:41" s="177" customFormat="1" ht="15.6" customHeight="1" x14ac:dyDescent="0.25">
      <c r="A590" s="128"/>
      <c r="B590" s="220"/>
      <c r="C590" s="223"/>
      <c r="D590" s="770"/>
      <c r="E590" s="770"/>
      <c r="F590" s="770"/>
      <c r="G590" s="770"/>
      <c r="H590" s="770"/>
      <c r="I590" s="770"/>
      <c r="J590" s="770"/>
      <c r="K590" s="770"/>
      <c r="L590" s="770"/>
      <c r="M590" s="770"/>
      <c r="N590" s="770"/>
      <c r="O590" s="770"/>
      <c r="P590" s="207"/>
      <c r="Q590" s="207"/>
      <c r="R590" s="306"/>
      <c r="S590" s="380"/>
      <c r="T590" s="202" t="b">
        <f>IF(W590="1",TRUE,FALSE)</f>
        <v>0</v>
      </c>
      <c r="U590" s="202" t="str">
        <f>""&amp;T590&amp;""</f>
        <v>FALSE</v>
      </c>
      <c r="V590" s="202">
        <f>IF(C590="Uploaded",1,0)</f>
        <v>0</v>
      </c>
      <c r="W590" s="202" t="str">
        <f>""&amp;V590&amp;""</f>
        <v>0</v>
      </c>
      <c r="X590" s="174"/>
      <c r="Y590" s="174"/>
      <c r="Z590" s="174"/>
      <c r="AA590" s="175"/>
      <c r="AB590" s="176"/>
      <c r="AC590" s="176"/>
    </row>
    <row r="591" spans="1:41" ht="27.75" customHeight="1" thickBot="1" x14ac:dyDescent="0.3">
      <c r="A591" s="124"/>
      <c r="B591" s="954" t="s">
        <v>758</v>
      </c>
      <c r="C591" s="955"/>
      <c r="D591" s="955"/>
      <c r="E591" s="319"/>
      <c r="F591" s="319"/>
      <c r="G591" s="319"/>
      <c r="H591" s="319"/>
      <c r="I591" s="319"/>
      <c r="J591" s="319"/>
      <c r="K591" s="319"/>
      <c r="L591" s="319"/>
      <c r="M591" s="319"/>
      <c r="N591" s="319"/>
      <c r="O591" s="319"/>
      <c r="P591" s="319"/>
      <c r="Q591" s="320"/>
      <c r="R591" s="321"/>
      <c r="S591" s="486"/>
      <c r="T591" s="202" t="b">
        <f>IF(W591="1",TRUE,FALSE)</f>
        <v>0</v>
      </c>
      <c r="U591" s="202" t="str">
        <f>""&amp;T591&amp;""</f>
        <v>FALSE</v>
      </c>
      <c r="V591" s="202">
        <f>IF(C591="Uploaded",1,0)</f>
        <v>0</v>
      </c>
      <c r="W591" s="202" t="str">
        <f>""&amp;V591&amp;""</f>
        <v>0</v>
      </c>
      <c r="AL591" s="178"/>
      <c r="AM591" s="178"/>
      <c r="AN591" s="178"/>
      <c r="AO591" s="178"/>
    </row>
    <row r="592" spans="1:41" s="177" customFormat="1" ht="17.25" customHeight="1" collapsed="1" x14ac:dyDescent="0.25">
      <c r="A592" s="542"/>
      <c r="B592" s="543"/>
      <c r="C592" s="544"/>
      <c r="D592" s="544"/>
      <c r="E592" s="544"/>
      <c r="F592" s="544"/>
      <c r="G592" s="544"/>
      <c r="H592" s="544"/>
      <c r="I592" s="544"/>
      <c r="J592" s="544"/>
      <c r="K592" s="544"/>
      <c r="L592" s="544"/>
      <c r="M592" s="544"/>
      <c r="N592" s="544"/>
      <c r="O592" s="544"/>
      <c r="P592" s="544"/>
      <c r="Q592" s="544"/>
      <c r="R592" s="170"/>
      <c r="S592" s="483"/>
      <c r="T592" s="202" t="b">
        <f t="shared" si="46"/>
        <v>0</v>
      </c>
      <c r="U592" s="202" t="str">
        <f t="shared" si="47"/>
        <v>FALSE</v>
      </c>
      <c r="V592" s="202">
        <f t="shared" si="45"/>
        <v>0</v>
      </c>
      <c r="W592" s="202" t="str">
        <f t="shared" si="48"/>
        <v>0</v>
      </c>
      <c r="X592" s="174"/>
      <c r="Y592" s="174"/>
      <c r="Z592" s="174"/>
      <c r="AA592" s="175"/>
      <c r="AB592" s="176"/>
      <c r="AC592" s="176"/>
    </row>
    <row r="593" spans="1:29" s="177" customFormat="1" ht="21" customHeight="1" x14ac:dyDescent="0.4">
      <c r="A593" s="570"/>
      <c r="B593" s="547"/>
      <c r="C593" s="571" t="s">
        <v>55</v>
      </c>
      <c r="D593" s="529"/>
      <c r="E593" s="272"/>
      <c r="F593" s="529"/>
      <c r="G593" s="529"/>
      <c r="H593" s="529"/>
      <c r="I593" s="529"/>
      <c r="J593" s="529"/>
      <c r="K593" s="529"/>
      <c r="L593" s="529"/>
      <c r="M593" s="529"/>
      <c r="N593" s="529"/>
      <c r="O593" s="529"/>
      <c r="P593" s="530" t="s">
        <v>120</v>
      </c>
      <c r="Q593" s="530">
        <f>SUM(V599,V619,V639,V661,V682,V703,V725)</f>
        <v>0</v>
      </c>
      <c r="R593" s="548" t="s">
        <v>125</v>
      </c>
      <c r="S593" s="483"/>
      <c r="T593" s="202" t="e">
        <f t="shared" si="46"/>
        <v>#REF!</v>
      </c>
      <c r="U593" s="202" t="e">
        <f t="shared" si="47"/>
        <v>#REF!</v>
      </c>
      <c r="V593" s="202" t="e">
        <f>IF(#REF!="Uploaded",1,0)</f>
        <v>#REF!</v>
      </c>
      <c r="W593" s="202" t="e">
        <f t="shared" si="48"/>
        <v>#REF!</v>
      </c>
      <c r="X593" s="174"/>
      <c r="Y593" s="174"/>
      <c r="Z593" s="174"/>
      <c r="AA593" s="175"/>
      <c r="AB593" s="176"/>
      <c r="AC593" s="176"/>
    </row>
    <row r="594" spans="1:29" s="177" customFormat="1" ht="15" customHeight="1" thickBot="1" x14ac:dyDescent="0.3">
      <c r="A594" s="542"/>
      <c r="B594" s="549"/>
      <c r="C594" s="550"/>
      <c r="D594" s="550"/>
      <c r="E594" s="550"/>
      <c r="F594" s="550"/>
      <c r="G594" s="550"/>
      <c r="H594" s="550"/>
      <c r="I594" s="550"/>
      <c r="J594" s="550"/>
      <c r="K594" s="550"/>
      <c r="L594" s="550"/>
      <c r="M594" s="550"/>
      <c r="N594" s="550"/>
      <c r="O594" s="550"/>
      <c r="P594" s="550"/>
      <c r="Q594" s="550"/>
      <c r="R594" s="187"/>
      <c r="S594" s="483"/>
      <c r="T594" s="202" t="b">
        <f t="shared" si="46"/>
        <v>0</v>
      </c>
      <c r="U594" s="202" t="str">
        <f t="shared" si="47"/>
        <v>FALSE</v>
      </c>
      <c r="V594" s="202">
        <f t="shared" si="45"/>
        <v>0</v>
      </c>
      <c r="W594" s="202" t="str">
        <f t="shared" si="48"/>
        <v>0</v>
      </c>
      <c r="X594" s="174"/>
      <c r="Y594" s="174"/>
      <c r="Z594" s="174"/>
      <c r="AA594" s="175"/>
      <c r="AB594" s="176"/>
      <c r="AC594" s="176"/>
    </row>
    <row r="595" spans="1:29" s="177" customFormat="1" ht="15.75" x14ac:dyDescent="0.25">
      <c r="A595" s="128"/>
      <c r="B595" s="291"/>
      <c r="C595" s="292"/>
      <c r="D595" s="342"/>
      <c r="E595" s="342"/>
      <c r="F595" s="342"/>
      <c r="G595" s="342"/>
      <c r="H595" s="342"/>
      <c r="I595" s="342"/>
      <c r="J595" s="342"/>
      <c r="K595" s="342"/>
      <c r="L595" s="342"/>
      <c r="M595" s="342"/>
      <c r="N595" s="343"/>
      <c r="O595" s="342"/>
      <c r="P595" s="342"/>
      <c r="Q595" s="292"/>
      <c r="R595" s="294"/>
      <c r="S595" s="380"/>
      <c r="T595" s="202" t="b">
        <f t="shared" si="46"/>
        <v>0</v>
      </c>
      <c r="U595" s="202" t="str">
        <f t="shared" si="47"/>
        <v>FALSE</v>
      </c>
      <c r="V595" s="202">
        <f>IF(P595="YES",1,0)</f>
        <v>0</v>
      </c>
      <c r="W595" s="202" t="str">
        <f t="shared" si="48"/>
        <v>0</v>
      </c>
      <c r="X595" s="174"/>
      <c r="Y595" s="174"/>
      <c r="Z595" s="174"/>
      <c r="AA595" s="175"/>
      <c r="AB595" s="176"/>
      <c r="AC595" s="176"/>
    </row>
    <row r="596" spans="1:29" s="177" customFormat="1" ht="15.75" x14ac:dyDescent="0.25">
      <c r="A596" s="128"/>
      <c r="B596" s="220"/>
      <c r="C596" s="322" t="s">
        <v>137</v>
      </c>
      <c r="D596" s="322"/>
      <c r="E596" s="307"/>
      <c r="F596" s="307"/>
      <c r="G596" s="307"/>
      <c r="H596" s="307"/>
      <c r="I596" s="307"/>
      <c r="J596" s="307"/>
      <c r="K596" s="307"/>
      <c r="L596" s="307"/>
      <c r="M596" s="307"/>
      <c r="N596" s="323"/>
      <c r="O596" s="307"/>
      <c r="P596" s="307"/>
      <c r="Q596" s="223"/>
      <c r="R596" s="306"/>
      <c r="S596" s="380"/>
      <c r="T596" s="202" t="b">
        <f t="shared" si="46"/>
        <v>0</v>
      </c>
      <c r="U596" s="202" t="str">
        <f t="shared" si="47"/>
        <v>FALSE</v>
      </c>
      <c r="V596" s="202">
        <f>IF(P596="YES",1,0)</f>
        <v>0</v>
      </c>
      <c r="W596" s="202" t="str">
        <f t="shared" si="48"/>
        <v>0</v>
      </c>
      <c r="X596" s="174"/>
      <c r="Y596" s="174"/>
      <c r="Z596" s="174"/>
      <c r="AA596" s="175"/>
      <c r="AB596" s="176"/>
      <c r="AC596" s="176"/>
    </row>
    <row r="597" spans="1:29" s="346" customFormat="1" ht="15.75" x14ac:dyDescent="0.25">
      <c r="A597" s="324"/>
      <c r="B597" s="325"/>
      <c r="C597" s="326" t="s">
        <v>319</v>
      </c>
      <c r="E597" s="328"/>
      <c r="F597" s="328"/>
      <c r="G597" s="328"/>
      <c r="H597" s="328"/>
      <c r="I597" s="328"/>
      <c r="J597" s="328"/>
      <c r="K597" s="328"/>
      <c r="L597" s="328"/>
      <c r="M597" s="328"/>
      <c r="N597" s="328"/>
      <c r="O597" s="328"/>
      <c r="P597" s="328"/>
      <c r="Q597" s="328"/>
      <c r="R597" s="329"/>
      <c r="S597" s="539"/>
      <c r="T597" s="330" t="e">
        <f t="shared" si="46"/>
        <v>#REF!</v>
      </c>
      <c r="U597" s="330" t="e">
        <f t="shared" si="47"/>
        <v>#REF!</v>
      </c>
      <c r="V597" s="330" t="e">
        <f>IF(#REF!="Uploaded",1,0)</f>
        <v>#REF!</v>
      </c>
      <c r="W597" s="330" t="e">
        <f t="shared" si="48"/>
        <v>#REF!</v>
      </c>
      <c r="X597" s="349"/>
      <c r="Y597" s="349"/>
      <c r="Z597" s="349"/>
      <c r="AA597" s="541"/>
      <c r="AB597" s="350"/>
      <c r="AC597" s="350"/>
    </row>
    <row r="598" spans="1:29" s="177" customFormat="1" ht="16.5" customHeight="1" x14ac:dyDescent="0.25">
      <c r="A598" s="128"/>
      <c r="B598" s="220"/>
      <c r="C598" s="223"/>
      <c r="D598" s="229"/>
      <c r="E598" s="307"/>
      <c r="F598" s="307"/>
      <c r="G598" s="307"/>
      <c r="H598" s="307"/>
      <c r="I598" s="307"/>
      <c r="J598" s="307"/>
      <c r="K598" s="307"/>
      <c r="L598" s="307"/>
      <c r="M598" s="307"/>
      <c r="N598" s="307"/>
      <c r="O598" s="307"/>
      <c r="P598" s="307"/>
      <c r="Q598" s="307"/>
      <c r="R598" s="306"/>
      <c r="S598" s="539"/>
      <c r="T598" s="202" t="b">
        <f>IF(W598="1",TRUE,FALSE)</f>
        <v>0</v>
      </c>
      <c r="U598" s="202" t="str">
        <f>""&amp;T598&amp;""</f>
        <v>FALSE</v>
      </c>
      <c r="V598" s="202">
        <f>IF(P598="YES",1,0)</f>
        <v>0</v>
      </c>
      <c r="W598" s="202" t="str">
        <f>""&amp;V598&amp;""</f>
        <v>0</v>
      </c>
      <c r="X598" s="174"/>
      <c r="Y598" s="174"/>
      <c r="Z598" s="174"/>
      <c r="AA598" s="175"/>
      <c r="AB598" s="176"/>
      <c r="AC598" s="176"/>
    </row>
    <row r="599" spans="1:29" s="177" customFormat="1" ht="16.5" customHeight="1" x14ac:dyDescent="0.25">
      <c r="A599" s="128"/>
      <c r="B599" s="220"/>
      <c r="C599" s="223"/>
      <c r="D599" s="302" t="s">
        <v>483</v>
      </c>
      <c r="E599" s="302"/>
      <c r="F599" s="302"/>
      <c r="G599" s="302"/>
      <c r="H599" s="302"/>
      <c r="I599" s="302"/>
      <c r="J599" s="302"/>
      <c r="K599" s="302"/>
      <c r="L599" s="302"/>
      <c r="M599" s="302"/>
      <c r="N599" s="95" t="s">
        <v>251</v>
      </c>
      <c r="O599" s="302"/>
      <c r="P599" s="207"/>
      <c r="Q599" s="307"/>
      <c r="R599" s="306"/>
      <c r="S599" s="535" t="str">
        <f>IF(AND(OR(N599="NO",N599="&lt;select&gt;"),OR(D603&lt;&gt;"",U610="TRUE")),"Please answer this question by making a selection in the dropdown.","")</f>
        <v/>
      </c>
      <c r="T599" s="202" t="b">
        <f>IF(W599="1",TRUE,FALSE)</f>
        <v>0</v>
      </c>
      <c r="U599" s="202" t="str">
        <f>""&amp;T599&amp;""</f>
        <v>FALSE</v>
      </c>
      <c r="V599" s="202">
        <f>IF(N599="YES",1,0)</f>
        <v>0</v>
      </c>
      <c r="W599" s="202" t="str">
        <f>""&amp;V599&amp;""</f>
        <v>0</v>
      </c>
      <c r="X599" s="174"/>
      <c r="Y599" s="174"/>
      <c r="Z599" s="174"/>
      <c r="AA599" s="175"/>
      <c r="AB599" s="176"/>
      <c r="AC599" s="176"/>
    </row>
    <row r="600" spans="1:29" s="177" customFormat="1" ht="16.5" customHeight="1" x14ac:dyDescent="0.25">
      <c r="A600" s="128"/>
      <c r="B600" s="220"/>
      <c r="C600" s="223"/>
      <c r="D600" s="333"/>
      <c r="E600" s="307"/>
      <c r="F600" s="307"/>
      <c r="G600" s="307"/>
      <c r="H600" s="307"/>
      <c r="I600" s="307"/>
      <c r="J600" s="307"/>
      <c r="K600" s="307"/>
      <c r="L600" s="307"/>
      <c r="M600" s="307"/>
      <c r="N600" s="323"/>
      <c r="O600" s="226"/>
      <c r="P600" s="152"/>
      <c r="Q600" s="152"/>
      <c r="R600" s="306"/>
      <c r="S600" s="535"/>
      <c r="T600" s="202" t="b">
        <f>IF(W600="1",TRUE,FALSE)</f>
        <v>0</v>
      </c>
      <c r="U600" s="202" t="str">
        <f>""&amp;T600&amp;""</f>
        <v>FALSE</v>
      </c>
      <c r="V600" s="202">
        <f>IF(C600="Uploaded",1,0)</f>
        <v>0</v>
      </c>
      <c r="W600" s="202" t="str">
        <f>""&amp;V600&amp;""</f>
        <v>0</v>
      </c>
      <c r="X600" s="174"/>
      <c r="Y600" s="174"/>
      <c r="Z600" s="174"/>
      <c r="AA600" s="175"/>
      <c r="AB600" s="176"/>
      <c r="AC600" s="176"/>
    </row>
    <row r="601" spans="1:29" s="177" customFormat="1" ht="15.75" x14ac:dyDescent="0.25">
      <c r="A601" s="128"/>
      <c r="B601" s="220"/>
      <c r="C601" s="223"/>
      <c r="D601" s="1000" t="s">
        <v>487</v>
      </c>
      <c r="E601" s="1001"/>
      <c r="F601" s="1001"/>
      <c r="G601" s="1001"/>
      <c r="H601" s="1001"/>
      <c r="I601" s="1001"/>
      <c r="J601" s="1001"/>
      <c r="K601" s="1001"/>
      <c r="L601" s="1001"/>
      <c r="M601" s="1001"/>
      <c r="N601" s="1001"/>
      <c r="O601" s="1001"/>
      <c r="P601" s="372"/>
      <c r="Q601" s="223"/>
      <c r="R601" s="306"/>
      <c r="S601" s="380"/>
      <c r="T601" s="202" t="b">
        <f t="shared" si="46"/>
        <v>0</v>
      </c>
      <c r="U601" s="202" t="str">
        <f t="shared" si="47"/>
        <v>FALSE</v>
      </c>
      <c r="V601" s="202">
        <f t="shared" ref="V601:V615" si="49">IF(C601="Uploaded",1,0)</f>
        <v>0</v>
      </c>
      <c r="W601" s="202" t="str">
        <f t="shared" si="48"/>
        <v>0</v>
      </c>
      <c r="X601" s="174"/>
      <c r="Y601" s="174"/>
      <c r="Z601" s="174"/>
      <c r="AA601" s="175"/>
      <c r="AB601" s="176"/>
      <c r="AC601" s="176"/>
    </row>
    <row r="602" spans="1:29" s="177" customFormat="1" ht="8.25" customHeight="1" x14ac:dyDescent="0.25">
      <c r="A602" s="128"/>
      <c r="B602" s="220"/>
      <c r="C602" s="223"/>
      <c r="D602" s="307"/>
      <c r="E602" s="307"/>
      <c r="F602" s="307"/>
      <c r="G602" s="307"/>
      <c r="H602" s="307"/>
      <c r="I602" s="307"/>
      <c r="J602" s="307"/>
      <c r="K602" s="307"/>
      <c r="L602" s="307"/>
      <c r="M602" s="307"/>
      <c r="N602" s="323"/>
      <c r="O602" s="307"/>
      <c r="P602" s="307"/>
      <c r="Q602" s="223"/>
      <c r="R602" s="306"/>
      <c r="S602" s="380"/>
      <c r="T602" s="202" t="b">
        <f t="shared" si="46"/>
        <v>0</v>
      </c>
      <c r="U602" s="202" t="str">
        <f t="shared" si="47"/>
        <v>FALSE</v>
      </c>
      <c r="V602" s="202">
        <f t="shared" si="49"/>
        <v>0</v>
      </c>
      <c r="W602" s="202" t="str">
        <f t="shared" si="48"/>
        <v>0</v>
      </c>
      <c r="X602" s="174"/>
      <c r="Y602" s="174"/>
      <c r="Z602" s="174"/>
      <c r="AA602" s="175"/>
      <c r="AB602" s="176"/>
      <c r="AC602" s="176"/>
    </row>
    <row r="603" spans="1:29" s="177" customFormat="1" x14ac:dyDescent="0.25">
      <c r="A603" s="128"/>
      <c r="B603" s="220"/>
      <c r="C603" s="223"/>
      <c r="D603" s="959"/>
      <c r="E603" s="960"/>
      <c r="F603" s="960"/>
      <c r="G603" s="960"/>
      <c r="H603" s="960"/>
      <c r="I603" s="960"/>
      <c r="J603" s="960"/>
      <c r="K603" s="960"/>
      <c r="L603" s="960"/>
      <c r="M603" s="960"/>
      <c r="N603" s="960"/>
      <c r="O603" s="960"/>
      <c r="P603" s="960"/>
      <c r="Q603" s="961"/>
      <c r="R603" s="309"/>
      <c r="S603" s="380" t="str">
        <f>IF(AND(N599="YES",D603=""),"Please add narrative text.","")</f>
        <v/>
      </c>
      <c r="T603" s="202" t="b">
        <f t="shared" si="46"/>
        <v>0</v>
      </c>
      <c r="U603" s="202" t="str">
        <f t="shared" si="47"/>
        <v>FALSE</v>
      </c>
      <c r="V603" s="202">
        <f t="shared" si="49"/>
        <v>0</v>
      </c>
      <c r="W603" s="202" t="str">
        <f t="shared" si="48"/>
        <v>0</v>
      </c>
      <c r="X603" s="174"/>
      <c r="Y603" s="174"/>
      <c r="Z603" s="174"/>
      <c r="AA603" s="175"/>
      <c r="AB603" s="176"/>
      <c r="AC603" s="176"/>
    </row>
    <row r="604" spans="1:29" s="177" customFormat="1" x14ac:dyDescent="0.25">
      <c r="A604" s="128"/>
      <c r="B604" s="220"/>
      <c r="C604" s="223"/>
      <c r="D604" s="962"/>
      <c r="E604" s="963"/>
      <c r="F604" s="963"/>
      <c r="G604" s="963"/>
      <c r="H604" s="963"/>
      <c r="I604" s="963"/>
      <c r="J604" s="963"/>
      <c r="K604" s="963"/>
      <c r="L604" s="963"/>
      <c r="M604" s="963"/>
      <c r="N604" s="963"/>
      <c r="O604" s="963"/>
      <c r="P604" s="963"/>
      <c r="Q604" s="964"/>
      <c r="R604" s="306"/>
      <c r="S604" s="380"/>
      <c r="T604" s="202" t="b">
        <f t="shared" si="46"/>
        <v>0</v>
      </c>
      <c r="U604" s="202" t="str">
        <f t="shared" si="47"/>
        <v>FALSE</v>
      </c>
      <c r="V604" s="202">
        <f t="shared" si="49"/>
        <v>0</v>
      </c>
      <c r="W604" s="202" t="str">
        <f t="shared" si="48"/>
        <v>0</v>
      </c>
      <c r="X604" s="174"/>
      <c r="Y604" s="174"/>
      <c r="Z604" s="174"/>
      <c r="AA604" s="175"/>
      <c r="AB604" s="176"/>
      <c r="AC604" s="176"/>
    </row>
    <row r="605" spans="1:29" s="177" customFormat="1" x14ac:dyDescent="0.25">
      <c r="A605" s="128"/>
      <c r="B605" s="220"/>
      <c r="C605" s="223"/>
      <c r="D605" s="962"/>
      <c r="E605" s="963"/>
      <c r="F605" s="963"/>
      <c r="G605" s="963"/>
      <c r="H605" s="963"/>
      <c r="I605" s="963"/>
      <c r="J605" s="963"/>
      <c r="K605" s="963"/>
      <c r="L605" s="963"/>
      <c r="M605" s="963"/>
      <c r="N605" s="963"/>
      <c r="O605" s="963"/>
      <c r="P605" s="963"/>
      <c r="Q605" s="964"/>
      <c r="R605" s="306"/>
      <c r="S605" s="380"/>
      <c r="T605" s="202" t="b">
        <f t="shared" si="46"/>
        <v>0</v>
      </c>
      <c r="U605" s="202" t="str">
        <f t="shared" si="47"/>
        <v>FALSE</v>
      </c>
      <c r="V605" s="202">
        <f t="shared" si="49"/>
        <v>0</v>
      </c>
      <c r="W605" s="202" t="str">
        <f t="shared" si="48"/>
        <v>0</v>
      </c>
      <c r="X605" s="174"/>
      <c r="Y605" s="174"/>
      <c r="Z605" s="174"/>
      <c r="AA605" s="175"/>
      <c r="AB605" s="176"/>
      <c r="AC605" s="176"/>
    </row>
    <row r="606" spans="1:29" s="177" customFormat="1" x14ac:dyDescent="0.25">
      <c r="A606" s="128"/>
      <c r="B606" s="220"/>
      <c r="C606" s="223"/>
      <c r="D606" s="962"/>
      <c r="E606" s="963"/>
      <c r="F606" s="963"/>
      <c r="G606" s="963"/>
      <c r="H606" s="963"/>
      <c r="I606" s="963"/>
      <c r="J606" s="963"/>
      <c r="K606" s="963"/>
      <c r="L606" s="963"/>
      <c r="M606" s="963"/>
      <c r="N606" s="963"/>
      <c r="O606" s="963"/>
      <c r="P606" s="963"/>
      <c r="Q606" s="964"/>
      <c r="R606" s="306"/>
      <c r="S606" s="380"/>
      <c r="T606" s="202" t="b">
        <f t="shared" si="46"/>
        <v>0</v>
      </c>
      <c r="U606" s="202" t="str">
        <f t="shared" si="47"/>
        <v>FALSE</v>
      </c>
      <c r="V606" s="202">
        <f t="shared" si="49"/>
        <v>0</v>
      </c>
      <c r="W606" s="202" t="str">
        <f t="shared" si="48"/>
        <v>0</v>
      </c>
      <c r="X606" s="174"/>
      <c r="Y606" s="174"/>
      <c r="Z606" s="174"/>
      <c r="AA606" s="175"/>
      <c r="AB606" s="176"/>
      <c r="AC606" s="176"/>
    </row>
    <row r="607" spans="1:29" s="177" customFormat="1" x14ac:dyDescent="0.25">
      <c r="A607" s="128"/>
      <c r="B607" s="220"/>
      <c r="C607" s="223"/>
      <c r="D607" s="962"/>
      <c r="E607" s="963"/>
      <c r="F607" s="963"/>
      <c r="G607" s="963"/>
      <c r="H607" s="963"/>
      <c r="I607" s="963"/>
      <c r="J607" s="963"/>
      <c r="K607" s="963"/>
      <c r="L607" s="963"/>
      <c r="M607" s="963"/>
      <c r="N607" s="963"/>
      <c r="O607" s="963"/>
      <c r="P607" s="963"/>
      <c r="Q607" s="964"/>
      <c r="R607" s="306"/>
      <c r="S607" s="380"/>
      <c r="T607" s="202" t="b">
        <f t="shared" si="46"/>
        <v>0</v>
      </c>
      <c r="U607" s="202" t="str">
        <f t="shared" si="47"/>
        <v>FALSE</v>
      </c>
      <c r="V607" s="202">
        <f t="shared" si="49"/>
        <v>0</v>
      </c>
      <c r="W607" s="202" t="str">
        <f t="shared" si="48"/>
        <v>0</v>
      </c>
      <c r="X607" s="174"/>
      <c r="Y607" s="174"/>
      <c r="Z607" s="174"/>
      <c r="AA607" s="175"/>
      <c r="AB607" s="176"/>
      <c r="AC607" s="176"/>
    </row>
    <row r="608" spans="1:29" s="177" customFormat="1" x14ac:dyDescent="0.25">
      <c r="A608" s="128"/>
      <c r="B608" s="220"/>
      <c r="C608" s="223"/>
      <c r="D608" s="965"/>
      <c r="E608" s="966"/>
      <c r="F608" s="966"/>
      <c r="G608" s="966"/>
      <c r="H608" s="966"/>
      <c r="I608" s="966"/>
      <c r="J608" s="966"/>
      <c r="K608" s="966"/>
      <c r="L608" s="966"/>
      <c r="M608" s="966"/>
      <c r="N608" s="966"/>
      <c r="O608" s="966"/>
      <c r="P608" s="966"/>
      <c r="Q608" s="967"/>
      <c r="R608" s="339"/>
      <c r="S608" s="380"/>
      <c r="T608" s="202" t="b">
        <f t="shared" si="46"/>
        <v>0</v>
      </c>
      <c r="U608" s="202" t="str">
        <f t="shared" si="47"/>
        <v>FALSE</v>
      </c>
      <c r="V608" s="202">
        <f t="shared" si="49"/>
        <v>0</v>
      </c>
      <c r="W608" s="202" t="str">
        <f t="shared" si="48"/>
        <v>0</v>
      </c>
      <c r="X608" s="174"/>
      <c r="Y608" s="174"/>
      <c r="Z608" s="174"/>
      <c r="AA608" s="175"/>
      <c r="AB608" s="176"/>
      <c r="AC608" s="176"/>
    </row>
    <row r="609" spans="1:41" s="207" customFormat="1" x14ac:dyDescent="0.25">
      <c r="A609" s="128"/>
      <c r="B609" s="220"/>
      <c r="C609" s="223"/>
      <c r="D609" s="340"/>
      <c r="E609" s="340"/>
      <c r="F609" s="340"/>
      <c r="G609" s="340"/>
      <c r="H609" s="340"/>
      <c r="I609" s="340"/>
      <c r="J609" s="340"/>
      <c r="K609" s="340"/>
      <c r="L609" s="340"/>
      <c r="M609" s="340"/>
      <c r="N609" s="341"/>
      <c r="O609" s="340"/>
      <c r="P609" s="340"/>
      <c r="Q609" s="340"/>
      <c r="R609" s="306"/>
      <c r="S609" s="380"/>
      <c r="T609" s="202" t="b">
        <f t="shared" si="46"/>
        <v>0</v>
      </c>
      <c r="U609" s="202" t="str">
        <f t="shared" si="47"/>
        <v>FALSE</v>
      </c>
      <c r="V609" s="202">
        <f t="shared" si="49"/>
        <v>0</v>
      </c>
      <c r="W609" s="202" t="str">
        <f t="shared" si="48"/>
        <v>0</v>
      </c>
      <c r="X609" s="261"/>
      <c r="Y609" s="261"/>
      <c r="Z609" s="261"/>
      <c r="AA609" s="124"/>
      <c r="AB609" s="262"/>
      <c r="AC609" s="262"/>
    </row>
    <row r="610" spans="1:41" ht="21.75" customHeight="1" x14ac:dyDescent="0.25">
      <c r="A610" s="124"/>
      <c r="B610" s="211"/>
      <c r="C610" s="223"/>
      <c r="D610" s="393" t="s">
        <v>484</v>
      </c>
      <c r="E610" s="393"/>
      <c r="F610" s="393"/>
      <c r="G610" s="393"/>
      <c r="H610" s="393"/>
      <c r="I610" s="393"/>
      <c r="J610" s="393"/>
      <c r="K610" s="968" t="s">
        <v>251</v>
      </c>
      <c r="L610" s="969"/>
      <c r="M610" s="393"/>
      <c r="N610" s="393"/>
      <c r="O610" s="393"/>
      <c r="P610" s="207"/>
      <c r="Q610" s="379"/>
      <c r="R610" s="243"/>
      <c r="S610" s="536" t="str">
        <f>IF(AND(N599="YES",K610="&lt;select&gt;"),"Please upload the required documentation.","")</f>
        <v/>
      </c>
      <c r="T610" s="202" t="b">
        <f>IF(W610="1",TRUE,FALSE)</f>
        <v>0</v>
      </c>
      <c r="U610" s="202" t="str">
        <f>""&amp;T610&amp;""</f>
        <v>FALSE</v>
      </c>
      <c r="V610" s="202">
        <f>IF(K610="Uploaded",1,0)</f>
        <v>0</v>
      </c>
      <c r="W610" s="202" t="str">
        <f>""&amp;V610&amp;""</f>
        <v>0</v>
      </c>
      <c r="AL610" s="178"/>
      <c r="AM610" s="178"/>
      <c r="AN610" s="178"/>
      <c r="AO610" s="178"/>
    </row>
    <row r="611" spans="1:41" ht="15.75" customHeight="1" x14ac:dyDescent="0.25">
      <c r="A611" s="124"/>
      <c r="B611" s="211"/>
      <c r="C611" s="223"/>
      <c r="D611" s="312"/>
      <c r="E611" s="312"/>
      <c r="F611" s="312"/>
      <c r="G611" s="312"/>
      <c r="H611" s="312"/>
      <c r="I611" s="312"/>
      <c r="J611" s="312"/>
      <c r="K611" s="312"/>
      <c r="L611" s="312"/>
      <c r="M611" s="312"/>
      <c r="N611" s="312"/>
      <c r="O611" s="312"/>
      <c r="P611" s="357"/>
      <c r="Q611" s="357"/>
      <c r="R611" s="243"/>
      <c r="S611" s="536"/>
      <c r="T611" s="202"/>
      <c r="U611" s="202"/>
      <c r="V611" s="202"/>
      <c r="W611" s="202"/>
      <c r="X611" s="261"/>
      <c r="Y611" s="261"/>
      <c r="Z611" s="261"/>
      <c r="AA611" s="124"/>
      <c r="AB611" s="262"/>
      <c r="AC611" s="262"/>
      <c r="AD611" s="207"/>
      <c r="AE611" s="207"/>
      <c r="AF611" s="207"/>
      <c r="AG611" s="207"/>
      <c r="AH611" s="207"/>
      <c r="AI611" s="207"/>
      <c r="AJ611" s="207"/>
      <c r="AK611" s="207"/>
      <c r="AL611" s="178"/>
      <c r="AM611" s="178"/>
      <c r="AN611" s="178"/>
      <c r="AO611" s="178"/>
    </row>
    <row r="612" spans="1:41" s="133" customFormat="1" ht="21.75" customHeight="1" x14ac:dyDescent="0.25">
      <c r="A612" s="128"/>
      <c r="B612" s="220"/>
      <c r="C612" s="223"/>
      <c r="D612" s="221" t="s">
        <v>663</v>
      </c>
      <c r="E612" s="222"/>
      <c r="F612" s="222"/>
      <c r="G612" s="223"/>
      <c r="H612" s="224"/>
      <c r="I612" s="223"/>
      <c r="J612" s="223"/>
      <c r="K612" s="223"/>
      <c r="L612" s="223"/>
      <c r="M612" s="223"/>
      <c r="N612" s="225"/>
      <c r="O612" s="226"/>
      <c r="P612" s="129"/>
      <c r="Q612" s="129"/>
      <c r="R612" s="227"/>
      <c r="S612" s="380"/>
      <c r="T612" s="202"/>
      <c r="U612" s="202"/>
      <c r="V612" s="202"/>
      <c r="W612" s="202"/>
      <c r="X612" s="202"/>
      <c r="Y612" s="202"/>
      <c r="Z612" s="202"/>
      <c r="AA612" s="128"/>
      <c r="AB612" s="131"/>
      <c r="AC612" s="131"/>
    </row>
    <row r="613" spans="1:41" s="133" customFormat="1" ht="15.75" x14ac:dyDescent="0.25">
      <c r="A613" s="128"/>
      <c r="B613" s="220"/>
      <c r="C613" s="223"/>
      <c r="D613" s="229"/>
      <c r="E613" s="411" t="s">
        <v>257</v>
      </c>
      <c r="F613" s="956" t="s">
        <v>251</v>
      </c>
      <c r="G613" s="957"/>
      <c r="H613" s="957"/>
      <c r="I613" s="957"/>
      <c r="J613" s="958"/>
      <c r="K613" s="494"/>
      <c r="L613" s="411" t="s">
        <v>258</v>
      </c>
      <c r="M613" s="956" t="s">
        <v>251</v>
      </c>
      <c r="N613" s="957"/>
      <c r="O613" s="957"/>
      <c r="P613" s="957"/>
      <c r="Q613" s="958"/>
      <c r="R613" s="227"/>
      <c r="S613" s="380"/>
      <c r="T613" s="202"/>
      <c r="U613" s="202"/>
      <c r="V613" s="202"/>
      <c r="W613" s="202"/>
      <c r="X613" s="202"/>
      <c r="Y613" s="202"/>
      <c r="Z613" s="202"/>
      <c r="AA613" s="128"/>
      <c r="AB613" s="131"/>
      <c r="AC613" s="131"/>
    </row>
    <row r="614" spans="1:41" s="177" customFormat="1" ht="15.6" customHeight="1" thickBot="1" x14ac:dyDescent="0.3">
      <c r="A614" s="128"/>
      <c r="B614" s="358"/>
      <c r="C614" s="223"/>
      <c r="D614" s="360"/>
      <c r="E614" s="360"/>
      <c r="F614" s="360"/>
      <c r="G614" s="360"/>
      <c r="H614" s="360"/>
      <c r="I614" s="360"/>
      <c r="J614" s="360"/>
      <c r="K614" s="360"/>
      <c r="L614" s="360"/>
      <c r="M614" s="360"/>
      <c r="N614" s="360"/>
      <c r="O614" s="360"/>
      <c r="P614" s="320"/>
      <c r="Q614" s="320"/>
      <c r="R614" s="361"/>
      <c r="S614" s="380"/>
      <c r="T614" s="202" t="b">
        <f>IF(W614="1",TRUE,FALSE)</f>
        <v>0</v>
      </c>
      <c r="U614" s="202" t="str">
        <f>""&amp;T614&amp;""</f>
        <v>FALSE</v>
      </c>
      <c r="V614" s="202">
        <f>IF(C614="Uploaded",1,0)</f>
        <v>0</v>
      </c>
      <c r="W614" s="202" t="str">
        <f>""&amp;V614&amp;""</f>
        <v>0</v>
      </c>
      <c r="X614" s="174"/>
      <c r="Y614" s="174"/>
      <c r="Z614" s="174"/>
      <c r="AA614" s="175"/>
      <c r="AB614" s="176"/>
      <c r="AC614" s="176"/>
    </row>
    <row r="615" spans="1:41" s="177" customFormat="1" ht="15.75" x14ac:dyDescent="0.25">
      <c r="A615" s="128"/>
      <c r="B615" s="291"/>
      <c r="C615" s="292"/>
      <c r="D615" s="342"/>
      <c r="E615" s="342"/>
      <c r="F615" s="342"/>
      <c r="G615" s="342"/>
      <c r="H615" s="342"/>
      <c r="I615" s="342"/>
      <c r="J615" s="342"/>
      <c r="K615" s="342"/>
      <c r="L615" s="342"/>
      <c r="M615" s="342"/>
      <c r="N615" s="343"/>
      <c r="O615" s="342"/>
      <c r="P615" s="342"/>
      <c r="Q615" s="342"/>
      <c r="R615" s="294"/>
      <c r="S615" s="380"/>
      <c r="T615" s="202" t="b">
        <f t="shared" si="46"/>
        <v>0</v>
      </c>
      <c r="U615" s="202" t="str">
        <f t="shared" si="47"/>
        <v>FALSE</v>
      </c>
      <c r="V615" s="202">
        <f t="shared" si="49"/>
        <v>0</v>
      </c>
      <c r="W615" s="202" t="str">
        <f t="shared" si="48"/>
        <v>0</v>
      </c>
      <c r="X615" s="174"/>
      <c r="Y615" s="174"/>
      <c r="Z615" s="174"/>
      <c r="AA615" s="175"/>
      <c r="AB615" s="176"/>
      <c r="AC615" s="176"/>
    </row>
    <row r="616" spans="1:41" s="177" customFormat="1" ht="15.75" x14ac:dyDescent="0.25">
      <c r="A616" s="128"/>
      <c r="B616" s="220"/>
      <c r="C616" s="322" t="s">
        <v>138</v>
      </c>
      <c r="D616" s="322"/>
      <c r="E616" s="307"/>
      <c r="F616" s="307"/>
      <c r="G616" s="307"/>
      <c r="H616" s="307"/>
      <c r="I616" s="307"/>
      <c r="J616" s="307"/>
      <c r="K616" s="307"/>
      <c r="L616" s="307"/>
      <c r="M616" s="307"/>
      <c r="N616" s="323"/>
      <c r="O616" s="307"/>
      <c r="P616" s="307"/>
      <c r="Q616" s="307"/>
      <c r="R616" s="306"/>
      <c r="S616" s="380"/>
      <c r="T616" s="202" t="b">
        <f t="shared" si="46"/>
        <v>0</v>
      </c>
      <c r="U616" s="202" t="str">
        <f t="shared" si="47"/>
        <v>FALSE</v>
      </c>
      <c r="V616" s="202">
        <f>IF(P616="YES",1,0)</f>
        <v>0</v>
      </c>
      <c r="W616" s="202" t="str">
        <f t="shared" si="48"/>
        <v>0</v>
      </c>
      <c r="X616" s="174"/>
      <c r="Y616" s="174"/>
      <c r="Z616" s="174"/>
      <c r="AA616" s="175"/>
      <c r="AB616" s="176"/>
      <c r="AC616" s="176"/>
    </row>
    <row r="617" spans="1:41" s="346" customFormat="1" ht="15.75" x14ac:dyDescent="0.25">
      <c r="A617" s="324"/>
      <c r="B617" s="325"/>
      <c r="C617" s="326" t="s">
        <v>319</v>
      </c>
      <c r="E617" s="328"/>
      <c r="F617" s="328"/>
      <c r="G617" s="328"/>
      <c r="H617" s="328"/>
      <c r="I617" s="328"/>
      <c r="J617" s="328"/>
      <c r="K617" s="328"/>
      <c r="L617" s="328"/>
      <c r="M617" s="328"/>
      <c r="N617" s="328"/>
      <c r="O617" s="328"/>
      <c r="P617" s="328"/>
      <c r="Q617" s="328"/>
      <c r="R617" s="329"/>
      <c r="S617" s="539"/>
      <c r="T617" s="330" t="e">
        <f t="shared" si="46"/>
        <v>#REF!</v>
      </c>
      <c r="U617" s="330" t="e">
        <f t="shared" si="47"/>
        <v>#REF!</v>
      </c>
      <c r="V617" s="330" t="e">
        <f>IF(#REF!="Uploaded",1,0)</f>
        <v>#REF!</v>
      </c>
      <c r="W617" s="330" t="e">
        <f t="shared" si="48"/>
        <v>#REF!</v>
      </c>
      <c r="X617" s="349"/>
      <c r="Y617" s="349"/>
      <c r="Z617" s="349"/>
      <c r="AA617" s="541"/>
      <c r="AB617" s="350"/>
      <c r="AC617" s="350"/>
    </row>
    <row r="618" spans="1:41" s="177" customFormat="1" ht="16.5" customHeight="1" x14ac:dyDescent="0.25">
      <c r="A618" s="128"/>
      <c r="B618" s="220"/>
      <c r="C618" s="223"/>
      <c r="D618" s="229"/>
      <c r="E618" s="307"/>
      <c r="F618" s="307"/>
      <c r="G618" s="307"/>
      <c r="H618" s="307"/>
      <c r="I618" s="307"/>
      <c r="J618" s="307"/>
      <c r="K618" s="307"/>
      <c r="L618" s="307"/>
      <c r="M618" s="307"/>
      <c r="N618" s="307"/>
      <c r="O618" s="307"/>
      <c r="P618" s="307"/>
      <c r="Q618" s="307"/>
      <c r="R618" s="306"/>
      <c r="S618" s="380"/>
      <c r="T618" s="202" t="b">
        <f t="shared" si="46"/>
        <v>0</v>
      </c>
      <c r="U618" s="202" t="str">
        <f t="shared" si="47"/>
        <v>FALSE</v>
      </c>
      <c r="V618" s="202">
        <f>IF(P618="YES",1,0)</f>
        <v>0</v>
      </c>
      <c r="W618" s="202" t="str">
        <f t="shared" si="48"/>
        <v>0</v>
      </c>
      <c r="X618" s="174"/>
      <c r="Y618" s="174"/>
      <c r="Z618" s="174"/>
      <c r="AA618" s="175"/>
      <c r="AB618" s="176"/>
      <c r="AC618" s="176"/>
    </row>
    <row r="619" spans="1:41" s="177" customFormat="1" ht="16.5" customHeight="1" x14ac:dyDescent="0.25">
      <c r="A619" s="128"/>
      <c r="B619" s="220"/>
      <c r="C619" s="223"/>
      <c r="D619" s="302" t="s">
        <v>678</v>
      </c>
      <c r="E619" s="302"/>
      <c r="F619" s="302"/>
      <c r="G619" s="302"/>
      <c r="H619" s="302"/>
      <c r="I619" s="302"/>
      <c r="J619" s="302"/>
      <c r="K619" s="302"/>
      <c r="L619" s="302"/>
      <c r="M619" s="302"/>
      <c r="N619" s="302"/>
      <c r="O619" s="566"/>
      <c r="P619" s="95" t="s">
        <v>251</v>
      </c>
      <c r="Q619" s="307"/>
      <c r="R619" s="306"/>
      <c r="S619" s="380" t="str">
        <f>IF(AND(OR(P619="NO",P619="&lt;select&gt;"),OR(U629="TRUE",D624&lt;&gt;"")),"Please answer this question by making a selection in the dropdown.","")</f>
        <v/>
      </c>
      <c r="T619" s="202" t="b">
        <f t="shared" si="46"/>
        <v>0</v>
      </c>
      <c r="U619" s="202" t="str">
        <f t="shared" si="47"/>
        <v>FALSE</v>
      </c>
      <c r="V619" s="202">
        <f>IF(P619="YES",1,0)</f>
        <v>0</v>
      </c>
      <c r="W619" s="202" t="str">
        <f t="shared" si="48"/>
        <v>0</v>
      </c>
      <c r="X619" s="174"/>
      <c r="Y619" s="174"/>
      <c r="Z619" s="174"/>
      <c r="AA619" s="175"/>
      <c r="AB619" s="176"/>
      <c r="AC619" s="176"/>
    </row>
    <row r="620" spans="1:41" s="177" customFormat="1" ht="16.5" customHeight="1" x14ac:dyDescent="0.25">
      <c r="A620" s="128"/>
      <c r="B620" s="220"/>
      <c r="C620" s="716"/>
      <c r="D620" s="572" t="s">
        <v>382</v>
      </c>
      <c r="E620" s="572"/>
      <c r="F620" s="572"/>
      <c r="G620" s="572"/>
      <c r="H620" s="572"/>
      <c r="I620" s="572"/>
      <c r="J620" s="572"/>
      <c r="K620" s="572"/>
      <c r="L620" s="572"/>
      <c r="M620" s="572"/>
      <c r="N620" s="572"/>
      <c r="O620" s="572"/>
      <c r="P620" s="372"/>
      <c r="Q620" s="307"/>
      <c r="R620" s="306"/>
      <c r="S620" s="380"/>
      <c r="T620" s="202"/>
      <c r="U620" s="202"/>
      <c r="V620" s="202"/>
      <c r="W620" s="202"/>
      <c r="X620" s="174"/>
      <c r="Y620" s="174"/>
      <c r="Z620" s="174"/>
      <c r="AA620" s="175"/>
      <c r="AB620" s="176"/>
      <c r="AC620" s="176"/>
    </row>
    <row r="621" spans="1:41" s="177" customFormat="1" ht="16.5" customHeight="1" x14ac:dyDescent="0.25">
      <c r="A621" s="128"/>
      <c r="B621" s="220"/>
      <c r="C621" s="223"/>
      <c r="D621" s="229"/>
      <c r="E621" s="307"/>
      <c r="F621" s="307"/>
      <c r="G621" s="307"/>
      <c r="H621" s="307"/>
      <c r="I621" s="307"/>
      <c r="J621" s="307"/>
      <c r="K621" s="307"/>
      <c r="L621" s="307"/>
      <c r="M621" s="307"/>
      <c r="N621" s="307"/>
      <c r="O621" s="307"/>
      <c r="P621" s="307"/>
      <c r="Q621" s="307"/>
      <c r="R621" s="306"/>
      <c r="S621" s="380"/>
      <c r="T621" s="202" t="b">
        <f t="shared" si="46"/>
        <v>0</v>
      </c>
      <c r="U621" s="202" t="str">
        <f t="shared" si="47"/>
        <v>FALSE</v>
      </c>
      <c r="V621" s="202">
        <f>IF(P621="YES",1,0)</f>
        <v>0</v>
      </c>
      <c r="W621" s="202" t="str">
        <f t="shared" si="48"/>
        <v>0</v>
      </c>
      <c r="X621" s="174"/>
      <c r="Y621" s="174"/>
      <c r="Z621" s="174"/>
      <c r="AA621" s="175"/>
      <c r="AB621" s="176"/>
      <c r="AC621" s="176"/>
    </row>
    <row r="622" spans="1:41" s="177" customFormat="1" ht="15.75" x14ac:dyDescent="0.25">
      <c r="A622" s="128"/>
      <c r="B622" s="220"/>
      <c r="C622" s="223"/>
      <c r="D622" s="222" t="s">
        <v>482</v>
      </c>
      <c r="E622" s="387"/>
      <c r="F622" s="387"/>
      <c r="G622" s="387"/>
      <c r="H622" s="387"/>
      <c r="I622" s="387"/>
      <c r="J622" s="387"/>
      <c r="K622" s="387"/>
      <c r="L622" s="387"/>
      <c r="M622" s="387"/>
      <c r="N622" s="387"/>
      <c r="O622" s="387"/>
      <c r="P622" s="387"/>
      <c r="Q622" s="387"/>
      <c r="R622" s="306"/>
      <c r="S622" s="380"/>
      <c r="T622" s="202" t="b">
        <f t="shared" si="46"/>
        <v>0</v>
      </c>
      <c r="U622" s="202" t="str">
        <f t="shared" si="47"/>
        <v>FALSE</v>
      </c>
      <c r="V622" s="202">
        <f t="shared" ref="V622:V635" si="50">IF(C622="Uploaded",1,0)</f>
        <v>0</v>
      </c>
      <c r="W622" s="202" t="str">
        <f t="shared" si="48"/>
        <v>0</v>
      </c>
      <c r="X622" s="174"/>
      <c r="Y622" s="174"/>
      <c r="Z622" s="174"/>
      <c r="AA622" s="175"/>
      <c r="AB622" s="176"/>
      <c r="AC622" s="176"/>
    </row>
    <row r="623" spans="1:41" s="177" customFormat="1" ht="8.25" customHeight="1" x14ac:dyDescent="0.25">
      <c r="A623" s="128"/>
      <c r="B623" s="220"/>
      <c r="C623" s="223"/>
      <c r="D623" s="222"/>
      <c r="E623" s="387"/>
      <c r="F623" s="387"/>
      <c r="G623" s="387"/>
      <c r="H623" s="387"/>
      <c r="I623" s="387"/>
      <c r="J623" s="387"/>
      <c r="K623" s="387"/>
      <c r="L623" s="387"/>
      <c r="M623" s="387"/>
      <c r="N623" s="387"/>
      <c r="O623" s="387"/>
      <c r="P623" s="387"/>
      <c r="Q623" s="387"/>
      <c r="R623" s="306"/>
      <c r="S623" s="380"/>
      <c r="T623" s="202" t="b">
        <f t="shared" si="46"/>
        <v>0</v>
      </c>
      <c r="U623" s="202" t="str">
        <f t="shared" si="47"/>
        <v>FALSE</v>
      </c>
      <c r="V623" s="202">
        <f t="shared" si="50"/>
        <v>0</v>
      </c>
      <c r="W623" s="202" t="str">
        <f t="shared" si="48"/>
        <v>0</v>
      </c>
      <c r="X623" s="174"/>
      <c r="Y623" s="174"/>
      <c r="Z623" s="174"/>
      <c r="AA623" s="175"/>
      <c r="AB623" s="176"/>
      <c r="AC623" s="176"/>
    </row>
    <row r="624" spans="1:41" s="207" customFormat="1" ht="18.75" customHeight="1" x14ac:dyDescent="0.25">
      <c r="A624" s="128"/>
      <c r="B624" s="311"/>
      <c r="C624" s="124"/>
      <c r="D624" s="1014"/>
      <c r="E624" s="1015"/>
      <c r="F624" s="1015"/>
      <c r="G624" s="1015"/>
      <c r="H624" s="1015"/>
      <c r="I624" s="1015"/>
      <c r="J624" s="1015"/>
      <c r="K624" s="1015"/>
      <c r="L624" s="1015"/>
      <c r="M624" s="1015"/>
      <c r="N624" s="1015"/>
      <c r="O624" s="1015"/>
      <c r="P624" s="1015"/>
      <c r="Q624" s="1016"/>
      <c r="R624" s="304"/>
      <c r="S624" s="380" t="str">
        <f>IF(AND(P619="YES",D624=""),"Please add narrative text.","")</f>
        <v/>
      </c>
      <c r="T624" s="202" t="b">
        <f t="shared" si="46"/>
        <v>0</v>
      </c>
      <c r="U624" s="202" t="str">
        <f t="shared" si="47"/>
        <v>FALSE</v>
      </c>
      <c r="V624" s="202">
        <f t="shared" si="50"/>
        <v>0</v>
      </c>
      <c r="W624" s="202" t="str">
        <f t="shared" si="48"/>
        <v>0</v>
      </c>
      <c r="X624" s="261"/>
      <c r="Y624" s="261"/>
      <c r="Z624" s="261"/>
      <c r="AA624" s="124"/>
      <c r="AB624" s="262"/>
      <c r="AC624" s="262"/>
    </row>
    <row r="625" spans="1:41" s="207" customFormat="1" ht="17.25" customHeight="1" x14ac:dyDescent="0.25">
      <c r="A625" s="128"/>
      <c r="B625" s="220"/>
      <c r="C625" s="223"/>
      <c r="D625" s="1017"/>
      <c r="E625" s="1018"/>
      <c r="F625" s="1018"/>
      <c r="G625" s="1018"/>
      <c r="H625" s="1018"/>
      <c r="I625" s="1018"/>
      <c r="J625" s="1018"/>
      <c r="K625" s="1018"/>
      <c r="L625" s="1018"/>
      <c r="M625" s="1018"/>
      <c r="N625" s="1018"/>
      <c r="O625" s="1018"/>
      <c r="P625" s="1018"/>
      <c r="Q625" s="1019"/>
      <c r="R625" s="306"/>
      <c r="S625" s="380"/>
      <c r="T625" s="202" t="b">
        <f t="shared" si="46"/>
        <v>0</v>
      </c>
      <c r="U625" s="202" t="str">
        <f t="shared" si="47"/>
        <v>FALSE</v>
      </c>
      <c r="V625" s="202">
        <f t="shared" si="50"/>
        <v>0</v>
      </c>
      <c r="W625" s="202" t="str">
        <f t="shared" si="48"/>
        <v>0</v>
      </c>
      <c r="X625" s="261"/>
      <c r="Y625" s="261"/>
      <c r="Z625" s="261"/>
      <c r="AA625" s="124"/>
      <c r="AB625" s="262"/>
      <c r="AC625" s="262"/>
    </row>
    <row r="626" spans="1:41" s="207" customFormat="1" ht="18.75" customHeight="1" x14ac:dyDescent="0.25">
      <c r="A626" s="128"/>
      <c r="B626" s="311"/>
      <c r="C626" s="223"/>
      <c r="D626" s="1017"/>
      <c r="E626" s="1018"/>
      <c r="F626" s="1018"/>
      <c r="G626" s="1018"/>
      <c r="H626" s="1018"/>
      <c r="I626" s="1018"/>
      <c r="J626" s="1018"/>
      <c r="K626" s="1018"/>
      <c r="L626" s="1018"/>
      <c r="M626" s="1018"/>
      <c r="N626" s="1018"/>
      <c r="O626" s="1018"/>
      <c r="P626" s="1018"/>
      <c r="Q626" s="1019"/>
      <c r="R626" s="304"/>
      <c r="S626" s="380"/>
      <c r="T626" s="202" t="b">
        <f t="shared" si="46"/>
        <v>0</v>
      </c>
      <c r="U626" s="202" t="str">
        <f t="shared" si="47"/>
        <v>FALSE</v>
      </c>
      <c r="V626" s="202">
        <f t="shared" si="50"/>
        <v>0</v>
      </c>
      <c r="W626" s="202" t="str">
        <f t="shared" si="48"/>
        <v>0</v>
      </c>
      <c r="X626" s="261"/>
      <c r="Y626" s="261"/>
      <c r="Z626" s="261"/>
      <c r="AA626" s="124"/>
      <c r="AB626" s="262"/>
      <c r="AC626" s="262"/>
    </row>
    <row r="627" spans="1:41" s="207" customFormat="1" ht="21.75" customHeight="1" x14ac:dyDescent="0.25">
      <c r="A627" s="128"/>
      <c r="B627" s="311"/>
      <c r="C627" s="223"/>
      <c r="D627" s="1020"/>
      <c r="E627" s="1021"/>
      <c r="F627" s="1021"/>
      <c r="G627" s="1021"/>
      <c r="H627" s="1021"/>
      <c r="I627" s="1021"/>
      <c r="J627" s="1021"/>
      <c r="K627" s="1021"/>
      <c r="L627" s="1021"/>
      <c r="M627" s="1021"/>
      <c r="N627" s="1021"/>
      <c r="O627" s="1021"/>
      <c r="P627" s="1021"/>
      <c r="Q627" s="1022"/>
      <c r="R627" s="304"/>
      <c r="S627" s="380"/>
      <c r="T627" s="202" t="b">
        <f t="shared" si="46"/>
        <v>0</v>
      </c>
      <c r="U627" s="202" t="str">
        <f t="shared" si="47"/>
        <v>FALSE</v>
      </c>
      <c r="V627" s="202">
        <f t="shared" si="50"/>
        <v>0</v>
      </c>
      <c r="W627" s="202" t="str">
        <f t="shared" si="48"/>
        <v>0</v>
      </c>
      <c r="X627" s="261"/>
      <c r="Y627" s="261"/>
      <c r="Z627" s="261"/>
      <c r="AA627" s="124"/>
      <c r="AB627" s="262"/>
      <c r="AC627" s="262"/>
    </row>
    <row r="628" spans="1:41" s="177" customFormat="1" ht="18.75" customHeight="1" x14ac:dyDescent="0.25">
      <c r="A628" s="128"/>
      <c r="B628" s="220"/>
      <c r="C628" s="223"/>
      <c r="D628" s="387"/>
      <c r="E628" s="387"/>
      <c r="F628" s="387"/>
      <c r="G628" s="387"/>
      <c r="H628" s="387"/>
      <c r="I628" s="387"/>
      <c r="J628" s="387"/>
      <c r="K628" s="387"/>
      <c r="L628" s="387"/>
      <c r="M628" s="387"/>
      <c r="N628" s="387"/>
      <c r="O628" s="387"/>
      <c r="P628" s="387"/>
      <c r="Q628" s="387"/>
      <c r="R628" s="306"/>
      <c r="S628" s="380"/>
      <c r="T628" s="202" t="b">
        <f t="shared" si="46"/>
        <v>0</v>
      </c>
      <c r="U628" s="202" t="str">
        <f t="shared" si="47"/>
        <v>FALSE</v>
      </c>
      <c r="V628" s="202">
        <f t="shared" si="50"/>
        <v>0</v>
      </c>
      <c r="W628" s="202" t="str">
        <f t="shared" si="48"/>
        <v>0</v>
      </c>
      <c r="X628" s="174"/>
      <c r="Y628" s="174"/>
      <c r="Z628" s="174"/>
      <c r="AA628" s="175"/>
      <c r="AB628" s="176"/>
      <c r="AC628" s="176"/>
    </row>
    <row r="629" spans="1:41" ht="21.75" customHeight="1" x14ac:dyDescent="0.25">
      <c r="A629" s="124"/>
      <c r="B629" s="211"/>
      <c r="C629" s="223"/>
      <c r="D629" s="898" t="s">
        <v>481</v>
      </c>
      <c r="E629" s="898"/>
      <c r="F629" s="898"/>
      <c r="G629" s="898"/>
      <c r="H629" s="898"/>
      <c r="I629" s="898"/>
      <c r="J629" s="898"/>
      <c r="K629" s="898"/>
      <c r="L629" s="898"/>
      <c r="M629" s="898"/>
      <c r="N629" s="898"/>
      <c r="O629" s="898"/>
      <c r="P629" s="968" t="s">
        <v>251</v>
      </c>
      <c r="Q629" s="969"/>
      <c r="R629" s="243"/>
      <c r="S629" s="536" t="str">
        <f>IF(AND(P619="YES",P629="&lt;select&gt;"),"Please upload the required documentation.","")</f>
        <v/>
      </c>
      <c r="T629" s="202" t="b">
        <f t="shared" si="46"/>
        <v>0</v>
      </c>
      <c r="U629" s="202" t="str">
        <f t="shared" si="47"/>
        <v>FALSE</v>
      </c>
      <c r="V629" s="202">
        <f>IF(P629="Uploaded",1,0)</f>
        <v>0</v>
      </c>
      <c r="W629" s="202" t="str">
        <f t="shared" si="48"/>
        <v>0</v>
      </c>
      <c r="AL629" s="178"/>
      <c r="AM629" s="178"/>
      <c r="AN629" s="178"/>
      <c r="AO629" s="178"/>
    </row>
    <row r="630" spans="1:41" ht="26.25" customHeight="1" x14ac:dyDescent="0.25">
      <c r="A630" s="124"/>
      <c r="B630" s="211"/>
      <c r="C630" s="223"/>
      <c r="D630" s="898"/>
      <c r="E630" s="898"/>
      <c r="F630" s="898"/>
      <c r="G630" s="898"/>
      <c r="H630" s="898"/>
      <c r="I630" s="898"/>
      <c r="J630" s="898"/>
      <c r="K630" s="898"/>
      <c r="L630" s="898"/>
      <c r="M630" s="898"/>
      <c r="N630" s="898"/>
      <c r="O630" s="898"/>
      <c r="P630" s="357"/>
      <c r="Q630" s="357"/>
      <c r="R630" s="243"/>
      <c r="S630" s="536"/>
      <c r="T630" s="202"/>
      <c r="U630" s="202"/>
      <c r="V630" s="202"/>
      <c r="W630" s="202"/>
      <c r="AL630" s="178"/>
      <c r="AM630" s="178"/>
      <c r="AN630" s="178"/>
      <c r="AO630" s="178"/>
    </row>
    <row r="631" spans="1:41" ht="15.75" customHeight="1" x14ac:dyDescent="0.25">
      <c r="A631" s="124"/>
      <c r="B631" s="211"/>
      <c r="C631" s="223"/>
      <c r="D631" s="312"/>
      <c r="E631" s="312"/>
      <c r="F631" s="312"/>
      <c r="G631" s="312"/>
      <c r="H631" s="312"/>
      <c r="I631" s="312"/>
      <c r="J631" s="312"/>
      <c r="K631" s="312"/>
      <c r="L631" s="312"/>
      <c r="M631" s="312"/>
      <c r="N631" s="312"/>
      <c r="O631" s="312"/>
      <c r="P631" s="357"/>
      <c r="Q631" s="357"/>
      <c r="R631" s="243"/>
      <c r="S631" s="536"/>
      <c r="T631" s="202"/>
      <c r="U631" s="202"/>
      <c r="V631" s="202"/>
      <c r="W631" s="202"/>
      <c r="AL631" s="178"/>
      <c r="AM631" s="178"/>
      <c r="AN631" s="178"/>
      <c r="AO631" s="178"/>
    </row>
    <row r="632" spans="1:41" s="133" customFormat="1" ht="21.75" customHeight="1" x14ac:dyDescent="0.25">
      <c r="A632" s="128"/>
      <c r="B632" s="220"/>
      <c r="C632" s="223"/>
      <c r="D632" s="221" t="s">
        <v>663</v>
      </c>
      <c r="E632" s="222"/>
      <c r="F632" s="222"/>
      <c r="G632" s="223"/>
      <c r="H632" s="224"/>
      <c r="I632" s="223"/>
      <c r="J632" s="223"/>
      <c r="K632" s="223"/>
      <c r="L632" s="223"/>
      <c r="M632" s="223"/>
      <c r="N632" s="225"/>
      <c r="O632" s="226"/>
      <c r="P632" s="129"/>
      <c r="Q632" s="129"/>
      <c r="R632" s="227"/>
      <c r="S632" s="380"/>
      <c r="T632" s="202"/>
      <c r="U632" s="202"/>
      <c r="V632" s="202"/>
      <c r="W632" s="202"/>
      <c r="X632" s="202"/>
      <c r="Y632" s="202"/>
      <c r="Z632" s="202"/>
      <c r="AA632" s="128"/>
      <c r="AB632" s="131"/>
      <c r="AC632" s="131"/>
    </row>
    <row r="633" spans="1:41" s="133" customFormat="1" ht="15.75" x14ac:dyDescent="0.25">
      <c r="A633" s="128"/>
      <c r="B633" s="220"/>
      <c r="C633" s="223"/>
      <c r="D633" s="229"/>
      <c r="E633" s="411" t="s">
        <v>257</v>
      </c>
      <c r="F633" s="956" t="s">
        <v>251</v>
      </c>
      <c r="G633" s="957"/>
      <c r="H633" s="957"/>
      <c r="I633" s="957"/>
      <c r="J633" s="958"/>
      <c r="K633" s="494"/>
      <c r="L633" s="411" t="s">
        <v>258</v>
      </c>
      <c r="M633" s="956" t="s">
        <v>251</v>
      </c>
      <c r="N633" s="957"/>
      <c r="O633" s="957"/>
      <c r="P633" s="957"/>
      <c r="Q633" s="958"/>
      <c r="R633" s="227"/>
      <c r="S633" s="380"/>
      <c r="T633" s="202"/>
      <c r="U633" s="202"/>
      <c r="V633" s="202"/>
      <c r="W633" s="202"/>
      <c r="X633" s="202"/>
      <c r="Y633" s="202"/>
      <c r="Z633" s="202"/>
      <c r="AA633" s="128"/>
      <c r="AB633" s="131"/>
      <c r="AC633" s="131"/>
    </row>
    <row r="634" spans="1:41" s="177" customFormat="1" ht="14.45" customHeight="1" thickBot="1" x14ac:dyDescent="0.3">
      <c r="A634" s="128"/>
      <c r="B634" s="358"/>
      <c r="C634" s="359"/>
      <c r="D634" s="360"/>
      <c r="E634" s="360"/>
      <c r="F634" s="360"/>
      <c r="G634" s="360"/>
      <c r="H634" s="360"/>
      <c r="I634" s="360"/>
      <c r="J634" s="360"/>
      <c r="K634" s="360"/>
      <c r="L634" s="360"/>
      <c r="M634" s="360"/>
      <c r="N634" s="360"/>
      <c r="O634" s="360"/>
      <c r="P634" s="320"/>
      <c r="Q634" s="320"/>
      <c r="R634" s="361"/>
      <c r="S634" s="380"/>
      <c r="T634" s="202" t="b">
        <f t="shared" si="46"/>
        <v>0</v>
      </c>
      <c r="U634" s="202" t="str">
        <f t="shared" si="47"/>
        <v>FALSE</v>
      </c>
      <c r="V634" s="202">
        <f>IF(C634="Uploaded",1,0)</f>
        <v>0</v>
      </c>
      <c r="W634" s="202" t="str">
        <f t="shared" si="48"/>
        <v>0</v>
      </c>
      <c r="X634" s="174"/>
      <c r="Y634" s="174"/>
      <c r="Z634" s="174"/>
      <c r="AA634" s="175"/>
      <c r="AB634" s="176"/>
      <c r="AC634" s="176"/>
    </row>
    <row r="635" spans="1:41" s="177" customFormat="1" x14ac:dyDescent="0.25">
      <c r="A635" s="128"/>
      <c r="B635" s="291"/>
      <c r="C635" s="292"/>
      <c r="D635" s="292"/>
      <c r="E635" s="292"/>
      <c r="F635" s="292"/>
      <c r="G635" s="292"/>
      <c r="H635" s="292"/>
      <c r="I635" s="292"/>
      <c r="J635" s="292"/>
      <c r="K635" s="292"/>
      <c r="L635" s="292"/>
      <c r="M635" s="292"/>
      <c r="N635" s="293"/>
      <c r="O635" s="292"/>
      <c r="P635" s="292"/>
      <c r="Q635" s="292"/>
      <c r="R635" s="294"/>
      <c r="S635" s="380"/>
      <c r="T635" s="202" t="b">
        <f t="shared" si="46"/>
        <v>0</v>
      </c>
      <c r="U635" s="202" t="str">
        <f t="shared" si="47"/>
        <v>FALSE</v>
      </c>
      <c r="V635" s="202">
        <f t="shared" si="50"/>
        <v>0</v>
      </c>
      <c r="W635" s="202" t="str">
        <f t="shared" si="48"/>
        <v>0</v>
      </c>
      <c r="X635" s="174"/>
      <c r="Y635" s="174"/>
      <c r="Z635" s="174"/>
      <c r="AA635" s="175"/>
      <c r="AB635" s="176"/>
      <c r="AC635" s="176"/>
    </row>
    <row r="636" spans="1:41" s="177" customFormat="1" ht="15.75" x14ac:dyDescent="0.25">
      <c r="A636" s="128"/>
      <c r="B636" s="220"/>
      <c r="C636" s="322" t="s">
        <v>139</v>
      </c>
      <c r="D636" s="322"/>
      <c r="E636" s="307"/>
      <c r="F636" s="307"/>
      <c r="G636" s="307"/>
      <c r="H636" s="307"/>
      <c r="I636" s="307"/>
      <c r="J636" s="307"/>
      <c r="K636" s="307"/>
      <c r="L636" s="307"/>
      <c r="M636" s="307"/>
      <c r="N636" s="323"/>
      <c r="O636" s="307"/>
      <c r="P636" s="307"/>
      <c r="Q636" s="307"/>
      <c r="R636" s="345"/>
      <c r="S636" s="380"/>
      <c r="T636" s="202" t="b">
        <f t="shared" si="46"/>
        <v>0</v>
      </c>
      <c r="U636" s="202" t="str">
        <f t="shared" si="47"/>
        <v>FALSE</v>
      </c>
      <c r="V636" s="202">
        <f>IF(P636="YES",1,0)</f>
        <v>0</v>
      </c>
      <c r="W636" s="202" t="str">
        <f t="shared" si="48"/>
        <v>0</v>
      </c>
      <c r="X636" s="174"/>
      <c r="Y636" s="174"/>
      <c r="Z636" s="174"/>
      <c r="AA636" s="175"/>
      <c r="AB636" s="176"/>
      <c r="AC636" s="176"/>
    </row>
    <row r="637" spans="1:41" s="346" customFormat="1" ht="15.75" x14ac:dyDescent="0.25">
      <c r="A637" s="324"/>
      <c r="B637" s="325"/>
      <c r="C637" s="326" t="s">
        <v>320</v>
      </c>
      <c r="E637" s="328"/>
      <c r="F637" s="328"/>
      <c r="G637" s="328"/>
      <c r="H637" s="328"/>
      <c r="I637" s="328"/>
      <c r="J637" s="328"/>
      <c r="K637" s="328"/>
      <c r="L637" s="328"/>
      <c r="M637" s="328"/>
      <c r="N637" s="328"/>
      <c r="O637" s="328"/>
      <c r="P637" s="328"/>
      <c r="Q637" s="328"/>
      <c r="R637" s="348"/>
      <c r="S637" s="539"/>
      <c r="T637" s="330" t="e">
        <f t="shared" si="46"/>
        <v>#REF!</v>
      </c>
      <c r="U637" s="330" t="e">
        <f t="shared" si="47"/>
        <v>#REF!</v>
      </c>
      <c r="V637" s="330" t="e">
        <f>IF(#REF!="Uploaded",1,0)</f>
        <v>#REF!</v>
      </c>
      <c r="W637" s="330" t="e">
        <f t="shared" si="48"/>
        <v>#REF!</v>
      </c>
      <c r="X637" s="349"/>
      <c r="Y637" s="349"/>
      <c r="Z637" s="349"/>
      <c r="AA637" s="541"/>
      <c r="AB637" s="350"/>
      <c r="AC637" s="350"/>
    </row>
    <row r="638" spans="1:41" s="177" customFormat="1" ht="16.5" customHeight="1" x14ac:dyDescent="0.25">
      <c r="A638" s="128"/>
      <c r="B638" s="220"/>
      <c r="C638" s="223"/>
      <c r="D638" s="229"/>
      <c r="E638" s="307"/>
      <c r="F638" s="307"/>
      <c r="G638" s="307"/>
      <c r="H638" s="307"/>
      <c r="I638" s="307"/>
      <c r="J638" s="307"/>
      <c r="K638" s="307"/>
      <c r="L638" s="307"/>
      <c r="M638" s="307"/>
      <c r="N638" s="307"/>
      <c r="O638" s="307"/>
      <c r="P638" s="307"/>
      <c r="Q638" s="307"/>
      <c r="R638" s="306"/>
      <c r="S638" s="380"/>
      <c r="T638" s="202" t="b">
        <f>IF(W638="1",TRUE,FALSE)</f>
        <v>0</v>
      </c>
      <c r="U638" s="202" t="str">
        <f>""&amp;T638&amp;""</f>
        <v>FALSE</v>
      </c>
      <c r="V638" s="202">
        <f>IF(P638="YES",1,0)</f>
        <v>0</v>
      </c>
      <c r="W638" s="202" t="str">
        <f>""&amp;V638&amp;""</f>
        <v>0</v>
      </c>
      <c r="X638" s="174"/>
      <c r="Y638" s="174"/>
      <c r="Z638" s="174"/>
      <c r="AA638" s="175"/>
      <c r="AB638" s="176"/>
      <c r="AC638" s="176"/>
    </row>
    <row r="639" spans="1:41" s="177" customFormat="1" ht="16.5" customHeight="1" x14ac:dyDescent="0.25">
      <c r="A639" s="128"/>
      <c r="B639" s="220"/>
      <c r="C639" s="223"/>
      <c r="D639" s="302" t="s">
        <v>479</v>
      </c>
      <c r="E639" s="302"/>
      <c r="F639" s="302"/>
      <c r="G639" s="302"/>
      <c r="H639" s="302"/>
      <c r="I639" s="302"/>
      <c r="J639" s="302"/>
      <c r="K639" s="302"/>
      <c r="L639" s="95" t="s">
        <v>251</v>
      </c>
      <c r="M639" s="302"/>
      <c r="N639" s="302"/>
      <c r="O639" s="302"/>
      <c r="Q639" s="307"/>
      <c r="R639" s="306"/>
      <c r="S639" s="380" t="str">
        <f>IF(AND(OR(L639="NO",L639="&lt;select&gt;"),OR(D644&lt;&gt;"",U652="TRUE")),"Please answer this question by making a selection in the dropdown.","")</f>
        <v/>
      </c>
      <c r="T639" s="202" t="b">
        <f>IF(W639="1",TRUE,FALSE)</f>
        <v>0</v>
      </c>
      <c r="U639" s="202" t="str">
        <f>""&amp;T639&amp;""</f>
        <v>FALSE</v>
      </c>
      <c r="V639" s="202">
        <f>IF(L639="YES",1,0)</f>
        <v>0</v>
      </c>
      <c r="W639" s="202" t="str">
        <f>""&amp;V639&amp;""</f>
        <v>0</v>
      </c>
      <c r="X639" s="174"/>
      <c r="Y639" s="174"/>
      <c r="Z639" s="174"/>
      <c r="AA639" s="175"/>
      <c r="AB639" s="176"/>
      <c r="AC639" s="176"/>
    </row>
    <row r="640" spans="1:41" s="177" customFormat="1" ht="11.45" customHeight="1" x14ac:dyDescent="0.25">
      <c r="A640" s="128"/>
      <c r="B640" s="220"/>
      <c r="C640" s="223"/>
      <c r="D640" s="302"/>
      <c r="E640" s="302"/>
      <c r="F640" s="302"/>
      <c r="G640" s="302"/>
      <c r="H640" s="302"/>
      <c r="I640" s="302"/>
      <c r="J640" s="302"/>
      <c r="K640" s="302"/>
      <c r="L640" s="302"/>
      <c r="M640" s="302"/>
      <c r="N640" s="302"/>
      <c r="O640" s="302"/>
      <c r="P640" s="372"/>
      <c r="Q640" s="307"/>
      <c r="R640" s="306"/>
      <c r="S640" s="380"/>
      <c r="T640" s="202"/>
      <c r="U640" s="202"/>
      <c r="V640" s="202"/>
      <c r="W640" s="202"/>
      <c r="X640" s="174"/>
      <c r="Y640" s="174"/>
      <c r="Z640" s="174"/>
      <c r="AA640" s="175"/>
      <c r="AB640" s="176"/>
      <c r="AC640" s="176"/>
    </row>
    <row r="641" spans="1:41" s="177" customFormat="1" ht="15.75" x14ac:dyDescent="0.25">
      <c r="A641" s="128"/>
      <c r="B641" s="220"/>
      <c r="C641" s="223"/>
      <c r="D641" s="901" t="s">
        <v>679</v>
      </c>
      <c r="E641" s="901"/>
      <c r="F641" s="901"/>
      <c r="G641" s="901"/>
      <c r="H641" s="901"/>
      <c r="I641" s="901"/>
      <c r="J641" s="901"/>
      <c r="K641" s="901"/>
      <c r="L641" s="901"/>
      <c r="M641" s="901"/>
      <c r="N641" s="901"/>
      <c r="O641" s="901"/>
      <c r="P641" s="901"/>
      <c r="Q641" s="901"/>
      <c r="R641" s="345"/>
      <c r="S641" s="380"/>
      <c r="T641" s="202" t="b">
        <f t="shared" si="46"/>
        <v>0</v>
      </c>
      <c r="U641" s="202" t="str">
        <f t="shared" si="47"/>
        <v>FALSE</v>
      </c>
      <c r="V641" s="202">
        <f t="shared" ref="V641:V657" si="51">IF(C641="Uploaded",1,0)</f>
        <v>0</v>
      </c>
      <c r="W641" s="202" t="str">
        <f t="shared" si="48"/>
        <v>0</v>
      </c>
      <c r="X641" s="174"/>
      <c r="Y641" s="174"/>
      <c r="Z641" s="174"/>
      <c r="AA641" s="175"/>
      <c r="AB641" s="176"/>
      <c r="AC641" s="176"/>
    </row>
    <row r="642" spans="1:41" s="177" customFormat="1" ht="20.25" customHeight="1" x14ac:dyDescent="0.25">
      <c r="A642" s="128"/>
      <c r="B642" s="220"/>
      <c r="C642" s="223"/>
      <c r="D642" s="901"/>
      <c r="E642" s="901"/>
      <c r="F642" s="901"/>
      <c r="G642" s="901"/>
      <c r="H642" s="901"/>
      <c r="I642" s="901"/>
      <c r="J642" s="901"/>
      <c r="K642" s="901"/>
      <c r="L642" s="901"/>
      <c r="M642" s="901"/>
      <c r="N642" s="901"/>
      <c r="O642" s="901"/>
      <c r="P642" s="901"/>
      <c r="Q642" s="901"/>
      <c r="R642" s="345"/>
      <c r="S642" s="380"/>
      <c r="T642" s="202" t="b">
        <f t="shared" ref="T642:T712" si="52">IF(W642="1",TRUE,FALSE)</f>
        <v>0</v>
      </c>
      <c r="U642" s="202" t="str">
        <f t="shared" ref="U642:U712" si="53">""&amp;T642&amp;""</f>
        <v>FALSE</v>
      </c>
      <c r="V642" s="202">
        <f t="shared" si="51"/>
        <v>0</v>
      </c>
      <c r="W642" s="202" t="str">
        <f t="shared" ref="W642:W712" si="54">""&amp;V642&amp;""</f>
        <v>0</v>
      </c>
      <c r="X642" s="174"/>
      <c r="Y642" s="174"/>
      <c r="Z642" s="174"/>
      <c r="AA642" s="175"/>
      <c r="AB642" s="176"/>
      <c r="AC642" s="176"/>
    </row>
    <row r="643" spans="1:41" s="177" customFormat="1" ht="8.25" customHeight="1" x14ac:dyDescent="0.25">
      <c r="A643" s="128"/>
      <c r="B643" s="220"/>
      <c r="C643" s="223"/>
      <c r="D643" s="307"/>
      <c r="E643" s="307"/>
      <c r="F643" s="307"/>
      <c r="G643" s="307"/>
      <c r="H643" s="307"/>
      <c r="I643" s="307"/>
      <c r="J643" s="307"/>
      <c r="K643" s="307"/>
      <c r="L643" s="307"/>
      <c r="M643" s="307"/>
      <c r="N643" s="323"/>
      <c r="O643" s="307"/>
      <c r="P643" s="307"/>
      <c r="Q643" s="307"/>
      <c r="R643" s="345"/>
      <c r="S643" s="380"/>
      <c r="T643" s="202" t="b">
        <f t="shared" si="52"/>
        <v>0</v>
      </c>
      <c r="U643" s="202" t="str">
        <f t="shared" si="53"/>
        <v>FALSE</v>
      </c>
      <c r="V643" s="202">
        <f t="shared" si="51"/>
        <v>0</v>
      </c>
      <c r="W643" s="202" t="str">
        <f t="shared" si="54"/>
        <v>0</v>
      </c>
      <c r="X643" s="174"/>
      <c r="Y643" s="174"/>
      <c r="Z643" s="174"/>
      <c r="AA643" s="175"/>
      <c r="AB643" s="176"/>
      <c r="AC643" s="176"/>
    </row>
    <row r="644" spans="1:41" s="177" customFormat="1" x14ac:dyDescent="0.25">
      <c r="A644" s="128"/>
      <c r="B644" s="220"/>
      <c r="C644" s="223"/>
      <c r="D644" s="959"/>
      <c r="E644" s="960"/>
      <c r="F644" s="960"/>
      <c r="G644" s="960"/>
      <c r="H644" s="960"/>
      <c r="I644" s="960"/>
      <c r="J644" s="960"/>
      <c r="K644" s="960"/>
      <c r="L644" s="960"/>
      <c r="M644" s="960"/>
      <c r="N644" s="960"/>
      <c r="O644" s="960"/>
      <c r="P644" s="960"/>
      <c r="Q644" s="961"/>
      <c r="R644" s="309"/>
      <c r="S644" s="380" t="str">
        <f>IF(AND(L639="YES",D644=""),"Please add narrative text.","")</f>
        <v/>
      </c>
      <c r="T644" s="202" t="b">
        <f t="shared" si="52"/>
        <v>0</v>
      </c>
      <c r="U644" s="202" t="str">
        <f t="shared" si="53"/>
        <v>FALSE</v>
      </c>
      <c r="V644" s="202">
        <f t="shared" si="51"/>
        <v>0</v>
      </c>
      <c r="W644" s="202" t="str">
        <f t="shared" si="54"/>
        <v>0</v>
      </c>
      <c r="X644" s="174"/>
      <c r="Y644" s="174"/>
      <c r="Z644" s="174"/>
      <c r="AA644" s="175"/>
      <c r="AB644" s="176"/>
      <c r="AC644" s="176"/>
    </row>
    <row r="645" spans="1:41" s="177" customFormat="1" x14ac:dyDescent="0.25">
      <c r="A645" s="128"/>
      <c r="B645" s="220"/>
      <c r="C645" s="223"/>
      <c r="D645" s="962"/>
      <c r="E645" s="963"/>
      <c r="F645" s="963"/>
      <c r="G645" s="963"/>
      <c r="H645" s="963"/>
      <c r="I645" s="963"/>
      <c r="J645" s="963"/>
      <c r="K645" s="963"/>
      <c r="L645" s="963"/>
      <c r="M645" s="963"/>
      <c r="N645" s="963"/>
      <c r="O645" s="963"/>
      <c r="P645" s="963"/>
      <c r="Q645" s="964"/>
      <c r="R645" s="306"/>
      <c r="S645" s="380"/>
      <c r="T645" s="202" t="b">
        <f t="shared" si="52"/>
        <v>0</v>
      </c>
      <c r="U645" s="202" t="str">
        <f t="shared" si="53"/>
        <v>FALSE</v>
      </c>
      <c r="V645" s="202">
        <f t="shared" si="51"/>
        <v>0</v>
      </c>
      <c r="W645" s="202" t="str">
        <f t="shared" si="54"/>
        <v>0</v>
      </c>
      <c r="X645" s="174"/>
      <c r="Y645" s="174"/>
      <c r="Z645" s="174"/>
      <c r="AA645" s="175"/>
      <c r="AB645" s="176"/>
      <c r="AC645" s="176"/>
    </row>
    <row r="646" spans="1:41" s="177" customFormat="1" x14ac:dyDescent="0.25">
      <c r="A646" s="128"/>
      <c r="B646" s="220"/>
      <c r="C646" s="223"/>
      <c r="D646" s="962"/>
      <c r="E646" s="963"/>
      <c r="F646" s="963"/>
      <c r="G646" s="963"/>
      <c r="H646" s="963"/>
      <c r="I646" s="963"/>
      <c r="J646" s="963"/>
      <c r="K646" s="963"/>
      <c r="L646" s="963"/>
      <c r="M646" s="963"/>
      <c r="N646" s="963"/>
      <c r="O646" s="963"/>
      <c r="P646" s="963"/>
      <c r="Q646" s="964"/>
      <c r="R646" s="306"/>
      <c r="S646" s="380"/>
      <c r="T646" s="202" t="b">
        <f t="shared" si="52"/>
        <v>0</v>
      </c>
      <c r="U646" s="202" t="str">
        <f t="shared" si="53"/>
        <v>FALSE</v>
      </c>
      <c r="V646" s="202">
        <f t="shared" si="51"/>
        <v>0</v>
      </c>
      <c r="W646" s="202" t="str">
        <f t="shared" si="54"/>
        <v>0</v>
      </c>
      <c r="X646" s="174"/>
      <c r="Y646" s="174"/>
      <c r="Z646" s="174"/>
      <c r="AA646" s="175"/>
      <c r="AB646" s="176"/>
      <c r="AC646" s="176"/>
    </row>
    <row r="647" spans="1:41" s="177" customFormat="1" x14ac:dyDescent="0.25">
      <c r="A647" s="128"/>
      <c r="B647" s="220"/>
      <c r="C647" s="223"/>
      <c r="D647" s="962"/>
      <c r="E647" s="963"/>
      <c r="F647" s="963"/>
      <c r="G647" s="963"/>
      <c r="H647" s="963"/>
      <c r="I647" s="963"/>
      <c r="J647" s="963"/>
      <c r="K647" s="963"/>
      <c r="L647" s="963"/>
      <c r="M647" s="963"/>
      <c r="N647" s="963"/>
      <c r="O647" s="963"/>
      <c r="P647" s="963"/>
      <c r="Q647" s="964"/>
      <c r="R647" s="306"/>
      <c r="S647" s="380"/>
      <c r="T647" s="202" t="b">
        <f t="shared" si="52"/>
        <v>0</v>
      </c>
      <c r="U647" s="202" t="str">
        <f t="shared" si="53"/>
        <v>FALSE</v>
      </c>
      <c r="V647" s="202">
        <f t="shared" si="51"/>
        <v>0</v>
      </c>
      <c r="W647" s="202" t="str">
        <f t="shared" si="54"/>
        <v>0</v>
      </c>
      <c r="X647" s="174"/>
      <c r="Y647" s="174"/>
      <c r="Z647" s="174"/>
      <c r="AA647" s="175"/>
      <c r="AB647" s="176"/>
      <c r="AC647" s="176"/>
    </row>
    <row r="648" spans="1:41" s="177" customFormat="1" x14ac:dyDescent="0.25">
      <c r="A648" s="128"/>
      <c r="B648" s="220"/>
      <c r="C648" s="223"/>
      <c r="D648" s="962"/>
      <c r="E648" s="963"/>
      <c r="F648" s="963"/>
      <c r="G648" s="963"/>
      <c r="H648" s="963"/>
      <c r="I648" s="963"/>
      <c r="J648" s="963"/>
      <c r="K648" s="963"/>
      <c r="L648" s="963"/>
      <c r="M648" s="963"/>
      <c r="N648" s="963"/>
      <c r="O648" s="963"/>
      <c r="P648" s="963"/>
      <c r="Q648" s="964"/>
      <c r="R648" s="306"/>
      <c r="S648" s="380"/>
      <c r="T648" s="202" t="b">
        <f t="shared" si="52"/>
        <v>0</v>
      </c>
      <c r="U648" s="202" t="str">
        <f t="shared" si="53"/>
        <v>FALSE</v>
      </c>
      <c r="V648" s="202">
        <f t="shared" si="51"/>
        <v>0</v>
      </c>
      <c r="W648" s="202" t="str">
        <f t="shared" si="54"/>
        <v>0</v>
      </c>
      <c r="X648" s="174"/>
      <c r="Y648" s="174"/>
      <c r="Z648" s="174"/>
      <c r="AA648" s="175"/>
      <c r="AB648" s="176"/>
      <c r="AC648" s="176"/>
    </row>
    <row r="649" spans="1:41" s="177" customFormat="1" x14ac:dyDescent="0.25">
      <c r="A649" s="128"/>
      <c r="B649" s="220"/>
      <c r="C649" s="223"/>
      <c r="D649" s="962"/>
      <c r="E649" s="963"/>
      <c r="F649" s="963"/>
      <c r="G649" s="963"/>
      <c r="H649" s="963"/>
      <c r="I649" s="963"/>
      <c r="J649" s="963"/>
      <c r="K649" s="963"/>
      <c r="L649" s="963"/>
      <c r="M649" s="963"/>
      <c r="N649" s="963"/>
      <c r="O649" s="963"/>
      <c r="P649" s="963"/>
      <c r="Q649" s="964"/>
      <c r="R649" s="306"/>
      <c r="S649" s="380"/>
      <c r="T649" s="202" t="b">
        <f t="shared" si="52"/>
        <v>0</v>
      </c>
      <c r="U649" s="202" t="str">
        <f t="shared" si="53"/>
        <v>FALSE</v>
      </c>
      <c r="V649" s="202">
        <f t="shared" si="51"/>
        <v>0</v>
      </c>
      <c r="W649" s="202" t="str">
        <f t="shared" si="54"/>
        <v>0</v>
      </c>
      <c r="X649" s="174"/>
      <c r="Y649" s="174"/>
      <c r="Z649" s="174"/>
      <c r="AA649" s="175"/>
      <c r="AB649" s="176"/>
      <c r="AC649" s="176"/>
    </row>
    <row r="650" spans="1:41" s="177" customFormat="1" x14ac:dyDescent="0.25">
      <c r="A650" s="128"/>
      <c r="B650" s="220"/>
      <c r="C650" s="223"/>
      <c r="D650" s="965"/>
      <c r="E650" s="966"/>
      <c r="F650" s="966"/>
      <c r="G650" s="966"/>
      <c r="H650" s="966"/>
      <c r="I650" s="966"/>
      <c r="J650" s="966"/>
      <c r="K650" s="966"/>
      <c r="L650" s="966"/>
      <c r="M650" s="966"/>
      <c r="N650" s="966"/>
      <c r="O650" s="966"/>
      <c r="P650" s="966"/>
      <c r="Q650" s="967"/>
      <c r="R650" s="339"/>
      <c r="S650" s="380"/>
      <c r="T650" s="202" t="b">
        <f t="shared" si="52"/>
        <v>0</v>
      </c>
      <c r="U650" s="202" t="str">
        <f t="shared" si="53"/>
        <v>FALSE</v>
      </c>
      <c r="V650" s="202">
        <f t="shared" si="51"/>
        <v>0</v>
      </c>
      <c r="W650" s="202" t="str">
        <f t="shared" si="54"/>
        <v>0</v>
      </c>
      <c r="X650" s="174"/>
      <c r="Y650" s="174"/>
      <c r="Z650" s="174"/>
      <c r="AA650" s="175"/>
      <c r="AB650" s="176"/>
      <c r="AC650" s="176"/>
    </row>
    <row r="651" spans="1:41" s="207" customFormat="1" x14ac:dyDescent="0.25">
      <c r="A651" s="128"/>
      <c r="B651" s="220"/>
      <c r="C651" s="223"/>
      <c r="D651" s="340"/>
      <c r="E651" s="340"/>
      <c r="F651" s="340"/>
      <c r="G651" s="340"/>
      <c r="H651" s="340"/>
      <c r="I651" s="340"/>
      <c r="J651" s="340"/>
      <c r="K651" s="340"/>
      <c r="L651" s="340"/>
      <c r="M651" s="340"/>
      <c r="N651" s="341"/>
      <c r="O651" s="340"/>
      <c r="P651" s="340"/>
      <c r="Q651" s="340"/>
      <c r="R651" s="306"/>
      <c r="S651" s="380"/>
      <c r="T651" s="202" t="b">
        <f t="shared" si="52"/>
        <v>0</v>
      </c>
      <c r="U651" s="202" t="str">
        <f t="shared" si="53"/>
        <v>FALSE</v>
      </c>
      <c r="V651" s="202">
        <f t="shared" si="51"/>
        <v>0</v>
      </c>
      <c r="W651" s="202" t="str">
        <f t="shared" si="54"/>
        <v>0</v>
      </c>
      <c r="X651" s="261"/>
      <c r="Y651" s="261"/>
      <c r="Z651" s="261"/>
      <c r="AA651" s="124"/>
      <c r="AB651" s="262"/>
      <c r="AC651" s="262"/>
    </row>
    <row r="652" spans="1:41" ht="21.75" customHeight="1" x14ac:dyDescent="0.25">
      <c r="A652" s="124"/>
      <c r="B652" s="211"/>
      <c r="C652" s="223"/>
      <c r="D652" s="393" t="s">
        <v>485</v>
      </c>
      <c r="E652" s="393"/>
      <c r="F652" s="393"/>
      <c r="G652" s="393"/>
      <c r="H652" s="393"/>
      <c r="I652" s="393"/>
      <c r="J652" s="393"/>
      <c r="K652" s="968" t="s">
        <v>251</v>
      </c>
      <c r="L652" s="969"/>
      <c r="M652" s="393"/>
      <c r="N652" s="393"/>
      <c r="O652" s="393"/>
      <c r="P652" s="207"/>
      <c r="Q652" s="178"/>
      <c r="R652" s="243"/>
      <c r="S652" s="536" t="str">
        <f>IF(AND(L639="YES",K652="&lt;select&gt;"),"Please upload the required documentation.","")</f>
        <v/>
      </c>
      <c r="T652" s="202" t="b">
        <f t="shared" si="52"/>
        <v>0</v>
      </c>
      <c r="U652" s="202" t="str">
        <f t="shared" si="53"/>
        <v>FALSE</v>
      </c>
      <c r="V652" s="202">
        <f>IF(K652="Uploaded",1,0)</f>
        <v>0</v>
      </c>
      <c r="W652" s="202" t="str">
        <f t="shared" si="54"/>
        <v>0</v>
      </c>
      <c r="AL652" s="178"/>
      <c r="AM652" s="178"/>
      <c r="AN652" s="178"/>
      <c r="AO652" s="178"/>
    </row>
    <row r="653" spans="1:41" ht="15.75" customHeight="1" x14ac:dyDescent="0.25">
      <c r="A653" s="124"/>
      <c r="B653" s="211"/>
      <c r="C653" s="223"/>
      <c r="D653" s="312"/>
      <c r="E653" s="312"/>
      <c r="F653" s="312"/>
      <c r="G653" s="312"/>
      <c r="H653" s="312"/>
      <c r="I653" s="312"/>
      <c r="J653" s="312"/>
      <c r="K653" s="312"/>
      <c r="L653" s="312"/>
      <c r="M653" s="312"/>
      <c r="N653" s="312"/>
      <c r="O653" s="312"/>
      <c r="P653" s="357"/>
      <c r="Q653" s="357"/>
      <c r="R653" s="243"/>
      <c r="S653" s="536"/>
      <c r="T653" s="202"/>
      <c r="U653" s="202"/>
      <c r="V653" s="202"/>
      <c r="W653" s="202"/>
      <c r="X653" s="261"/>
      <c r="Y653" s="261"/>
      <c r="Z653" s="261"/>
      <c r="AA653" s="124"/>
      <c r="AB653" s="262"/>
      <c r="AC653" s="262"/>
      <c r="AD653" s="207"/>
      <c r="AE653" s="207"/>
      <c r="AF653" s="207"/>
      <c r="AG653" s="207"/>
      <c r="AH653" s="207"/>
      <c r="AI653" s="207"/>
      <c r="AJ653" s="207"/>
      <c r="AK653" s="207"/>
      <c r="AL653" s="178"/>
      <c r="AM653" s="178"/>
      <c r="AN653" s="178"/>
      <c r="AO653" s="178"/>
    </row>
    <row r="654" spans="1:41" s="133" customFormat="1" ht="21.75" customHeight="1" x14ac:dyDescent="0.25">
      <c r="A654" s="128"/>
      <c r="B654" s="220"/>
      <c r="C654" s="223"/>
      <c r="D654" s="221" t="s">
        <v>663</v>
      </c>
      <c r="E654" s="222"/>
      <c r="F654" s="222"/>
      <c r="G654" s="223"/>
      <c r="H654" s="224"/>
      <c r="I654" s="223"/>
      <c r="J654" s="223"/>
      <c r="K654" s="223"/>
      <c r="L654" s="223"/>
      <c r="M654" s="223"/>
      <c r="N654" s="225"/>
      <c r="O654" s="226"/>
      <c r="P654" s="129"/>
      <c r="Q654" s="129"/>
      <c r="R654" s="227"/>
      <c r="S654" s="380"/>
      <c r="T654" s="202"/>
      <c r="U654" s="202"/>
      <c r="V654" s="202"/>
      <c r="W654" s="202"/>
      <c r="X654" s="202"/>
      <c r="Y654" s="202"/>
      <c r="Z654" s="202"/>
      <c r="AA654" s="128"/>
      <c r="AB654" s="131"/>
      <c r="AC654" s="131"/>
    </row>
    <row r="655" spans="1:41" s="133" customFormat="1" ht="15.75" x14ac:dyDescent="0.25">
      <c r="A655" s="128"/>
      <c r="B655" s="220"/>
      <c r="C655" s="223"/>
      <c r="D655" s="229"/>
      <c r="E655" s="411" t="s">
        <v>257</v>
      </c>
      <c r="F655" s="956" t="s">
        <v>251</v>
      </c>
      <c r="G655" s="957"/>
      <c r="H655" s="957"/>
      <c r="I655" s="957"/>
      <c r="J655" s="958"/>
      <c r="K655" s="494"/>
      <c r="L655" s="411" t="s">
        <v>258</v>
      </c>
      <c r="M655" s="956" t="s">
        <v>251</v>
      </c>
      <c r="N655" s="957"/>
      <c r="O655" s="957"/>
      <c r="P655" s="957"/>
      <c r="Q655" s="958"/>
      <c r="R655" s="227"/>
      <c r="S655" s="380"/>
      <c r="T655" s="202"/>
      <c r="U655" s="202"/>
      <c r="V655" s="202"/>
      <c r="W655" s="202"/>
      <c r="X655" s="202"/>
      <c r="Y655" s="202"/>
      <c r="Z655" s="202"/>
      <c r="AA655" s="128"/>
      <c r="AB655" s="131"/>
      <c r="AC655" s="131"/>
    </row>
    <row r="656" spans="1:41" s="177" customFormat="1" ht="16.149999999999999" customHeight="1" thickBot="1" x14ac:dyDescent="0.3">
      <c r="A656" s="128"/>
      <c r="B656" s="358"/>
      <c r="C656" s="359"/>
      <c r="D656" s="360"/>
      <c r="E656" s="360"/>
      <c r="F656" s="360"/>
      <c r="G656" s="360"/>
      <c r="H656" s="360"/>
      <c r="I656" s="360"/>
      <c r="J656" s="360"/>
      <c r="K656" s="360"/>
      <c r="L656" s="360"/>
      <c r="M656" s="360"/>
      <c r="N656" s="360"/>
      <c r="O656" s="360"/>
      <c r="P656" s="320"/>
      <c r="Q656" s="320"/>
      <c r="R656" s="361"/>
      <c r="S656" s="380"/>
      <c r="T656" s="202" t="b">
        <f t="shared" si="52"/>
        <v>0</v>
      </c>
      <c r="U656" s="202" t="str">
        <f t="shared" si="53"/>
        <v>FALSE</v>
      </c>
      <c r="V656" s="202">
        <f>IF(C656="Uploaded",1,0)</f>
        <v>0</v>
      </c>
      <c r="W656" s="202" t="str">
        <f t="shared" si="54"/>
        <v>0</v>
      </c>
      <c r="X656" s="174"/>
      <c r="Y656" s="174"/>
      <c r="Z656" s="174"/>
      <c r="AA656" s="175"/>
      <c r="AB656" s="176"/>
      <c r="AC656" s="176"/>
    </row>
    <row r="657" spans="1:29" s="177" customFormat="1" x14ac:dyDescent="0.25">
      <c r="A657" s="128"/>
      <c r="B657" s="291"/>
      <c r="C657" s="292"/>
      <c r="D657" s="292"/>
      <c r="E657" s="292"/>
      <c r="F657" s="292"/>
      <c r="G657" s="292"/>
      <c r="H657" s="292"/>
      <c r="I657" s="292"/>
      <c r="J657" s="292"/>
      <c r="K657" s="292"/>
      <c r="L657" s="292"/>
      <c r="M657" s="292"/>
      <c r="N657" s="293"/>
      <c r="O657" s="292"/>
      <c r="P657" s="292"/>
      <c r="Q657" s="292"/>
      <c r="R657" s="294"/>
      <c r="S657" s="380"/>
      <c r="T657" s="202" t="b">
        <f t="shared" si="52"/>
        <v>0</v>
      </c>
      <c r="U657" s="202" t="str">
        <f t="shared" si="53"/>
        <v>FALSE</v>
      </c>
      <c r="V657" s="202">
        <f t="shared" si="51"/>
        <v>0</v>
      </c>
      <c r="W657" s="202" t="str">
        <f t="shared" si="54"/>
        <v>0</v>
      </c>
      <c r="X657" s="174"/>
      <c r="Y657" s="174"/>
      <c r="Z657" s="174"/>
      <c r="AA657" s="175"/>
      <c r="AB657" s="176"/>
      <c r="AC657" s="176"/>
    </row>
    <row r="658" spans="1:29" s="177" customFormat="1" ht="15.75" x14ac:dyDescent="0.25">
      <c r="A658" s="128"/>
      <c r="B658" s="220"/>
      <c r="C658" s="322" t="s">
        <v>140</v>
      </c>
      <c r="D658" s="322"/>
      <c r="E658" s="307"/>
      <c r="F658" s="307"/>
      <c r="G658" s="307"/>
      <c r="H658" s="307"/>
      <c r="I658" s="307"/>
      <c r="J658" s="307"/>
      <c r="K658" s="307"/>
      <c r="L658" s="307"/>
      <c r="M658" s="307"/>
      <c r="N658" s="323"/>
      <c r="O658" s="307"/>
      <c r="P658" s="307"/>
      <c r="Q658" s="307"/>
      <c r="R658" s="306"/>
      <c r="S658" s="380"/>
      <c r="T658" s="202" t="b">
        <f t="shared" si="52"/>
        <v>0</v>
      </c>
      <c r="U658" s="202" t="str">
        <f t="shared" si="53"/>
        <v>FALSE</v>
      </c>
      <c r="V658" s="202">
        <f>IF(P658="YES",1,0)</f>
        <v>0</v>
      </c>
      <c r="W658" s="202" t="str">
        <f t="shared" si="54"/>
        <v>0</v>
      </c>
      <c r="X658" s="174"/>
      <c r="Y658" s="174"/>
      <c r="Z658" s="174"/>
      <c r="AA658" s="175"/>
      <c r="AB658" s="176"/>
      <c r="AC658" s="176"/>
    </row>
    <row r="659" spans="1:29" s="346" customFormat="1" ht="15.75" x14ac:dyDescent="0.25">
      <c r="A659" s="324"/>
      <c r="B659" s="325"/>
      <c r="C659" s="326" t="s">
        <v>320</v>
      </c>
      <c r="E659" s="328"/>
      <c r="F659" s="328"/>
      <c r="G659" s="328"/>
      <c r="H659" s="328"/>
      <c r="I659" s="328"/>
      <c r="J659" s="328"/>
      <c r="K659" s="328"/>
      <c r="L659" s="328"/>
      <c r="M659" s="328"/>
      <c r="N659" s="328"/>
      <c r="O659" s="328"/>
      <c r="P659" s="328"/>
      <c r="Q659" s="328"/>
      <c r="R659" s="329"/>
      <c r="S659" s="539"/>
      <c r="T659" s="330" t="e">
        <f t="shared" si="52"/>
        <v>#REF!</v>
      </c>
      <c r="U659" s="330" t="e">
        <f t="shared" si="53"/>
        <v>#REF!</v>
      </c>
      <c r="V659" s="330" t="e">
        <f>IF(#REF!="Uploaded",1,0)</f>
        <v>#REF!</v>
      </c>
      <c r="W659" s="330" t="e">
        <f t="shared" si="54"/>
        <v>#REF!</v>
      </c>
      <c r="X659" s="349"/>
      <c r="Y659" s="349"/>
      <c r="Z659" s="349"/>
      <c r="AA659" s="541"/>
      <c r="AB659" s="350"/>
      <c r="AC659" s="350"/>
    </row>
    <row r="660" spans="1:29" s="177" customFormat="1" ht="15.75" x14ac:dyDescent="0.25">
      <c r="A660" s="128"/>
      <c r="B660" s="220"/>
      <c r="C660" s="223"/>
      <c r="D660" s="333"/>
      <c r="E660" s="307"/>
      <c r="F660" s="307"/>
      <c r="G660" s="307"/>
      <c r="H660" s="307"/>
      <c r="I660" s="307"/>
      <c r="J660" s="307"/>
      <c r="K660" s="307"/>
      <c r="L660" s="307"/>
      <c r="M660" s="307"/>
      <c r="N660" s="323"/>
      <c r="O660" s="151"/>
      <c r="P660" s="372"/>
      <c r="Q660" s="307"/>
      <c r="R660" s="306"/>
      <c r="S660" s="380"/>
      <c r="T660" s="202" t="b">
        <f t="shared" si="52"/>
        <v>0</v>
      </c>
      <c r="U660" s="202" t="str">
        <f t="shared" si="53"/>
        <v>FALSE</v>
      </c>
      <c r="V660" s="202">
        <f t="shared" ref="V660:V678" si="55">IF(C660="Uploaded",1,0)</f>
        <v>0</v>
      </c>
      <c r="W660" s="202" t="str">
        <f t="shared" si="54"/>
        <v>0</v>
      </c>
      <c r="X660" s="174"/>
      <c r="Y660" s="174"/>
      <c r="Z660" s="174"/>
      <c r="AA660" s="175"/>
      <c r="AB660" s="176"/>
      <c r="AC660" s="176"/>
    </row>
    <row r="661" spans="1:29" s="177" customFormat="1" ht="16.5" customHeight="1" x14ac:dyDescent="0.25">
      <c r="A661" s="128"/>
      <c r="B661" s="220"/>
      <c r="C661" s="223"/>
      <c r="D661" s="302" t="s">
        <v>478</v>
      </c>
      <c r="E661" s="302"/>
      <c r="F661" s="302"/>
      <c r="G661" s="302"/>
      <c r="H661" s="302"/>
      <c r="I661" s="302"/>
      <c r="J661" s="302"/>
      <c r="K661" s="302"/>
      <c r="L661" s="95" t="s">
        <v>251</v>
      </c>
      <c r="M661" s="302"/>
      <c r="N661" s="302"/>
      <c r="O661" s="302"/>
      <c r="Q661" s="307"/>
      <c r="R661" s="306"/>
      <c r="S661" s="380" t="str">
        <f>IF(AND(OR(L661="NO",L661="&lt;select&gt;"),OR(U673="TRUE",D665&lt;&gt;"")),"Please answer this question by making a selection in the dropdown.","")</f>
        <v/>
      </c>
      <c r="T661" s="202" t="b">
        <f t="shared" si="52"/>
        <v>0</v>
      </c>
      <c r="U661" s="202" t="str">
        <f t="shared" si="53"/>
        <v>FALSE</v>
      </c>
      <c r="V661" s="202">
        <f>IF(L661="YES",1,0)</f>
        <v>0</v>
      </c>
      <c r="W661" s="202" t="str">
        <f t="shared" si="54"/>
        <v>0</v>
      </c>
      <c r="X661" s="174"/>
      <c r="Y661" s="174"/>
      <c r="Z661" s="174"/>
      <c r="AA661" s="175"/>
      <c r="AB661" s="176"/>
      <c r="AC661" s="176"/>
    </row>
    <row r="662" spans="1:29" s="177" customFormat="1" ht="16.5" customHeight="1" x14ac:dyDescent="0.25">
      <c r="A662" s="128"/>
      <c r="B662" s="220"/>
      <c r="C662" s="223"/>
      <c r="D662" s="333"/>
      <c r="E662" s="307"/>
      <c r="F662" s="307"/>
      <c r="G662" s="307"/>
      <c r="H662" s="307"/>
      <c r="I662" s="307"/>
      <c r="J662" s="307"/>
      <c r="K662" s="307"/>
      <c r="L662" s="307"/>
      <c r="M662" s="307"/>
      <c r="N662" s="323"/>
      <c r="O662" s="226"/>
      <c r="P662" s="152"/>
      <c r="Q662" s="152"/>
      <c r="R662" s="306"/>
      <c r="S662" s="380"/>
      <c r="T662" s="202" t="b">
        <f t="shared" si="52"/>
        <v>0</v>
      </c>
      <c r="U662" s="202" t="str">
        <f t="shared" si="53"/>
        <v>FALSE</v>
      </c>
      <c r="V662" s="202">
        <f>IF(C662="Uploaded",1,0)</f>
        <v>0</v>
      </c>
      <c r="W662" s="202" t="str">
        <f t="shared" si="54"/>
        <v>0</v>
      </c>
      <c r="X662" s="174"/>
      <c r="Y662" s="174"/>
      <c r="Z662" s="174"/>
      <c r="AA662" s="175"/>
      <c r="AB662" s="176"/>
      <c r="AC662" s="176"/>
    </row>
    <row r="663" spans="1:29" s="177" customFormat="1" ht="15.6" customHeight="1" x14ac:dyDescent="0.25">
      <c r="A663" s="128"/>
      <c r="B663" s="220"/>
      <c r="C663" s="223"/>
      <c r="D663" s="222" t="s">
        <v>480</v>
      </c>
      <c r="E663" s="378"/>
      <c r="F663" s="378"/>
      <c r="G663" s="378"/>
      <c r="H663" s="378"/>
      <c r="I663" s="378"/>
      <c r="J663" s="378"/>
      <c r="K663" s="378"/>
      <c r="L663" s="378"/>
      <c r="M663" s="378"/>
      <c r="N663" s="378"/>
      <c r="O663" s="378"/>
      <c r="P663" s="378"/>
      <c r="Q663" s="378"/>
      <c r="R663" s="306"/>
      <c r="S663" s="380"/>
      <c r="T663" s="202" t="b">
        <f t="shared" si="52"/>
        <v>0</v>
      </c>
      <c r="U663" s="202" t="str">
        <f t="shared" si="53"/>
        <v>FALSE</v>
      </c>
      <c r="V663" s="202">
        <f t="shared" si="55"/>
        <v>0</v>
      </c>
      <c r="W663" s="202" t="str">
        <f t="shared" si="54"/>
        <v>0</v>
      </c>
      <c r="X663" s="174"/>
      <c r="Y663" s="174"/>
      <c r="Z663" s="174"/>
      <c r="AA663" s="175"/>
      <c r="AB663" s="176"/>
      <c r="AC663" s="176"/>
    </row>
    <row r="664" spans="1:29" s="177" customFormat="1" ht="10.5" customHeight="1" x14ac:dyDescent="0.25">
      <c r="A664" s="128"/>
      <c r="B664" s="220"/>
      <c r="C664" s="223"/>
      <c r="D664" s="223"/>
      <c r="E664" s="223"/>
      <c r="F664" s="223"/>
      <c r="G664" s="223"/>
      <c r="H664" s="223"/>
      <c r="I664" s="223"/>
      <c r="J664" s="223"/>
      <c r="K664" s="223"/>
      <c r="L664" s="223"/>
      <c r="M664" s="223"/>
      <c r="N664" s="308"/>
      <c r="O664" s="223"/>
      <c r="P664" s="223"/>
      <c r="Q664" s="223"/>
      <c r="R664" s="306"/>
      <c r="S664" s="380"/>
      <c r="T664" s="202" t="b">
        <f t="shared" si="52"/>
        <v>0</v>
      </c>
      <c r="U664" s="202" t="str">
        <f t="shared" si="53"/>
        <v>FALSE</v>
      </c>
      <c r="V664" s="202">
        <f t="shared" si="55"/>
        <v>0</v>
      </c>
      <c r="W664" s="202" t="str">
        <f t="shared" si="54"/>
        <v>0</v>
      </c>
      <c r="X664" s="174"/>
      <c r="Y664" s="174"/>
      <c r="Z664" s="174"/>
      <c r="AA664" s="175"/>
      <c r="AB664" s="176"/>
      <c r="AC664" s="176"/>
    </row>
    <row r="665" spans="1:29" s="177" customFormat="1" x14ac:dyDescent="0.25">
      <c r="A665" s="128"/>
      <c r="B665" s="220"/>
      <c r="C665" s="223"/>
      <c r="D665" s="959"/>
      <c r="E665" s="960"/>
      <c r="F665" s="960"/>
      <c r="G665" s="960"/>
      <c r="H665" s="960"/>
      <c r="I665" s="960"/>
      <c r="J665" s="960"/>
      <c r="K665" s="960"/>
      <c r="L665" s="960"/>
      <c r="M665" s="960"/>
      <c r="N665" s="960"/>
      <c r="O665" s="960"/>
      <c r="P665" s="960"/>
      <c r="Q665" s="961"/>
      <c r="R665" s="309"/>
      <c r="S665" s="380" t="str">
        <f>IF(AND(L661="YES",D665=""),"Please add narrative text.","")</f>
        <v/>
      </c>
      <c r="T665" s="202" t="b">
        <f t="shared" si="52"/>
        <v>0</v>
      </c>
      <c r="U665" s="202" t="str">
        <f t="shared" si="53"/>
        <v>FALSE</v>
      </c>
      <c r="V665" s="202">
        <f t="shared" si="55"/>
        <v>0</v>
      </c>
      <c r="W665" s="202" t="str">
        <f t="shared" si="54"/>
        <v>0</v>
      </c>
      <c r="X665" s="174"/>
      <c r="Y665" s="174"/>
      <c r="Z665" s="174"/>
      <c r="AA665" s="175"/>
      <c r="AB665" s="176"/>
      <c r="AC665" s="176"/>
    </row>
    <row r="666" spans="1:29" s="177" customFormat="1" x14ac:dyDescent="0.25">
      <c r="A666" s="128"/>
      <c r="B666" s="220"/>
      <c r="C666" s="223"/>
      <c r="D666" s="962"/>
      <c r="E666" s="963"/>
      <c r="F666" s="963"/>
      <c r="G666" s="963"/>
      <c r="H666" s="963"/>
      <c r="I666" s="963"/>
      <c r="J666" s="963"/>
      <c r="K666" s="963"/>
      <c r="L666" s="963"/>
      <c r="M666" s="963"/>
      <c r="N666" s="963"/>
      <c r="O666" s="963"/>
      <c r="P666" s="963"/>
      <c r="Q666" s="964"/>
      <c r="R666" s="306"/>
      <c r="S666" s="380"/>
      <c r="T666" s="202" t="b">
        <f t="shared" si="52"/>
        <v>0</v>
      </c>
      <c r="U666" s="202" t="str">
        <f t="shared" si="53"/>
        <v>FALSE</v>
      </c>
      <c r="V666" s="202">
        <f t="shared" si="55"/>
        <v>0</v>
      </c>
      <c r="W666" s="202" t="str">
        <f t="shared" si="54"/>
        <v>0</v>
      </c>
      <c r="X666" s="174"/>
      <c r="Y666" s="174"/>
      <c r="Z666" s="174"/>
      <c r="AA666" s="175"/>
      <c r="AB666" s="176"/>
      <c r="AC666" s="176"/>
    </row>
    <row r="667" spans="1:29" s="177" customFormat="1" x14ac:dyDescent="0.25">
      <c r="A667" s="128"/>
      <c r="B667" s="220"/>
      <c r="C667" s="223"/>
      <c r="D667" s="962"/>
      <c r="E667" s="963"/>
      <c r="F667" s="963"/>
      <c r="G667" s="963"/>
      <c r="H667" s="963"/>
      <c r="I667" s="963"/>
      <c r="J667" s="963"/>
      <c r="K667" s="963"/>
      <c r="L667" s="963"/>
      <c r="M667" s="963"/>
      <c r="N667" s="963"/>
      <c r="O667" s="963"/>
      <c r="P667" s="963"/>
      <c r="Q667" s="964"/>
      <c r="R667" s="306"/>
      <c r="S667" s="380"/>
      <c r="T667" s="202" t="b">
        <f t="shared" si="52"/>
        <v>0</v>
      </c>
      <c r="U667" s="202" t="str">
        <f t="shared" si="53"/>
        <v>FALSE</v>
      </c>
      <c r="V667" s="202">
        <f t="shared" si="55"/>
        <v>0</v>
      </c>
      <c r="W667" s="202" t="str">
        <f t="shared" si="54"/>
        <v>0</v>
      </c>
      <c r="X667" s="174"/>
      <c r="Y667" s="174"/>
      <c r="Z667" s="174"/>
      <c r="AA667" s="175"/>
      <c r="AB667" s="176"/>
      <c r="AC667" s="176"/>
    </row>
    <row r="668" spans="1:29" s="177" customFormat="1" x14ac:dyDescent="0.25">
      <c r="A668" s="128"/>
      <c r="B668" s="220"/>
      <c r="C668" s="223"/>
      <c r="D668" s="962"/>
      <c r="E668" s="963"/>
      <c r="F668" s="963"/>
      <c r="G668" s="963"/>
      <c r="H668" s="963"/>
      <c r="I668" s="963"/>
      <c r="J668" s="963"/>
      <c r="K668" s="963"/>
      <c r="L668" s="963"/>
      <c r="M668" s="963"/>
      <c r="N668" s="963"/>
      <c r="O668" s="963"/>
      <c r="P668" s="963"/>
      <c r="Q668" s="964"/>
      <c r="R668" s="306"/>
      <c r="S668" s="380"/>
      <c r="T668" s="202" t="b">
        <f t="shared" si="52"/>
        <v>0</v>
      </c>
      <c r="U668" s="202" t="str">
        <f t="shared" si="53"/>
        <v>FALSE</v>
      </c>
      <c r="V668" s="202">
        <f t="shared" si="55"/>
        <v>0</v>
      </c>
      <c r="W668" s="202" t="str">
        <f t="shared" si="54"/>
        <v>0</v>
      </c>
      <c r="X668" s="174"/>
      <c r="Y668" s="174"/>
      <c r="Z668" s="174"/>
      <c r="AA668" s="175"/>
      <c r="AB668" s="176"/>
      <c r="AC668" s="176"/>
    </row>
    <row r="669" spans="1:29" s="177" customFormat="1" x14ac:dyDescent="0.25">
      <c r="A669" s="128"/>
      <c r="B669" s="220"/>
      <c r="C669" s="223"/>
      <c r="D669" s="962"/>
      <c r="E669" s="963"/>
      <c r="F669" s="963"/>
      <c r="G669" s="963"/>
      <c r="H669" s="963"/>
      <c r="I669" s="963"/>
      <c r="J669" s="963"/>
      <c r="K669" s="963"/>
      <c r="L669" s="963"/>
      <c r="M669" s="963"/>
      <c r="N669" s="963"/>
      <c r="O669" s="963"/>
      <c r="P669" s="963"/>
      <c r="Q669" s="964"/>
      <c r="R669" s="306"/>
      <c r="S669" s="380"/>
      <c r="T669" s="202" t="b">
        <f t="shared" si="52"/>
        <v>0</v>
      </c>
      <c r="U669" s="202" t="str">
        <f t="shared" si="53"/>
        <v>FALSE</v>
      </c>
      <c r="V669" s="202">
        <f t="shared" si="55"/>
        <v>0</v>
      </c>
      <c r="W669" s="202" t="str">
        <f t="shared" si="54"/>
        <v>0</v>
      </c>
      <c r="X669" s="174"/>
      <c r="Y669" s="174"/>
      <c r="Z669" s="174"/>
      <c r="AA669" s="175"/>
      <c r="AB669" s="176"/>
      <c r="AC669" s="176"/>
    </row>
    <row r="670" spans="1:29" s="177" customFormat="1" x14ac:dyDescent="0.25">
      <c r="A670" s="128"/>
      <c r="B670" s="220"/>
      <c r="C670" s="223"/>
      <c r="D670" s="962"/>
      <c r="E670" s="963"/>
      <c r="F670" s="963"/>
      <c r="G670" s="963"/>
      <c r="H670" s="963"/>
      <c r="I670" s="963"/>
      <c r="J670" s="963"/>
      <c r="K670" s="963"/>
      <c r="L670" s="963"/>
      <c r="M670" s="963"/>
      <c r="N670" s="963"/>
      <c r="O670" s="963"/>
      <c r="P670" s="963"/>
      <c r="Q670" s="964"/>
      <c r="R670" s="306"/>
      <c r="S670" s="380"/>
      <c r="T670" s="202" t="b">
        <f t="shared" si="52"/>
        <v>0</v>
      </c>
      <c r="U670" s="202" t="str">
        <f t="shared" si="53"/>
        <v>FALSE</v>
      </c>
      <c r="V670" s="202">
        <f t="shared" si="55"/>
        <v>0</v>
      </c>
      <c r="W670" s="202" t="str">
        <f t="shared" si="54"/>
        <v>0</v>
      </c>
      <c r="X670" s="174"/>
      <c r="Y670" s="174"/>
      <c r="Z670" s="174"/>
      <c r="AA670" s="175"/>
      <c r="AB670" s="176"/>
      <c r="AC670" s="176"/>
    </row>
    <row r="671" spans="1:29" s="177" customFormat="1" x14ac:dyDescent="0.25">
      <c r="A671" s="128"/>
      <c r="B671" s="220"/>
      <c r="C671" s="223"/>
      <c r="D671" s="965"/>
      <c r="E671" s="966"/>
      <c r="F671" s="966"/>
      <c r="G671" s="966"/>
      <c r="H671" s="966"/>
      <c r="I671" s="966"/>
      <c r="J671" s="966"/>
      <c r="K671" s="966"/>
      <c r="L671" s="966"/>
      <c r="M671" s="966"/>
      <c r="N671" s="966"/>
      <c r="O671" s="966"/>
      <c r="P671" s="966"/>
      <c r="Q671" s="967"/>
      <c r="R671" s="306"/>
      <c r="S671" s="380"/>
      <c r="T671" s="202" t="b">
        <f t="shared" si="52"/>
        <v>0</v>
      </c>
      <c r="U671" s="202" t="str">
        <f t="shared" si="53"/>
        <v>FALSE</v>
      </c>
      <c r="V671" s="202">
        <f t="shared" si="55"/>
        <v>0</v>
      </c>
      <c r="W671" s="202" t="str">
        <f t="shared" si="54"/>
        <v>0</v>
      </c>
      <c r="X671" s="174"/>
      <c r="Y671" s="174"/>
      <c r="Z671" s="174"/>
      <c r="AA671" s="175"/>
      <c r="AB671" s="176"/>
      <c r="AC671" s="176"/>
    </row>
    <row r="672" spans="1:29" s="207" customFormat="1" x14ac:dyDescent="0.25">
      <c r="A672" s="128"/>
      <c r="B672" s="220"/>
      <c r="C672" s="223"/>
      <c r="D672" s="340"/>
      <c r="E672" s="340"/>
      <c r="F672" s="340"/>
      <c r="G672" s="340"/>
      <c r="H672" s="340"/>
      <c r="I672" s="340"/>
      <c r="J672" s="340"/>
      <c r="K672" s="340"/>
      <c r="L672" s="340"/>
      <c r="M672" s="340"/>
      <c r="N672" s="341"/>
      <c r="O672" s="340"/>
      <c r="P672" s="340"/>
      <c r="Q672" s="340"/>
      <c r="R672" s="306"/>
      <c r="S672" s="380"/>
      <c r="T672" s="202" t="b">
        <f t="shared" si="52"/>
        <v>0</v>
      </c>
      <c r="U672" s="202" t="str">
        <f t="shared" si="53"/>
        <v>FALSE</v>
      </c>
      <c r="V672" s="202">
        <f t="shared" si="55"/>
        <v>0</v>
      </c>
      <c r="W672" s="202" t="str">
        <f t="shared" si="54"/>
        <v>0</v>
      </c>
      <c r="X672" s="261"/>
      <c r="Y672" s="261"/>
      <c r="Z672" s="261"/>
      <c r="AA672" s="124"/>
      <c r="AB672" s="262"/>
      <c r="AC672" s="262"/>
    </row>
    <row r="673" spans="1:41" ht="21.75" customHeight="1" x14ac:dyDescent="0.25">
      <c r="A673" s="124"/>
      <c r="B673" s="211"/>
      <c r="C673" s="223"/>
      <c r="D673" s="898" t="s">
        <v>637</v>
      </c>
      <c r="E673" s="898"/>
      <c r="F673" s="898"/>
      <c r="G673" s="898"/>
      <c r="H673" s="898"/>
      <c r="I673" s="898"/>
      <c r="J673" s="898"/>
      <c r="K673" s="898"/>
      <c r="L673" s="898"/>
      <c r="M673" s="898"/>
      <c r="N673" s="898"/>
      <c r="O673" s="898"/>
      <c r="P673" s="968" t="s">
        <v>251</v>
      </c>
      <c r="Q673" s="969"/>
      <c r="R673" s="243"/>
      <c r="S673" s="536" t="str">
        <f>IF(AND(L661="YES",P673="&lt;select&gt;"),"Please upload the required documentation.","")</f>
        <v/>
      </c>
      <c r="T673" s="202" t="b">
        <f>IF(W673="1",TRUE,FALSE)</f>
        <v>0</v>
      </c>
      <c r="U673" s="202" t="str">
        <f>""&amp;T673&amp;""</f>
        <v>FALSE</v>
      </c>
      <c r="V673" s="202">
        <f>IF(P673="Uploaded",1,0)</f>
        <v>0</v>
      </c>
      <c r="W673" s="202" t="str">
        <f>""&amp;V673&amp;""</f>
        <v>0</v>
      </c>
      <c r="AL673" s="178"/>
      <c r="AM673" s="178"/>
      <c r="AN673" s="178"/>
      <c r="AO673" s="178"/>
    </row>
    <row r="674" spans="1:41" ht="21.75" customHeight="1" x14ac:dyDescent="0.25">
      <c r="A674" s="124"/>
      <c r="B674" s="211"/>
      <c r="C674" s="223"/>
      <c r="D674" s="898"/>
      <c r="E674" s="898"/>
      <c r="F674" s="898"/>
      <c r="G674" s="898"/>
      <c r="H674" s="898"/>
      <c r="I674" s="898"/>
      <c r="J674" s="898"/>
      <c r="K674" s="898"/>
      <c r="L674" s="898"/>
      <c r="M674" s="898"/>
      <c r="N674" s="898"/>
      <c r="O674" s="898"/>
      <c r="P674" s="226"/>
      <c r="Q674" s="226"/>
      <c r="R674" s="243"/>
      <c r="S674" s="536"/>
      <c r="T674" s="202"/>
      <c r="U674" s="202"/>
      <c r="V674" s="202"/>
      <c r="W674" s="202"/>
      <c r="AL674" s="178"/>
      <c r="AM674" s="178"/>
      <c r="AN674" s="178"/>
      <c r="AO674" s="178"/>
    </row>
    <row r="675" spans="1:41" s="133" customFormat="1" ht="21.75" customHeight="1" x14ac:dyDescent="0.25">
      <c r="A675" s="128"/>
      <c r="B675" s="220"/>
      <c r="C675" s="223"/>
      <c r="D675" s="221" t="s">
        <v>663</v>
      </c>
      <c r="E675" s="222"/>
      <c r="F675" s="222"/>
      <c r="G675" s="223"/>
      <c r="H675" s="224"/>
      <c r="I675" s="223"/>
      <c r="J675" s="223"/>
      <c r="K675" s="223"/>
      <c r="L675" s="307"/>
      <c r="M675" s="307"/>
      <c r="N675" s="307"/>
      <c r="O675" s="307"/>
      <c r="P675" s="307"/>
      <c r="Q675" s="129"/>
      <c r="R675" s="227"/>
      <c r="S675" s="380"/>
      <c r="T675" s="202"/>
      <c r="U675" s="202"/>
      <c r="V675" s="202"/>
      <c r="W675" s="202"/>
      <c r="X675" s="202"/>
      <c r="Y675" s="202"/>
      <c r="Z675" s="202"/>
      <c r="AA675" s="128"/>
      <c r="AB675" s="131"/>
      <c r="AC675" s="131"/>
    </row>
    <row r="676" spans="1:41" s="133" customFormat="1" ht="15.75" x14ac:dyDescent="0.25">
      <c r="A676" s="128"/>
      <c r="B676" s="220"/>
      <c r="C676" s="223"/>
      <c r="D676" s="229"/>
      <c r="E676" s="411" t="s">
        <v>257</v>
      </c>
      <c r="F676" s="956" t="s">
        <v>251</v>
      </c>
      <c r="G676" s="957"/>
      <c r="H676" s="957"/>
      <c r="I676" s="957"/>
      <c r="J676" s="958"/>
      <c r="K676" s="494"/>
      <c r="L676" s="411" t="s">
        <v>258</v>
      </c>
      <c r="M676" s="956" t="s">
        <v>251</v>
      </c>
      <c r="N676" s="957"/>
      <c r="O676" s="957"/>
      <c r="P676" s="957"/>
      <c r="Q676" s="958"/>
      <c r="R676" s="227"/>
      <c r="S676" s="380"/>
      <c r="T676" s="202"/>
      <c r="U676" s="202"/>
      <c r="V676" s="202"/>
      <c r="W676" s="202"/>
      <c r="X676" s="202"/>
      <c r="Y676" s="202"/>
      <c r="Z676" s="202"/>
      <c r="AA676" s="128"/>
      <c r="AB676" s="131"/>
      <c r="AC676" s="131"/>
    </row>
    <row r="677" spans="1:41" s="177" customFormat="1" ht="16.149999999999999" customHeight="1" thickBot="1" x14ac:dyDescent="0.3">
      <c r="A677" s="128"/>
      <c r="B677" s="358"/>
      <c r="C677" s="359"/>
      <c r="D677" s="360"/>
      <c r="E677" s="360"/>
      <c r="F677" s="360"/>
      <c r="G677" s="360"/>
      <c r="H677" s="360"/>
      <c r="I677" s="360"/>
      <c r="J677" s="360"/>
      <c r="K677" s="360"/>
      <c r="L677" s="360"/>
      <c r="M677" s="360"/>
      <c r="N677" s="360"/>
      <c r="O677" s="360"/>
      <c r="P677" s="320"/>
      <c r="Q677" s="320"/>
      <c r="R677" s="361"/>
      <c r="S677" s="380"/>
      <c r="T677" s="202" t="b">
        <f>IF(W677="1",TRUE,FALSE)</f>
        <v>0</v>
      </c>
      <c r="U677" s="202" t="str">
        <f>""&amp;T677&amp;""</f>
        <v>FALSE</v>
      </c>
      <c r="V677" s="202">
        <f>IF(C677="Uploaded",1,0)</f>
        <v>0</v>
      </c>
      <c r="W677" s="202" t="str">
        <f>""&amp;V677&amp;""</f>
        <v>0</v>
      </c>
      <c r="X677" s="174"/>
      <c r="Y677" s="174"/>
      <c r="Z677" s="174"/>
      <c r="AA677" s="175"/>
      <c r="AB677" s="176"/>
      <c r="AC677" s="176"/>
    </row>
    <row r="678" spans="1:41" s="177" customFormat="1" ht="15.75" x14ac:dyDescent="0.25">
      <c r="A678" s="128"/>
      <c r="B678" s="291"/>
      <c r="C678" s="292"/>
      <c r="D678" s="342"/>
      <c r="E678" s="342"/>
      <c r="F678" s="342"/>
      <c r="G678" s="342"/>
      <c r="H678" s="342"/>
      <c r="I678" s="342"/>
      <c r="J678" s="342"/>
      <c r="K678" s="342"/>
      <c r="L678" s="342"/>
      <c r="M678" s="342"/>
      <c r="N678" s="343"/>
      <c r="O678" s="342"/>
      <c r="P678" s="342"/>
      <c r="Q678" s="342"/>
      <c r="R678" s="294"/>
      <c r="S678" s="380"/>
      <c r="T678" s="202" t="b">
        <f t="shared" si="52"/>
        <v>0</v>
      </c>
      <c r="U678" s="202" t="str">
        <f t="shared" si="53"/>
        <v>FALSE</v>
      </c>
      <c r="V678" s="202">
        <f t="shared" si="55"/>
        <v>0</v>
      </c>
      <c r="W678" s="202" t="str">
        <f t="shared" si="54"/>
        <v>0</v>
      </c>
      <c r="X678" s="174"/>
      <c r="Y678" s="174"/>
      <c r="Z678" s="174"/>
      <c r="AA678" s="175"/>
      <c r="AB678" s="176"/>
      <c r="AC678" s="176"/>
    </row>
    <row r="679" spans="1:41" s="177" customFormat="1" ht="15.75" x14ac:dyDescent="0.25">
      <c r="A679" s="128"/>
      <c r="B679" s="220"/>
      <c r="C679" s="322" t="s">
        <v>375</v>
      </c>
      <c r="D679" s="322"/>
      <c r="E679" s="307"/>
      <c r="F679" s="307"/>
      <c r="G679" s="307"/>
      <c r="H679" s="307"/>
      <c r="I679" s="307"/>
      <c r="J679" s="307"/>
      <c r="K679" s="307"/>
      <c r="L679" s="307"/>
      <c r="M679" s="307"/>
      <c r="N679" s="323"/>
      <c r="O679" s="307"/>
      <c r="P679" s="307"/>
      <c r="Q679" s="307"/>
      <c r="R679" s="345"/>
      <c r="S679" s="380"/>
      <c r="T679" s="202" t="b">
        <f t="shared" si="52"/>
        <v>0</v>
      </c>
      <c r="U679" s="202" t="str">
        <f t="shared" si="53"/>
        <v>FALSE</v>
      </c>
      <c r="V679" s="202">
        <f>IF(P679="YES",1,0)</f>
        <v>0</v>
      </c>
      <c r="W679" s="202" t="str">
        <f t="shared" si="54"/>
        <v>0</v>
      </c>
      <c r="X679" s="174"/>
      <c r="Y679" s="174"/>
      <c r="Z679" s="174"/>
      <c r="AA679" s="175"/>
      <c r="AB679" s="176"/>
      <c r="AC679" s="176"/>
    </row>
    <row r="680" spans="1:41" s="346" customFormat="1" ht="15.75" x14ac:dyDescent="0.25">
      <c r="A680" s="324"/>
      <c r="B680" s="325"/>
      <c r="C680" s="326" t="s">
        <v>321</v>
      </c>
      <c r="E680" s="328"/>
      <c r="F680" s="328"/>
      <c r="G680" s="328"/>
      <c r="H680" s="328"/>
      <c r="I680" s="328"/>
      <c r="J680" s="328"/>
      <c r="K680" s="328"/>
      <c r="L680" s="328"/>
      <c r="M680" s="328"/>
      <c r="N680" s="328"/>
      <c r="O680" s="328"/>
      <c r="P680" s="328"/>
      <c r="Q680" s="328"/>
      <c r="R680" s="348"/>
      <c r="S680" s="539"/>
      <c r="T680" s="330" t="e">
        <f t="shared" si="52"/>
        <v>#REF!</v>
      </c>
      <c r="U680" s="330" t="e">
        <f t="shared" si="53"/>
        <v>#REF!</v>
      </c>
      <c r="V680" s="330" t="e">
        <f>IF(#REF!="Uploaded",1,0)</f>
        <v>#REF!</v>
      </c>
      <c r="W680" s="330" t="e">
        <f t="shared" si="54"/>
        <v>#REF!</v>
      </c>
      <c r="X680" s="349"/>
      <c r="Y680" s="349"/>
      <c r="Z680" s="349"/>
      <c r="AA680" s="541"/>
      <c r="AB680" s="350"/>
      <c r="AC680" s="350"/>
    </row>
    <row r="681" spans="1:41" s="177" customFormat="1" ht="16.5" customHeight="1" x14ac:dyDescent="0.25">
      <c r="A681" s="128"/>
      <c r="B681" s="220"/>
      <c r="C681" s="223"/>
      <c r="D681" s="229"/>
      <c r="E681" s="307"/>
      <c r="F681" s="307"/>
      <c r="G681" s="307"/>
      <c r="H681" s="307"/>
      <c r="I681" s="307"/>
      <c r="J681" s="307"/>
      <c r="K681" s="307"/>
      <c r="L681" s="307"/>
      <c r="M681" s="307"/>
      <c r="N681" s="307"/>
      <c r="O681" s="307"/>
      <c r="P681" s="307"/>
      <c r="Q681" s="307"/>
      <c r="R681" s="306"/>
      <c r="S681" s="380"/>
      <c r="T681" s="202" t="b">
        <f t="shared" si="52"/>
        <v>0</v>
      </c>
      <c r="U681" s="202" t="str">
        <f t="shared" si="53"/>
        <v>FALSE</v>
      </c>
      <c r="V681" s="202">
        <f>IF(P681="YES",1,0)</f>
        <v>0</v>
      </c>
      <c r="W681" s="202" t="str">
        <f t="shared" si="54"/>
        <v>0</v>
      </c>
      <c r="X681" s="174"/>
      <c r="Y681" s="174"/>
      <c r="Z681" s="174"/>
      <c r="AA681" s="175"/>
      <c r="AB681" s="176"/>
      <c r="AC681" s="176"/>
    </row>
    <row r="682" spans="1:41" s="177" customFormat="1" ht="16.5" customHeight="1" x14ac:dyDescent="0.25">
      <c r="A682" s="128"/>
      <c r="B682" s="220"/>
      <c r="C682" s="223"/>
      <c r="D682" s="302" t="s">
        <v>680</v>
      </c>
      <c r="E682" s="302"/>
      <c r="F682" s="302"/>
      <c r="G682" s="302"/>
      <c r="H682" s="302"/>
      <c r="I682" s="302"/>
      <c r="J682" s="302"/>
      <c r="K682" s="302"/>
      <c r="L682" s="302"/>
      <c r="M682" s="95" t="s">
        <v>251</v>
      </c>
      <c r="N682" s="302"/>
      <c r="O682" s="302"/>
      <c r="P682" s="207"/>
      <c r="Q682" s="307"/>
      <c r="R682" s="306"/>
      <c r="S682" s="380" t="str">
        <f>IF(AND(OR(M682="NO",M682="&lt;select&gt;"),OR(D686&lt;&gt;"",U694="TRUE")),"Please answer this question by making a selection in the dropdown.","")</f>
        <v/>
      </c>
      <c r="T682" s="202" t="b">
        <f t="shared" si="52"/>
        <v>0</v>
      </c>
      <c r="U682" s="202" t="str">
        <f t="shared" si="53"/>
        <v>FALSE</v>
      </c>
      <c r="V682" s="202">
        <f>IF(M682="YES",1,0)</f>
        <v>0</v>
      </c>
      <c r="W682" s="202" t="str">
        <f t="shared" si="54"/>
        <v>0</v>
      </c>
      <c r="X682" s="174"/>
      <c r="Y682" s="174"/>
      <c r="Z682" s="174"/>
      <c r="AA682" s="175"/>
      <c r="AB682" s="176"/>
      <c r="AC682" s="176"/>
    </row>
    <row r="683" spans="1:41" s="177" customFormat="1" ht="16.5" customHeight="1" x14ac:dyDescent="0.25">
      <c r="A683" s="128"/>
      <c r="B683" s="220"/>
      <c r="C683" s="223"/>
      <c r="D683" s="333"/>
      <c r="E683" s="307"/>
      <c r="F683" s="307"/>
      <c r="G683" s="307"/>
      <c r="H683" s="307"/>
      <c r="I683" s="307"/>
      <c r="J683" s="307"/>
      <c r="K683" s="307"/>
      <c r="L683" s="307"/>
      <c r="M683" s="307"/>
      <c r="N683" s="323"/>
      <c r="O683" s="226"/>
      <c r="P683" s="152"/>
      <c r="Q683" s="152"/>
      <c r="R683" s="306"/>
      <c r="S683" s="380"/>
      <c r="T683" s="202" t="b">
        <f t="shared" si="52"/>
        <v>0</v>
      </c>
      <c r="U683" s="202" t="str">
        <f t="shared" si="53"/>
        <v>FALSE</v>
      </c>
      <c r="V683" s="202">
        <f>IF(C683="Uploaded",1,0)</f>
        <v>0</v>
      </c>
      <c r="W683" s="202" t="str">
        <f t="shared" si="54"/>
        <v>0</v>
      </c>
      <c r="X683" s="174"/>
      <c r="Y683" s="174"/>
      <c r="Z683" s="174"/>
      <c r="AA683" s="175"/>
      <c r="AB683" s="176"/>
      <c r="AC683" s="176"/>
    </row>
    <row r="684" spans="1:41" s="177" customFormat="1" ht="15.75" x14ac:dyDescent="0.25">
      <c r="A684" s="128"/>
      <c r="B684" s="220"/>
      <c r="C684" s="223"/>
      <c r="D684" s="1000" t="s">
        <v>477</v>
      </c>
      <c r="E684" s="1001"/>
      <c r="F684" s="1001"/>
      <c r="G684" s="1001"/>
      <c r="H684" s="1001"/>
      <c r="I684" s="1001"/>
      <c r="J684" s="1001"/>
      <c r="K684" s="1001"/>
      <c r="L684" s="1001"/>
      <c r="M684" s="1001"/>
      <c r="N684" s="1001"/>
      <c r="O684" s="1001"/>
      <c r="P684" s="372"/>
      <c r="Q684" s="307"/>
      <c r="R684" s="345"/>
      <c r="S684" s="380"/>
      <c r="T684" s="202" t="b">
        <f t="shared" si="52"/>
        <v>0</v>
      </c>
      <c r="U684" s="202" t="str">
        <f t="shared" si="53"/>
        <v>FALSE</v>
      </c>
      <c r="V684" s="202">
        <f t="shared" ref="V684:V699" si="56">IF(C684="Uploaded",1,0)</f>
        <v>0</v>
      </c>
      <c r="W684" s="202" t="str">
        <f t="shared" si="54"/>
        <v>0</v>
      </c>
      <c r="X684" s="174"/>
      <c r="Y684" s="174"/>
      <c r="Z684" s="174"/>
      <c r="AA684" s="175"/>
      <c r="AB684" s="176"/>
      <c r="AC684" s="176"/>
    </row>
    <row r="685" spans="1:41" s="177" customFormat="1" ht="8.25" customHeight="1" x14ac:dyDescent="0.25">
      <c r="A685" s="128"/>
      <c r="B685" s="220"/>
      <c r="C685" s="223"/>
      <c r="D685" s="307"/>
      <c r="E685" s="307"/>
      <c r="F685" s="307"/>
      <c r="G685" s="307"/>
      <c r="H685" s="307"/>
      <c r="I685" s="307"/>
      <c r="J685" s="307"/>
      <c r="K685" s="307"/>
      <c r="L685" s="307"/>
      <c r="M685" s="307"/>
      <c r="N685" s="323"/>
      <c r="O685" s="307"/>
      <c r="P685" s="307"/>
      <c r="Q685" s="307"/>
      <c r="R685" s="345"/>
      <c r="S685" s="380"/>
      <c r="T685" s="202" t="b">
        <f t="shared" si="52"/>
        <v>0</v>
      </c>
      <c r="U685" s="202" t="str">
        <f t="shared" si="53"/>
        <v>FALSE</v>
      </c>
      <c r="V685" s="202">
        <f t="shared" si="56"/>
        <v>0</v>
      </c>
      <c r="W685" s="202" t="str">
        <f t="shared" si="54"/>
        <v>0</v>
      </c>
      <c r="X685" s="174"/>
      <c r="Y685" s="174"/>
      <c r="Z685" s="174"/>
      <c r="AA685" s="175"/>
      <c r="AB685" s="176"/>
      <c r="AC685" s="176"/>
    </row>
    <row r="686" spans="1:41" s="177" customFormat="1" x14ac:dyDescent="0.25">
      <c r="A686" s="128"/>
      <c r="B686" s="220"/>
      <c r="C686" s="223"/>
      <c r="D686" s="959"/>
      <c r="E686" s="960"/>
      <c r="F686" s="960"/>
      <c r="G686" s="960"/>
      <c r="H686" s="960"/>
      <c r="I686" s="960"/>
      <c r="J686" s="960"/>
      <c r="K686" s="960"/>
      <c r="L686" s="960"/>
      <c r="M686" s="960"/>
      <c r="N686" s="960"/>
      <c r="O686" s="960"/>
      <c r="P686" s="960"/>
      <c r="Q686" s="961"/>
      <c r="R686" s="309"/>
      <c r="S686" s="380" t="str">
        <f>IF(AND(M682="YES",D686=""),"Please add narrative text.","")</f>
        <v/>
      </c>
      <c r="T686" s="202" t="b">
        <f t="shared" si="52"/>
        <v>0</v>
      </c>
      <c r="U686" s="202" t="str">
        <f t="shared" si="53"/>
        <v>FALSE</v>
      </c>
      <c r="V686" s="202">
        <f t="shared" si="56"/>
        <v>0</v>
      </c>
      <c r="W686" s="202" t="str">
        <f t="shared" si="54"/>
        <v>0</v>
      </c>
      <c r="X686" s="174"/>
      <c r="Y686" s="174"/>
      <c r="Z686" s="174"/>
      <c r="AA686" s="175"/>
      <c r="AB686" s="176"/>
      <c r="AC686" s="176"/>
    </row>
    <row r="687" spans="1:41" s="177" customFormat="1" x14ac:dyDescent="0.25">
      <c r="A687" s="128"/>
      <c r="B687" s="220"/>
      <c r="C687" s="223"/>
      <c r="D687" s="962"/>
      <c r="E687" s="963"/>
      <c r="F687" s="963"/>
      <c r="G687" s="963"/>
      <c r="H687" s="963"/>
      <c r="I687" s="963"/>
      <c r="J687" s="963"/>
      <c r="K687" s="963"/>
      <c r="L687" s="963"/>
      <c r="M687" s="963"/>
      <c r="N687" s="963"/>
      <c r="O687" s="963"/>
      <c r="P687" s="963"/>
      <c r="Q687" s="964"/>
      <c r="R687" s="306"/>
      <c r="S687" s="380"/>
      <c r="T687" s="202" t="b">
        <f t="shared" si="52"/>
        <v>0</v>
      </c>
      <c r="U687" s="202" t="str">
        <f t="shared" si="53"/>
        <v>FALSE</v>
      </c>
      <c r="V687" s="202">
        <f t="shared" si="56"/>
        <v>0</v>
      </c>
      <c r="W687" s="202" t="str">
        <f t="shared" si="54"/>
        <v>0</v>
      </c>
      <c r="X687" s="174"/>
      <c r="Y687" s="174"/>
      <c r="Z687" s="174"/>
      <c r="AA687" s="175"/>
      <c r="AB687" s="176"/>
      <c r="AC687" s="176"/>
    </row>
    <row r="688" spans="1:41" s="177" customFormat="1" x14ac:dyDescent="0.25">
      <c r="A688" s="128"/>
      <c r="B688" s="220"/>
      <c r="C688" s="223"/>
      <c r="D688" s="962"/>
      <c r="E688" s="963"/>
      <c r="F688" s="963"/>
      <c r="G688" s="963"/>
      <c r="H688" s="963"/>
      <c r="I688" s="963"/>
      <c r="J688" s="963"/>
      <c r="K688" s="963"/>
      <c r="L688" s="963"/>
      <c r="M688" s="963"/>
      <c r="N688" s="963"/>
      <c r="O688" s="963"/>
      <c r="P688" s="963"/>
      <c r="Q688" s="964"/>
      <c r="R688" s="306"/>
      <c r="S688" s="380"/>
      <c r="T688" s="202" t="b">
        <f t="shared" si="52"/>
        <v>0</v>
      </c>
      <c r="U688" s="202" t="str">
        <f t="shared" si="53"/>
        <v>FALSE</v>
      </c>
      <c r="V688" s="202">
        <f t="shared" si="56"/>
        <v>0</v>
      </c>
      <c r="W688" s="202" t="str">
        <f t="shared" si="54"/>
        <v>0</v>
      </c>
      <c r="X688" s="174"/>
      <c r="Y688" s="174"/>
      <c r="Z688" s="174"/>
      <c r="AA688" s="175"/>
      <c r="AB688" s="176"/>
      <c r="AC688" s="176"/>
    </row>
    <row r="689" spans="1:41" s="177" customFormat="1" x14ac:dyDescent="0.25">
      <c r="A689" s="128"/>
      <c r="B689" s="220"/>
      <c r="C689" s="223"/>
      <c r="D689" s="962"/>
      <c r="E689" s="963"/>
      <c r="F689" s="963"/>
      <c r="G689" s="963"/>
      <c r="H689" s="963"/>
      <c r="I689" s="963"/>
      <c r="J689" s="963"/>
      <c r="K689" s="963"/>
      <c r="L689" s="963"/>
      <c r="M689" s="963"/>
      <c r="N689" s="963"/>
      <c r="O689" s="963"/>
      <c r="P689" s="963"/>
      <c r="Q689" s="964"/>
      <c r="R689" s="306"/>
      <c r="S689" s="380"/>
      <c r="T689" s="202" t="b">
        <f t="shared" si="52"/>
        <v>0</v>
      </c>
      <c r="U689" s="202" t="str">
        <f t="shared" si="53"/>
        <v>FALSE</v>
      </c>
      <c r="V689" s="202">
        <f t="shared" si="56"/>
        <v>0</v>
      </c>
      <c r="W689" s="202" t="str">
        <f t="shared" si="54"/>
        <v>0</v>
      </c>
      <c r="X689" s="174"/>
      <c r="Y689" s="174"/>
      <c r="Z689" s="174"/>
      <c r="AA689" s="175"/>
      <c r="AB689" s="176"/>
      <c r="AC689" s="176"/>
    </row>
    <row r="690" spans="1:41" s="177" customFormat="1" x14ac:dyDescent="0.25">
      <c r="A690" s="128"/>
      <c r="B690" s="220"/>
      <c r="C690" s="223"/>
      <c r="D690" s="962"/>
      <c r="E690" s="963"/>
      <c r="F690" s="963"/>
      <c r="G690" s="963"/>
      <c r="H690" s="963"/>
      <c r="I690" s="963"/>
      <c r="J690" s="963"/>
      <c r="K690" s="963"/>
      <c r="L690" s="963"/>
      <c r="M690" s="963"/>
      <c r="N690" s="963"/>
      <c r="O690" s="963"/>
      <c r="P690" s="963"/>
      <c r="Q690" s="964"/>
      <c r="R690" s="306"/>
      <c r="S690" s="380"/>
      <c r="T690" s="202" t="b">
        <f t="shared" si="52"/>
        <v>0</v>
      </c>
      <c r="U690" s="202" t="str">
        <f t="shared" si="53"/>
        <v>FALSE</v>
      </c>
      <c r="V690" s="202">
        <f t="shared" si="56"/>
        <v>0</v>
      </c>
      <c r="W690" s="202" t="str">
        <f t="shared" si="54"/>
        <v>0</v>
      </c>
      <c r="X690" s="174"/>
      <c r="Y690" s="174"/>
      <c r="Z690" s="174"/>
      <c r="AA690" s="175"/>
      <c r="AB690" s="176"/>
      <c r="AC690" s="176"/>
    </row>
    <row r="691" spans="1:41" s="177" customFormat="1" x14ac:dyDescent="0.25">
      <c r="A691" s="128"/>
      <c r="B691" s="220"/>
      <c r="C691" s="223"/>
      <c r="D691" s="962"/>
      <c r="E691" s="963"/>
      <c r="F691" s="963"/>
      <c r="G691" s="963"/>
      <c r="H691" s="963"/>
      <c r="I691" s="963"/>
      <c r="J691" s="963"/>
      <c r="K691" s="963"/>
      <c r="L691" s="963"/>
      <c r="M691" s="963"/>
      <c r="N691" s="963"/>
      <c r="O691" s="963"/>
      <c r="P691" s="963"/>
      <c r="Q691" s="964"/>
      <c r="R691" s="306"/>
      <c r="S691" s="380"/>
      <c r="T691" s="202" t="b">
        <f t="shared" si="52"/>
        <v>0</v>
      </c>
      <c r="U691" s="202" t="str">
        <f t="shared" si="53"/>
        <v>FALSE</v>
      </c>
      <c r="V691" s="202">
        <f t="shared" si="56"/>
        <v>0</v>
      </c>
      <c r="W691" s="202" t="str">
        <f t="shared" si="54"/>
        <v>0</v>
      </c>
      <c r="X691" s="174"/>
      <c r="Y691" s="174"/>
      <c r="Z691" s="174"/>
      <c r="AA691" s="175"/>
      <c r="AB691" s="176"/>
      <c r="AC691" s="176"/>
    </row>
    <row r="692" spans="1:41" s="177" customFormat="1" x14ac:dyDescent="0.25">
      <c r="A692" s="128"/>
      <c r="B692" s="220"/>
      <c r="C692" s="223"/>
      <c r="D692" s="965"/>
      <c r="E692" s="966"/>
      <c r="F692" s="966"/>
      <c r="G692" s="966"/>
      <c r="H692" s="966"/>
      <c r="I692" s="966"/>
      <c r="J692" s="966"/>
      <c r="K692" s="966"/>
      <c r="L692" s="966"/>
      <c r="M692" s="966"/>
      <c r="N692" s="966"/>
      <c r="O692" s="966"/>
      <c r="P692" s="966"/>
      <c r="Q692" s="967"/>
      <c r="R692" s="339"/>
      <c r="S692" s="380"/>
      <c r="T692" s="202" t="b">
        <f t="shared" si="52"/>
        <v>0</v>
      </c>
      <c r="U692" s="202" t="str">
        <f t="shared" si="53"/>
        <v>FALSE</v>
      </c>
      <c r="V692" s="202">
        <f t="shared" si="56"/>
        <v>0</v>
      </c>
      <c r="W692" s="202" t="str">
        <f t="shared" si="54"/>
        <v>0</v>
      </c>
      <c r="X692" s="174"/>
      <c r="Y692" s="174"/>
      <c r="Z692" s="174"/>
      <c r="AA692" s="175"/>
      <c r="AB692" s="176"/>
      <c r="AC692" s="176"/>
    </row>
    <row r="693" spans="1:41" s="207" customFormat="1" x14ac:dyDescent="0.25">
      <c r="A693" s="128"/>
      <c r="B693" s="220"/>
      <c r="C693" s="223"/>
      <c r="D693" s="340"/>
      <c r="E693" s="340"/>
      <c r="F693" s="340"/>
      <c r="G693" s="340"/>
      <c r="H693" s="340"/>
      <c r="I693" s="340"/>
      <c r="J693" s="340"/>
      <c r="K693" s="340"/>
      <c r="L693" s="340"/>
      <c r="M693" s="340"/>
      <c r="N693" s="341"/>
      <c r="O693" s="340"/>
      <c r="P693" s="340"/>
      <c r="Q693" s="340"/>
      <c r="R693" s="306"/>
      <c r="S693" s="380"/>
      <c r="T693" s="202" t="b">
        <f t="shared" si="52"/>
        <v>0</v>
      </c>
      <c r="U693" s="202" t="str">
        <f t="shared" si="53"/>
        <v>FALSE</v>
      </c>
      <c r="V693" s="202">
        <f t="shared" si="56"/>
        <v>0</v>
      </c>
      <c r="W693" s="202" t="str">
        <f t="shared" si="54"/>
        <v>0</v>
      </c>
      <c r="X693" s="261"/>
      <c r="Y693" s="261"/>
      <c r="Z693" s="261"/>
      <c r="AA693" s="124"/>
      <c r="AB693" s="262"/>
      <c r="AC693" s="262"/>
    </row>
    <row r="694" spans="1:41" ht="21.75" customHeight="1" x14ac:dyDescent="0.25">
      <c r="A694" s="124"/>
      <c r="B694" s="211"/>
      <c r="C694" s="223"/>
      <c r="D694" s="898" t="s">
        <v>271</v>
      </c>
      <c r="E694" s="898"/>
      <c r="F694" s="898"/>
      <c r="G694" s="898"/>
      <c r="H694" s="898"/>
      <c r="I694" s="898"/>
      <c r="J694" s="898"/>
      <c r="K694" s="898"/>
      <c r="L694" s="898"/>
      <c r="M694" s="898"/>
      <c r="N694" s="898"/>
      <c r="O694" s="898"/>
      <c r="P694" s="968" t="s">
        <v>251</v>
      </c>
      <c r="Q694" s="969"/>
      <c r="R694" s="243"/>
      <c r="S694" s="536" t="str">
        <f>IF(AND(M682="YES",P694="&lt;select&gt;"),"Please upload the required documentation.","")</f>
        <v/>
      </c>
      <c r="T694" s="202" t="b">
        <f t="shared" si="52"/>
        <v>0</v>
      </c>
      <c r="U694" s="202" t="str">
        <f t="shared" si="53"/>
        <v>FALSE</v>
      </c>
      <c r="V694" s="202">
        <f>IF(P694="Uploaded",1,0)</f>
        <v>0</v>
      </c>
      <c r="W694" s="202" t="str">
        <f t="shared" si="54"/>
        <v>0</v>
      </c>
      <c r="AL694" s="178"/>
      <c r="AM694" s="178"/>
      <c r="AN694" s="178"/>
      <c r="AO694" s="178"/>
    </row>
    <row r="695" spans="1:41" ht="21.75" customHeight="1" x14ac:dyDescent="0.25">
      <c r="A695" s="124"/>
      <c r="B695" s="211"/>
      <c r="C695" s="223"/>
      <c r="D695" s="898"/>
      <c r="E695" s="898"/>
      <c r="F695" s="898"/>
      <c r="G695" s="898"/>
      <c r="H695" s="898"/>
      <c r="I695" s="898"/>
      <c r="J695" s="898"/>
      <c r="K695" s="898"/>
      <c r="L695" s="898"/>
      <c r="M695" s="898"/>
      <c r="N695" s="898"/>
      <c r="O695" s="898"/>
      <c r="P695" s="357"/>
      <c r="Q695" s="357"/>
      <c r="R695" s="243"/>
      <c r="S695" s="536"/>
      <c r="T695" s="202"/>
      <c r="U695" s="202"/>
      <c r="V695" s="202"/>
      <c r="W695" s="202"/>
      <c r="AL695" s="178"/>
      <c r="AM695" s="178"/>
      <c r="AN695" s="178"/>
      <c r="AO695" s="178"/>
    </row>
    <row r="696" spans="1:41" s="133" customFormat="1" ht="21.75" customHeight="1" x14ac:dyDescent="0.25">
      <c r="A696" s="128"/>
      <c r="B696" s="220"/>
      <c r="C696" s="223"/>
      <c r="D696" s="221" t="s">
        <v>663</v>
      </c>
      <c r="E696" s="222"/>
      <c r="F696" s="222"/>
      <c r="G696" s="223"/>
      <c r="H696" s="224"/>
      <c r="I696" s="223"/>
      <c r="J696" s="223"/>
      <c r="K696" s="223"/>
      <c r="L696" s="223"/>
      <c r="M696" s="223"/>
      <c r="N696" s="225"/>
      <c r="O696" s="226"/>
      <c r="P696" s="129"/>
      <c r="Q696" s="129"/>
      <c r="R696" s="227"/>
      <c r="S696" s="380"/>
      <c r="T696" s="202"/>
      <c r="U696" s="202"/>
      <c r="V696" s="202"/>
      <c r="W696" s="202"/>
      <c r="X696" s="202"/>
      <c r="Y696" s="202"/>
      <c r="Z696" s="202"/>
      <c r="AA696" s="128"/>
      <c r="AB696" s="131"/>
      <c r="AC696" s="131"/>
    </row>
    <row r="697" spans="1:41" s="133" customFormat="1" ht="15.75" x14ac:dyDescent="0.25">
      <c r="A697" s="128"/>
      <c r="B697" s="220"/>
      <c r="C697" s="223"/>
      <c r="D697" s="229"/>
      <c r="E697" s="411" t="s">
        <v>257</v>
      </c>
      <c r="F697" s="956" t="s">
        <v>251</v>
      </c>
      <c r="G697" s="957"/>
      <c r="H697" s="957"/>
      <c r="I697" s="957"/>
      <c r="J697" s="958"/>
      <c r="K697" s="494"/>
      <c r="L697" s="411" t="s">
        <v>258</v>
      </c>
      <c r="M697" s="956" t="s">
        <v>251</v>
      </c>
      <c r="N697" s="957"/>
      <c r="O697" s="957"/>
      <c r="P697" s="957"/>
      <c r="Q697" s="958"/>
      <c r="R697" s="227"/>
      <c r="S697" s="380"/>
      <c r="T697" s="202"/>
      <c r="U697" s="202"/>
      <c r="V697" s="202"/>
      <c r="W697" s="202"/>
      <c r="X697" s="202"/>
      <c r="Y697" s="202"/>
      <c r="Z697" s="202"/>
      <c r="AA697" s="128"/>
      <c r="AB697" s="131"/>
      <c r="AC697" s="131"/>
    </row>
    <row r="698" spans="1:41" s="177" customFormat="1" ht="16.149999999999999" customHeight="1" thickBot="1" x14ac:dyDescent="0.3">
      <c r="A698" s="128"/>
      <c r="B698" s="358"/>
      <c r="C698" s="359"/>
      <c r="D698" s="360"/>
      <c r="E698" s="360"/>
      <c r="F698" s="360"/>
      <c r="G698" s="360"/>
      <c r="H698" s="360"/>
      <c r="I698" s="360"/>
      <c r="J698" s="360"/>
      <c r="K698" s="360"/>
      <c r="L698" s="360"/>
      <c r="M698" s="360"/>
      <c r="N698" s="360"/>
      <c r="O698" s="360"/>
      <c r="P698" s="320"/>
      <c r="Q698" s="320"/>
      <c r="R698" s="361"/>
      <c r="S698" s="380"/>
      <c r="T698" s="202" t="b">
        <f t="shared" si="52"/>
        <v>0</v>
      </c>
      <c r="U698" s="202" t="str">
        <f t="shared" si="53"/>
        <v>FALSE</v>
      </c>
      <c r="V698" s="202">
        <f>IF(C698="Uploaded",1,0)</f>
        <v>0</v>
      </c>
      <c r="W698" s="202" t="str">
        <f t="shared" si="54"/>
        <v>0</v>
      </c>
      <c r="X698" s="174"/>
      <c r="Y698" s="174"/>
      <c r="Z698" s="174"/>
      <c r="AA698" s="175"/>
      <c r="AB698" s="176"/>
      <c r="AC698" s="176"/>
    </row>
    <row r="699" spans="1:41" s="177" customFormat="1" ht="15.75" x14ac:dyDescent="0.25">
      <c r="A699" s="128"/>
      <c r="B699" s="374"/>
      <c r="C699" s="342"/>
      <c r="D699" s="342"/>
      <c r="E699" s="342"/>
      <c r="F699" s="342"/>
      <c r="G699" s="342"/>
      <c r="H699" s="342"/>
      <c r="I699" s="342"/>
      <c r="J699" s="342"/>
      <c r="K699" s="342"/>
      <c r="L699" s="342"/>
      <c r="M699" s="342"/>
      <c r="N699" s="343"/>
      <c r="O699" s="342"/>
      <c r="P699" s="342"/>
      <c r="Q699" s="292"/>
      <c r="R699" s="294"/>
      <c r="S699" s="380"/>
      <c r="T699" s="202" t="b">
        <f t="shared" si="52"/>
        <v>0</v>
      </c>
      <c r="U699" s="202" t="str">
        <f t="shared" si="53"/>
        <v>FALSE</v>
      </c>
      <c r="V699" s="202">
        <f t="shared" si="56"/>
        <v>0</v>
      </c>
      <c r="W699" s="202" t="str">
        <f t="shared" si="54"/>
        <v>0</v>
      </c>
      <c r="X699" s="174"/>
      <c r="Y699" s="174"/>
      <c r="Z699" s="174"/>
      <c r="AA699" s="175"/>
      <c r="AB699" s="176"/>
      <c r="AC699" s="176"/>
    </row>
    <row r="700" spans="1:41" s="177" customFormat="1" ht="15.75" x14ac:dyDescent="0.25">
      <c r="A700" s="128"/>
      <c r="B700" s="375"/>
      <c r="C700" s="322" t="s">
        <v>141</v>
      </c>
      <c r="D700" s="322"/>
      <c r="E700" s="307"/>
      <c r="F700" s="307"/>
      <c r="G700" s="307"/>
      <c r="H700" s="307"/>
      <c r="I700" s="307"/>
      <c r="J700" s="307"/>
      <c r="K700" s="307"/>
      <c r="L700" s="307"/>
      <c r="M700" s="307"/>
      <c r="N700" s="323"/>
      <c r="O700" s="307"/>
      <c r="P700" s="307"/>
      <c r="Q700" s="223"/>
      <c r="R700" s="345"/>
      <c r="S700" s="380"/>
      <c r="T700" s="202" t="b">
        <f t="shared" si="52"/>
        <v>0</v>
      </c>
      <c r="U700" s="202" t="str">
        <f t="shared" si="53"/>
        <v>FALSE</v>
      </c>
      <c r="V700" s="202">
        <f>IF(P700="YES",1,0)</f>
        <v>0</v>
      </c>
      <c r="W700" s="202" t="str">
        <f t="shared" si="54"/>
        <v>0</v>
      </c>
      <c r="X700" s="174"/>
      <c r="Y700" s="174"/>
      <c r="Z700" s="174"/>
      <c r="AA700" s="175"/>
      <c r="AB700" s="176"/>
      <c r="AC700" s="176"/>
    </row>
    <row r="701" spans="1:41" s="346" customFormat="1" ht="15.75" x14ac:dyDescent="0.25">
      <c r="A701" s="324"/>
      <c r="B701" s="376"/>
      <c r="C701" s="326" t="s">
        <v>321</v>
      </c>
      <c r="E701" s="328"/>
      <c r="F701" s="328"/>
      <c r="G701" s="328"/>
      <c r="H701" s="328"/>
      <c r="I701" s="328"/>
      <c r="J701" s="328"/>
      <c r="K701" s="328"/>
      <c r="L701" s="328"/>
      <c r="M701" s="328"/>
      <c r="N701" s="328"/>
      <c r="O701" s="328"/>
      <c r="P701" s="328"/>
      <c r="Q701" s="328"/>
      <c r="R701" s="348"/>
      <c r="S701" s="539"/>
      <c r="T701" s="330" t="e">
        <f t="shared" si="52"/>
        <v>#REF!</v>
      </c>
      <c r="U701" s="330" t="e">
        <f t="shared" si="53"/>
        <v>#REF!</v>
      </c>
      <c r="V701" s="330" t="e">
        <f>IF(#REF!="Uploaded",1,0)</f>
        <v>#REF!</v>
      </c>
      <c r="W701" s="330" t="e">
        <f t="shared" si="54"/>
        <v>#REF!</v>
      </c>
      <c r="X701" s="349"/>
      <c r="Y701" s="349"/>
      <c r="Z701" s="349"/>
      <c r="AA701" s="541"/>
      <c r="AB701" s="350"/>
      <c r="AC701" s="350"/>
    </row>
    <row r="702" spans="1:41" s="177" customFormat="1" ht="16.5" customHeight="1" x14ac:dyDescent="0.25">
      <c r="A702" s="128"/>
      <c r="B702" s="220"/>
      <c r="C702" s="223"/>
      <c r="D702" s="229"/>
      <c r="E702" s="307"/>
      <c r="F702" s="307"/>
      <c r="G702" s="307"/>
      <c r="H702" s="307"/>
      <c r="I702" s="307"/>
      <c r="J702" s="307"/>
      <c r="K702" s="307"/>
      <c r="L702" s="307"/>
      <c r="M702" s="307"/>
      <c r="N702" s="307"/>
      <c r="O702" s="307"/>
      <c r="P702" s="307"/>
      <c r="Q702" s="307"/>
      <c r="R702" s="306"/>
      <c r="S702" s="380"/>
      <c r="T702" s="202" t="b">
        <f>IF(W702="1",TRUE,FALSE)</f>
        <v>0</v>
      </c>
      <c r="U702" s="202" t="str">
        <f>""&amp;T702&amp;""</f>
        <v>FALSE</v>
      </c>
      <c r="V702" s="202">
        <f>IF(P702="YES",1,0)</f>
        <v>0</v>
      </c>
      <c r="W702" s="202" t="str">
        <f>""&amp;V702&amp;""</f>
        <v>0</v>
      </c>
      <c r="X702" s="174"/>
      <c r="Y702" s="174"/>
      <c r="Z702" s="174"/>
      <c r="AA702" s="175"/>
      <c r="AB702" s="176"/>
      <c r="AC702" s="176"/>
    </row>
    <row r="703" spans="1:41" s="177" customFormat="1" ht="16.5" customHeight="1" x14ac:dyDescent="0.25">
      <c r="A703" s="128"/>
      <c r="B703" s="220"/>
      <c r="C703" s="223"/>
      <c r="D703" s="883" t="s">
        <v>681</v>
      </c>
      <c r="E703" s="883"/>
      <c r="F703" s="883"/>
      <c r="G703" s="883"/>
      <c r="H703" s="883"/>
      <c r="I703" s="883"/>
      <c r="J703" s="883"/>
      <c r="K703" s="883"/>
      <c r="L703" s="883"/>
      <c r="M703" s="883"/>
      <c r="N703" s="883"/>
      <c r="O703" s="884"/>
      <c r="P703" s="95" t="s">
        <v>251</v>
      </c>
      <c r="Q703" s="307"/>
      <c r="R703" s="306"/>
      <c r="S703" s="380" t="str">
        <f>IF(AND(OR(P703="NO",P703="&lt;select&gt;"),OR(D708&lt;&gt;"",U716="TRUE")),"Please answer this question by making a selection in the dropdown.","")</f>
        <v/>
      </c>
      <c r="T703" s="202" t="b">
        <f>IF(W703="1",TRUE,FALSE)</f>
        <v>0</v>
      </c>
      <c r="U703" s="202" t="str">
        <f>""&amp;T703&amp;""</f>
        <v>FALSE</v>
      </c>
      <c r="V703" s="202">
        <f>IF(P703="YES",1,0)</f>
        <v>0</v>
      </c>
      <c r="W703" s="202" t="str">
        <f>""&amp;V703&amp;""</f>
        <v>0</v>
      </c>
      <c r="X703" s="174"/>
      <c r="Y703" s="174"/>
      <c r="Z703" s="174"/>
      <c r="AA703" s="175"/>
      <c r="AB703" s="176"/>
      <c r="AC703" s="176"/>
    </row>
    <row r="704" spans="1:41" s="177" customFormat="1" ht="16.5" customHeight="1" x14ac:dyDescent="0.25">
      <c r="A704" s="128"/>
      <c r="B704" s="220"/>
      <c r="C704" s="223"/>
      <c r="D704" s="333" t="s">
        <v>474</v>
      </c>
      <c r="E704" s="307"/>
      <c r="F704" s="307"/>
      <c r="G704" s="307"/>
      <c r="H704" s="307"/>
      <c r="I704" s="307"/>
      <c r="J704" s="307"/>
      <c r="K704" s="307"/>
      <c r="L704" s="307"/>
      <c r="M704" s="307"/>
      <c r="N704" s="323"/>
      <c r="O704" s="226"/>
      <c r="P704" s="152"/>
      <c r="Q704" s="152"/>
      <c r="R704" s="306"/>
      <c r="S704" s="380"/>
      <c r="T704" s="202" t="b">
        <f>IF(W704="1",TRUE,FALSE)</f>
        <v>0</v>
      </c>
      <c r="U704" s="202" t="str">
        <f>""&amp;T704&amp;""</f>
        <v>FALSE</v>
      </c>
      <c r="V704" s="202">
        <f>IF(C704="Uploaded",1,0)</f>
        <v>0</v>
      </c>
      <c r="W704" s="202" t="str">
        <f>""&amp;V704&amp;""</f>
        <v>0</v>
      </c>
      <c r="X704" s="174"/>
      <c r="Y704" s="174"/>
      <c r="Z704" s="174"/>
      <c r="AA704" s="175"/>
      <c r="AB704" s="176"/>
      <c r="AC704" s="176"/>
    </row>
    <row r="705" spans="1:41" s="177" customFormat="1" ht="16.5" customHeight="1" x14ac:dyDescent="0.25">
      <c r="A705" s="128"/>
      <c r="B705" s="220"/>
      <c r="C705" s="223"/>
      <c r="D705" s="333"/>
      <c r="E705" s="307"/>
      <c r="F705" s="307"/>
      <c r="G705" s="307"/>
      <c r="H705" s="307"/>
      <c r="I705" s="307"/>
      <c r="J705" s="307"/>
      <c r="K705" s="307"/>
      <c r="L705" s="307"/>
      <c r="M705" s="307"/>
      <c r="N705" s="323"/>
      <c r="O705" s="226"/>
      <c r="P705" s="152"/>
      <c r="Q705" s="152"/>
      <c r="R705" s="306"/>
      <c r="S705" s="380"/>
      <c r="T705" s="202"/>
      <c r="U705" s="202"/>
      <c r="V705" s="202"/>
      <c r="W705" s="202"/>
      <c r="X705" s="174"/>
      <c r="Y705" s="174"/>
      <c r="Z705" s="174"/>
      <c r="AA705" s="175"/>
      <c r="AB705" s="176"/>
      <c r="AC705" s="176"/>
    </row>
    <row r="706" spans="1:41" s="177" customFormat="1" ht="15.75" x14ac:dyDescent="0.25">
      <c r="A706" s="128"/>
      <c r="B706" s="375"/>
      <c r="C706" s="223"/>
      <c r="D706" s="916" t="s">
        <v>475</v>
      </c>
      <c r="E706" s="916"/>
      <c r="F706" s="916"/>
      <c r="G706" s="916"/>
      <c r="H706" s="916"/>
      <c r="I706" s="916"/>
      <c r="J706" s="916"/>
      <c r="K706" s="916"/>
      <c r="L706" s="916"/>
      <c r="M706" s="916"/>
      <c r="N706" s="916"/>
      <c r="O706" s="916"/>
      <c r="P706" s="916"/>
      <c r="Q706" s="916"/>
      <c r="R706" s="345"/>
      <c r="S706" s="380"/>
      <c r="T706" s="202" t="b">
        <f t="shared" si="52"/>
        <v>0</v>
      </c>
      <c r="U706" s="202" t="str">
        <f t="shared" si="53"/>
        <v>FALSE</v>
      </c>
      <c r="V706" s="202">
        <f t="shared" ref="V706:V715" si="57">IF(C706="Uploaded",1,0)</f>
        <v>0</v>
      </c>
      <c r="W706" s="202" t="str">
        <f t="shared" si="54"/>
        <v>0</v>
      </c>
      <c r="X706" s="174"/>
      <c r="Y706" s="174"/>
      <c r="Z706" s="174"/>
      <c r="AA706" s="175"/>
      <c r="AB706" s="176"/>
      <c r="AC706" s="176"/>
    </row>
    <row r="707" spans="1:41" s="177" customFormat="1" ht="8.25" customHeight="1" x14ac:dyDescent="0.25">
      <c r="A707" s="128"/>
      <c r="B707" s="220"/>
      <c r="C707" s="223"/>
      <c r="D707" s="223"/>
      <c r="E707" s="223"/>
      <c r="F707" s="223"/>
      <c r="G707" s="223"/>
      <c r="H707" s="223"/>
      <c r="I707" s="223"/>
      <c r="J707" s="223"/>
      <c r="K707" s="223"/>
      <c r="L707" s="223"/>
      <c r="M707" s="223"/>
      <c r="N707" s="308"/>
      <c r="O707" s="223"/>
      <c r="P707" s="223"/>
      <c r="Q707" s="223"/>
      <c r="R707" s="345"/>
      <c r="S707" s="380"/>
      <c r="T707" s="202" t="b">
        <f t="shared" si="52"/>
        <v>0</v>
      </c>
      <c r="U707" s="202" t="str">
        <f t="shared" si="53"/>
        <v>FALSE</v>
      </c>
      <c r="V707" s="202">
        <f t="shared" si="57"/>
        <v>0</v>
      </c>
      <c r="W707" s="202" t="str">
        <f t="shared" si="54"/>
        <v>0</v>
      </c>
      <c r="X707" s="174"/>
      <c r="Y707" s="174"/>
      <c r="Z707" s="174"/>
      <c r="AA707" s="175"/>
      <c r="AB707" s="176"/>
      <c r="AC707" s="176"/>
    </row>
    <row r="708" spans="1:41" s="177" customFormat="1" x14ac:dyDescent="0.25">
      <c r="A708" s="128"/>
      <c r="B708" s="220"/>
      <c r="C708" s="223"/>
      <c r="D708" s="959"/>
      <c r="E708" s="960"/>
      <c r="F708" s="960"/>
      <c r="G708" s="960"/>
      <c r="H708" s="960"/>
      <c r="I708" s="960"/>
      <c r="J708" s="960"/>
      <c r="K708" s="960"/>
      <c r="L708" s="960"/>
      <c r="M708" s="960"/>
      <c r="N708" s="960"/>
      <c r="O708" s="960"/>
      <c r="P708" s="960"/>
      <c r="Q708" s="961"/>
      <c r="R708" s="309"/>
      <c r="S708" s="380" t="str">
        <f>IF(AND(P703="YES",D708=""),"Please add narrative text.","")</f>
        <v/>
      </c>
      <c r="T708" s="202" t="b">
        <f t="shared" si="52"/>
        <v>0</v>
      </c>
      <c r="U708" s="202" t="str">
        <f t="shared" si="53"/>
        <v>FALSE</v>
      </c>
      <c r="V708" s="202">
        <f t="shared" si="57"/>
        <v>0</v>
      </c>
      <c r="W708" s="202" t="str">
        <f t="shared" si="54"/>
        <v>0</v>
      </c>
      <c r="X708" s="174"/>
      <c r="Y708" s="174"/>
      <c r="Z708" s="174"/>
      <c r="AA708" s="175"/>
      <c r="AB708" s="176"/>
      <c r="AC708" s="176"/>
    </row>
    <row r="709" spans="1:41" s="177" customFormat="1" x14ac:dyDescent="0.25">
      <c r="A709" s="128"/>
      <c r="B709" s="220"/>
      <c r="C709" s="223"/>
      <c r="D709" s="962"/>
      <c r="E709" s="963"/>
      <c r="F709" s="963"/>
      <c r="G709" s="963"/>
      <c r="H709" s="963"/>
      <c r="I709" s="963"/>
      <c r="J709" s="963"/>
      <c r="K709" s="963"/>
      <c r="L709" s="963"/>
      <c r="M709" s="963"/>
      <c r="N709" s="963"/>
      <c r="O709" s="963"/>
      <c r="P709" s="963"/>
      <c r="Q709" s="964"/>
      <c r="R709" s="306"/>
      <c r="S709" s="380"/>
      <c r="T709" s="202" t="b">
        <f t="shared" si="52"/>
        <v>0</v>
      </c>
      <c r="U709" s="202" t="str">
        <f t="shared" si="53"/>
        <v>FALSE</v>
      </c>
      <c r="V709" s="202">
        <f t="shared" si="57"/>
        <v>0</v>
      </c>
      <c r="W709" s="202" t="str">
        <f t="shared" si="54"/>
        <v>0</v>
      </c>
      <c r="X709" s="174"/>
      <c r="Y709" s="174"/>
      <c r="Z709" s="174"/>
      <c r="AA709" s="175"/>
      <c r="AB709" s="176"/>
      <c r="AC709" s="176"/>
    </row>
    <row r="710" spans="1:41" s="177" customFormat="1" x14ac:dyDescent="0.25">
      <c r="A710" s="128"/>
      <c r="B710" s="220"/>
      <c r="C710" s="223"/>
      <c r="D710" s="962"/>
      <c r="E710" s="963"/>
      <c r="F710" s="963"/>
      <c r="G710" s="963"/>
      <c r="H710" s="963"/>
      <c r="I710" s="963"/>
      <c r="J710" s="963"/>
      <c r="K710" s="963"/>
      <c r="L710" s="963"/>
      <c r="M710" s="963"/>
      <c r="N710" s="963"/>
      <c r="O710" s="963"/>
      <c r="P710" s="963"/>
      <c r="Q710" s="964"/>
      <c r="R710" s="306"/>
      <c r="S710" s="380"/>
      <c r="T710" s="202" t="b">
        <f t="shared" si="52"/>
        <v>0</v>
      </c>
      <c r="U710" s="202" t="str">
        <f t="shared" si="53"/>
        <v>FALSE</v>
      </c>
      <c r="V710" s="202">
        <f t="shared" si="57"/>
        <v>0</v>
      </c>
      <c r="W710" s="202" t="str">
        <f t="shared" si="54"/>
        <v>0</v>
      </c>
      <c r="X710" s="174"/>
      <c r="Y710" s="174"/>
      <c r="Z710" s="174"/>
      <c r="AA710" s="175"/>
      <c r="AB710" s="176"/>
      <c r="AC710" s="176"/>
    </row>
    <row r="711" spans="1:41" s="177" customFormat="1" x14ac:dyDescent="0.25">
      <c r="A711" s="128"/>
      <c r="B711" s="220"/>
      <c r="C711" s="223"/>
      <c r="D711" s="962"/>
      <c r="E711" s="963"/>
      <c r="F711" s="963"/>
      <c r="G711" s="963"/>
      <c r="H711" s="963"/>
      <c r="I711" s="963"/>
      <c r="J711" s="963"/>
      <c r="K711" s="963"/>
      <c r="L711" s="963"/>
      <c r="M711" s="963"/>
      <c r="N711" s="963"/>
      <c r="O711" s="963"/>
      <c r="P711" s="963"/>
      <c r="Q711" s="964"/>
      <c r="R711" s="306"/>
      <c r="S711" s="380"/>
      <c r="T711" s="202" t="b">
        <f t="shared" si="52"/>
        <v>0</v>
      </c>
      <c r="U711" s="202" t="str">
        <f t="shared" si="53"/>
        <v>FALSE</v>
      </c>
      <c r="V711" s="202">
        <f t="shared" si="57"/>
        <v>0</v>
      </c>
      <c r="W711" s="202" t="str">
        <f t="shared" si="54"/>
        <v>0</v>
      </c>
      <c r="X711" s="174"/>
      <c r="Y711" s="174"/>
      <c r="Z711" s="174"/>
      <c r="AA711" s="175"/>
      <c r="AB711" s="176"/>
      <c r="AC711" s="176"/>
    </row>
    <row r="712" spans="1:41" s="177" customFormat="1" x14ac:dyDescent="0.25">
      <c r="A712" s="128"/>
      <c r="B712" s="220"/>
      <c r="C712" s="223"/>
      <c r="D712" s="962"/>
      <c r="E712" s="963"/>
      <c r="F712" s="963"/>
      <c r="G712" s="963"/>
      <c r="H712" s="963"/>
      <c r="I712" s="963"/>
      <c r="J712" s="963"/>
      <c r="K712" s="963"/>
      <c r="L712" s="963"/>
      <c r="M712" s="963"/>
      <c r="N712" s="963"/>
      <c r="O712" s="963"/>
      <c r="P712" s="963"/>
      <c r="Q712" s="964"/>
      <c r="R712" s="306"/>
      <c r="S712" s="380"/>
      <c r="T712" s="202" t="b">
        <f t="shared" si="52"/>
        <v>0</v>
      </c>
      <c r="U712" s="202" t="str">
        <f t="shared" si="53"/>
        <v>FALSE</v>
      </c>
      <c r="V712" s="202">
        <f t="shared" si="57"/>
        <v>0</v>
      </c>
      <c r="W712" s="202" t="str">
        <f t="shared" si="54"/>
        <v>0</v>
      </c>
      <c r="X712" s="174"/>
      <c r="Y712" s="174"/>
      <c r="Z712" s="174"/>
      <c r="AA712" s="175"/>
      <c r="AB712" s="176"/>
      <c r="AC712" s="176"/>
    </row>
    <row r="713" spans="1:41" s="177" customFormat="1" x14ac:dyDescent="0.25">
      <c r="A713" s="128"/>
      <c r="B713" s="220"/>
      <c r="C713" s="223"/>
      <c r="D713" s="962"/>
      <c r="E713" s="963"/>
      <c r="F713" s="963"/>
      <c r="G713" s="963"/>
      <c r="H713" s="963"/>
      <c r="I713" s="963"/>
      <c r="J713" s="963"/>
      <c r="K713" s="963"/>
      <c r="L713" s="963"/>
      <c r="M713" s="963"/>
      <c r="N713" s="963"/>
      <c r="O713" s="963"/>
      <c r="P713" s="963"/>
      <c r="Q713" s="964"/>
      <c r="R713" s="306"/>
      <c r="S713" s="380"/>
      <c r="T713" s="202" t="b">
        <f t="shared" ref="T713:T766" si="58">IF(W713="1",TRUE,FALSE)</f>
        <v>0</v>
      </c>
      <c r="U713" s="202" t="str">
        <f t="shared" ref="U713:U773" si="59">""&amp;T713&amp;""</f>
        <v>FALSE</v>
      </c>
      <c r="V713" s="202">
        <f t="shared" si="57"/>
        <v>0</v>
      </c>
      <c r="W713" s="202" t="str">
        <f t="shared" ref="W713:W762" si="60">""&amp;V713&amp;""</f>
        <v>0</v>
      </c>
      <c r="X713" s="174"/>
      <c r="Y713" s="174"/>
      <c r="Z713" s="174"/>
      <c r="AA713" s="175"/>
      <c r="AB713" s="176"/>
      <c r="AC713" s="176"/>
    </row>
    <row r="714" spans="1:41" s="177" customFormat="1" x14ac:dyDescent="0.25">
      <c r="A714" s="128"/>
      <c r="B714" s="220"/>
      <c r="C714" s="223"/>
      <c r="D714" s="965"/>
      <c r="E714" s="966"/>
      <c r="F714" s="966"/>
      <c r="G714" s="966"/>
      <c r="H714" s="966"/>
      <c r="I714" s="966"/>
      <c r="J714" s="966"/>
      <c r="K714" s="966"/>
      <c r="L714" s="966"/>
      <c r="M714" s="966"/>
      <c r="N714" s="966"/>
      <c r="O714" s="966"/>
      <c r="P714" s="966"/>
      <c r="Q714" s="967"/>
      <c r="R714" s="339"/>
      <c r="S714" s="380"/>
      <c r="T714" s="202" t="b">
        <f t="shared" si="58"/>
        <v>0</v>
      </c>
      <c r="U714" s="202" t="str">
        <f t="shared" si="59"/>
        <v>FALSE</v>
      </c>
      <c r="V714" s="202">
        <f t="shared" si="57"/>
        <v>0</v>
      </c>
      <c r="W714" s="202" t="str">
        <f t="shared" si="60"/>
        <v>0</v>
      </c>
      <c r="X714" s="174"/>
      <c r="Y714" s="174"/>
      <c r="Z714" s="174"/>
      <c r="AA714" s="175"/>
      <c r="AB714" s="176"/>
      <c r="AC714" s="176"/>
    </row>
    <row r="715" spans="1:41" s="207" customFormat="1" x14ac:dyDescent="0.25">
      <c r="A715" s="128"/>
      <c r="B715" s="220"/>
      <c r="C715" s="223"/>
      <c r="D715" s="340"/>
      <c r="E715" s="340"/>
      <c r="F715" s="340"/>
      <c r="G715" s="340"/>
      <c r="H715" s="340"/>
      <c r="I715" s="340"/>
      <c r="J715" s="340"/>
      <c r="K715" s="340"/>
      <c r="L715" s="340"/>
      <c r="M715" s="340"/>
      <c r="N715" s="341"/>
      <c r="O715" s="340"/>
      <c r="P715" s="340"/>
      <c r="Q715" s="340"/>
      <c r="R715" s="306"/>
      <c r="S715" s="380"/>
      <c r="T715" s="202" t="b">
        <f t="shared" si="58"/>
        <v>0</v>
      </c>
      <c r="U715" s="202" t="str">
        <f t="shared" si="59"/>
        <v>FALSE</v>
      </c>
      <c r="V715" s="202">
        <f t="shared" si="57"/>
        <v>0</v>
      </c>
      <c r="W715" s="202" t="str">
        <f t="shared" si="60"/>
        <v>0</v>
      </c>
      <c r="X715" s="261"/>
      <c r="Y715" s="261"/>
      <c r="Z715" s="261"/>
      <c r="AA715" s="124"/>
      <c r="AB715" s="262"/>
      <c r="AC715" s="262"/>
    </row>
    <row r="716" spans="1:41" ht="21.75" customHeight="1" x14ac:dyDescent="0.25">
      <c r="A716" s="124"/>
      <c r="B716" s="211"/>
      <c r="C716" s="223"/>
      <c r="D716" s="908" t="s">
        <v>476</v>
      </c>
      <c r="E716" s="908"/>
      <c r="F716" s="908"/>
      <c r="G716" s="908"/>
      <c r="H716" s="908"/>
      <c r="I716" s="908"/>
      <c r="J716" s="908"/>
      <c r="K716" s="908"/>
      <c r="L716" s="908"/>
      <c r="M716" s="908"/>
      <c r="N716" s="908"/>
      <c r="O716" s="908"/>
      <c r="P716" s="968" t="s">
        <v>251</v>
      </c>
      <c r="Q716" s="969"/>
      <c r="R716" s="243"/>
      <c r="S716" s="536" t="str">
        <f>IF(AND(P703="YES",P716="&lt;select&gt;"),"Please upload the required documentation.","")</f>
        <v/>
      </c>
      <c r="T716" s="202" t="b">
        <f t="shared" si="58"/>
        <v>0</v>
      </c>
      <c r="U716" s="202" t="str">
        <f t="shared" si="59"/>
        <v>FALSE</v>
      </c>
      <c r="V716" s="202">
        <f>IF(P716="Uploaded",1,0)</f>
        <v>0</v>
      </c>
      <c r="W716" s="202" t="str">
        <f t="shared" si="60"/>
        <v>0</v>
      </c>
      <c r="AL716" s="178"/>
      <c r="AM716" s="178"/>
      <c r="AN716" s="178"/>
      <c r="AO716" s="178"/>
    </row>
    <row r="717" spans="1:41" ht="21.75" customHeight="1" x14ac:dyDescent="0.25">
      <c r="A717" s="124"/>
      <c r="B717" s="211"/>
      <c r="C717" s="223"/>
      <c r="D717" s="908"/>
      <c r="E717" s="908"/>
      <c r="F717" s="908"/>
      <c r="G717" s="908"/>
      <c r="H717" s="908"/>
      <c r="I717" s="908"/>
      <c r="J717" s="908"/>
      <c r="K717" s="908"/>
      <c r="L717" s="908"/>
      <c r="M717" s="908"/>
      <c r="N717" s="908"/>
      <c r="O717" s="908"/>
      <c r="P717" s="357"/>
      <c r="Q717" s="357"/>
      <c r="R717" s="243"/>
      <c r="S717" s="536"/>
      <c r="T717" s="202"/>
      <c r="U717" s="202"/>
      <c r="V717" s="202"/>
      <c r="W717" s="202"/>
      <c r="AL717" s="178"/>
      <c r="AM717" s="178"/>
      <c r="AN717" s="178"/>
      <c r="AO717" s="178"/>
    </row>
    <row r="718" spans="1:41" s="133" customFormat="1" ht="21.75" customHeight="1" x14ac:dyDescent="0.25">
      <c r="A718" s="128"/>
      <c r="B718" s="220"/>
      <c r="C718" s="223"/>
      <c r="D718" s="221" t="s">
        <v>663</v>
      </c>
      <c r="E718" s="222"/>
      <c r="F718" s="222"/>
      <c r="G718" s="223"/>
      <c r="H718" s="224"/>
      <c r="I718" s="223"/>
      <c r="J718" s="223"/>
      <c r="K718" s="223"/>
      <c r="L718" s="223"/>
      <c r="M718" s="223"/>
      <c r="N718" s="225"/>
      <c r="O718" s="226"/>
      <c r="P718" s="129"/>
      <c r="Q718" s="129"/>
      <c r="R718" s="227"/>
      <c r="S718" s="380"/>
      <c r="T718" s="202"/>
      <c r="U718" s="202"/>
      <c r="V718" s="202"/>
      <c r="W718" s="202"/>
      <c r="X718" s="202"/>
      <c r="Y718" s="202"/>
      <c r="Z718" s="202"/>
      <c r="AA718" s="128"/>
      <c r="AB718" s="131"/>
      <c r="AC718" s="131"/>
    </row>
    <row r="719" spans="1:41" s="133" customFormat="1" ht="15.75" x14ac:dyDescent="0.25">
      <c r="A719" s="128"/>
      <c r="B719" s="220"/>
      <c r="C719" s="223"/>
      <c r="D719" s="229"/>
      <c r="E719" s="411" t="s">
        <v>257</v>
      </c>
      <c r="F719" s="956" t="s">
        <v>251</v>
      </c>
      <c r="G719" s="957"/>
      <c r="H719" s="957"/>
      <c r="I719" s="957"/>
      <c r="J719" s="958"/>
      <c r="K719" s="494"/>
      <c r="L719" s="411" t="s">
        <v>258</v>
      </c>
      <c r="M719" s="956" t="s">
        <v>251</v>
      </c>
      <c r="N719" s="957"/>
      <c r="O719" s="957"/>
      <c r="P719" s="957"/>
      <c r="Q719" s="958"/>
      <c r="R719" s="227"/>
      <c r="S719" s="380"/>
      <c r="T719" s="202"/>
      <c r="U719" s="202"/>
      <c r="V719" s="202"/>
      <c r="W719" s="202"/>
      <c r="X719" s="202"/>
      <c r="Y719" s="202"/>
      <c r="Z719" s="202"/>
      <c r="AA719" s="128"/>
      <c r="AB719" s="131"/>
      <c r="AC719" s="131"/>
    </row>
    <row r="720" spans="1:41" s="177" customFormat="1" ht="16.149999999999999" customHeight="1" thickBot="1" x14ac:dyDescent="0.3">
      <c r="A720" s="128"/>
      <c r="B720" s="358"/>
      <c r="C720" s="359"/>
      <c r="D720" s="360"/>
      <c r="E720" s="360"/>
      <c r="F720" s="360"/>
      <c r="G720" s="360"/>
      <c r="H720" s="360"/>
      <c r="I720" s="360"/>
      <c r="J720" s="360"/>
      <c r="K720" s="360"/>
      <c r="L720" s="360"/>
      <c r="M720" s="360"/>
      <c r="N720" s="360"/>
      <c r="O720" s="360"/>
      <c r="P720" s="320"/>
      <c r="Q720" s="320"/>
      <c r="R720" s="361"/>
      <c r="S720" s="380"/>
      <c r="T720" s="202" t="b">
        <f t="shared" si="58"/>
        <v>0</v>
      </c>
      <c r="U720" s="202" t="str">
        <f t="shared" si="59"/>
        <v>FALSE</v>
      </c>
      <c r="V720" s="202">
        <f>IF(C720="Uploaded",1,0)</f>
        <v>0</v>
      </c>
      <c r="W720" s="202" t="str">
        <f t="shared" si="60"/>
        <v>0</v>
      </c>
      <c r="X720" s="174"/>
      <c r="Y720" s="174"/>
      <c r="Z720" s="174"/>
      <c r="AA720" s="175"/>
      <c r="AB720" s="176"/>
      <c r="AC720" s="176"/>
    </row>
    <row r="721" spans="1:29" s="177" customFormat="1" x14ac:dyDescent="0.25">
      <c r="A721" s="128"/>
      <c r="B721" s="291"/>
      <c r="C721" s="292"/>
      <c r="D721" s="292"/>
      <c r="E721" s="292"/>
      <c r="F721" s="292"/>
      <c r="G721" s="292"/>
      <c r="H721" s="292"/>
      <c r="I721" s="292"/>
      <c r="J721" s="292"/>
      <c r="K721" s="292"/>
      <c r="L721" s="292"/>
      <c r="M721" s="292"/>
      <c r="N721" s="293"/>
      <c r="O721" s="292"/>
      <c r="P721" s="292"/>
      <c r="Q721" s="292"/>
      <c r="R721" s="294"/>
      <c r="S721" s="380"/>
      <c r="T721" s="202" t="b">
        <f t="shared" si="58"/>
        <v>0</v>
      </c>
      <c r="U721" s="202" t="str">
        <f t="shared" si="59"/>
        <v>FALSE</v>
      </c>
      <c r="V721" s="202">
        <f>IF(P721="YES",1,0)</f>
        <v>0</v>
      </c>
      <c r="W721" s="202" t="str">
        <f t="shared" si="60"/>
        <v>0</v>
      </c>
      <c r="X721" s="174"/>
      <c r="Y721" s="174"/>
      <c r="Z721" s="174"/>
      <c r="AA721" s="175"/>
      <c r="AB721" s="176"/>
      <c r="AC721" s="176"/>
    </row>
    <row r="722" spans="1:29" s="177" customFormat="1" ht="15.75" x14ac:dyDescent="0.25">
      <c r="A722" s="128"/>
      <c r="B722" s="220"/>
      <c r="C722" s="322" t="s">
        <v>142</v>
      </c>
      <c r="D722" s="322"/>
      <c r="E722" s="307"/>
      <c r="F722" s="307"/>
      <c r="G722" s="307"/>
      <c r="H722" s="307"/>
      <c r="I722" s="307"/>
      <c r="J722" s="307"/>
      <c r="K722" s="307"/>
      <c r="L722" s="307"/>
      <c r="M722" s="307"/>
      <c r="N722" s="323"/>
      <c r="O722" s="307"/>
      <c r="P722" s="307"/>
      <c r="Q722" s="307"/>
      <c r="R722" s="306"/>
      <c r="S722" s="380"/>
      <c r="T722" s="202" t="b">
        <f t="shared" si="58"/>
        <v>0</v>
      </c>
      <c r="U722" s="202" t="str">
        <f t="shared" si="59"/>
        <v>FALSE</v>
      </c>
      <c r="V722" s="202">
        <f>IF(P722="YES",1,0)</f>
        <v>0</v>
      </c>
      <c r="W722" s="202" t="str">
        <f t="shared" si="60"/>
        <v>0</v>
      </c>
      <c r="X722" s="174"/>
      <c r="Y722" s="174"/>
      <c r="Z722" s="174"/>
      <c r="AA722" s="175"/>
      <c r="AB722" s="176"/>
      <c r="AC722" s="176"/>
    </row>
    <row r="723" spans="1:29" s="346" customFormat="1" ht="15.75" x14ac:dyDescent="0.25">
      <c r="A723" s="324"/>
      <c r="B723" s="325"/>
      <c r="C723" s="326" t="s">
        <v>322</v>
      </c>
      <c r="E723" s="328"/>
      <c r="F723" s="328"/>
      <c r="G723" s="328"/>
      <c r="H723" s="328"/>
      <c r="I723" s="328"/>
      <c r="J723" s="328"/>
      <c r="K723" s="328"/>
      <c r="L723" s="328"/>
      <c r="M723" s="328"/>
      <c r="N723" s="328"/>
      <c r="O723" s="328"/>
      <c r="P723" s="328"/>
      <c r="Q723" s="328"/>
      <c r="R723" s="329"/>
      <c r="S723" s="539"/>
      <c r="T723" s="330" t="e">
        <f t="shared" si="58"/>
        <v>#REF!</v>
      </c>
      <c r="U723" s="330" t="e">
        <f t="shared" si="59"/>
        <v>#REF!</v>
      </c>
      <c r="V723" s="330" t="e">
        <f>IF(#REF!="Uploaded",1,0)</f>
        <v>#REF!</v>
      </c>
      <c r="W723" s="330" t="e">
        <f t="shared" si="60"/>
        <v>#REF!</v>
      </c>
      <c r="X723" s="349"/>
      <c r="Y723" s="349"/>
      <c r="Z723" s="349"/>
      <c r="AA723" s="541"/>
      <c r="AB723" s="350"/>
      <c r="AC723" s="350"/>
    </row>
    <row r="724" spans="1:29" s="177" customFormat="1" ht="16.5" customHeight="1" x14ac:dyDescent="0.25">
      <c r="A724" s="128"/>
      <c r="B724" s="220"/>
      <c r="C724" s="223"/>
      <c r="D724" s="229"/>
      <c r="E724" s="307"/>
      <c r="F724" s="307"/>
      <c r="G724" s="307"/>
      <c r="H724" s="307"/>
      <c r="I724" s="307"/>
      <c r="J724" s="307"/>
      <c r="K724" s="307"/>
      <c r="L724" s="307"/>
      <c r="M724" s="307"/>
      <c r="N724" s="307"/>
      <c r="O724" s="307"/>
      <c r="P724" s="307"/>
      <c r="Q724" s="307"/>
      <c r="R724" s="306"/>
      <c r="S724" s="380"/>
      <c r="T724" s="202" t="b">
        <f t="shared" si="58"/>
        <v>0</v>
      </c>
      <c r="U724" s="202" t="str">
        <f t="shared" si="59"/>
        <v>FALSE</v>
      </c>
      <c r="V724" s="202">
        <f>IF(P724="YES",1,0)</f>
        <v>0</v>
      </c>
      <c r="W724" s="202" t="str">
        <f t="shared" si="60"/>
        <v>0</v>
      </c>
      <c r="X724" s="174"/>
      <c r="Y724" s="174"/>
      <c r="Z724" s="174"/>
      <c r="AA724" s="175"/>
      <c r="AB724" s="176"/>
      <c r="AC724" s="176"/>
    </row>
    <row r="725" spans="1:29" s="177" customFormat="1" ht="16.5" customHeight="1" x14ac:dyDescent="0.25">
      <c r="A725" s="128"/>
      <c r="B725" s="220"/>
      <c r="C725" s="223"/>
      <c r="D725" s="883" t="s">
        <v>682</v>
      </c>
      <c r="E725" s="883"/>
      <c r="F725" s="883"/>
      <c r="G725" s="883"/>
      <c r="H725" s="883"/>
      <c r="I725" s="883"/>
      <c r="J725" s="883"/>
      <c r="K725" s="883"/>
      <c r="L725" s="883"/>
      <c r="M725" s="883"/>
      <c r="N725" s="883"/>
      <c r="O725" s="884"/>
      <c r="P725" s="95" t="s">
        <v>251</v>
      </c>
      <c r="Q725" s="307"/>
      <c r="R725" s="306"/>
      <c r="S725" s="380" t="str">
        <f>IF(AND(OR(P725="NO",P725="&lt;select&gt;"),OR(D729&lt;&gt;"",U737="TRUE")),"Please answer this question by making a selection in the dropdown.","")</f>
        <v/>
      </c>
      <c r="T725" s="202" t="b">
        <f t="shared" si="58"/>
        <v>0</v>
      </c>
      <c r="U725" s="202" t="str">
        <f t="shared" si="59"/>
        <v>FALSE</v>
      </c>
      <c r="V725" s="202">
        <f>IF(P725="YES",1,0)</f>
        <v>0</v>
      </c>
      <c r="W725" s="202" t="str">
        <f t="shared" si="60"/>
        <v>0</v>
      </c>
      <c r="X725" s="174"/>
      <c r="Y725" s="174"/>
      <c r="Z725" s="174"/>
      <c r="AA725" s="175"/>
      <c r="AB725" s="176"/>
      <c r="AC725" s="176"/>
    </row>
    <row r="726" spans="1:29" s="177" customFormat="1" ht="24.6" customHeight="1" x14ac:dyDescent="0.25">
      <c r="A726" s="128"/>
      <c r="B726" s="220"/>
      <c r="C726" s="223"/>
      <c r="D726" s="901" t="s">
        <v>473</v>
      </c>
      <c r="E726" s="901"/>
      <c r="F726" s="901"/>
      <c r="G726" s="901"/>
      <c r="H726" s="901"/>
      <c r="I726" s="901"/>
      <c r="J726" s="901"/>
      <c r="K726" s="901"/>
      <c r="L726" s="901"/>
      <c r="M726" s="901"/>
      <c r="N726" s="901"/>
      <c r="O726" s="901"/>
      <c r="P726" s="901"/>
      <c r="Q726" s="337"/>
      <c r="R726" s="306"/>
      <c r="S726" s="380"/>
      <c r="T726" s="202" t="b">
        <f t="shared" si="58"/>
        <v>0</v>
      </c>
      <c r="U726" s="202" t="str">
        <f t="shared" si="59"/>
        <v>FALSE</v>
      </c>
      <c r="V726" s="202">
        <f t="shared" ref="V726:V746" si="61">IF(C726="Uploaded",1,0)</f>
        <v>0</v>
      </c>
      <c r="W726" s="202" t="str">
        <f t="shared" si="60"/>
        <v>0</v>
      </c>
      <c r="X726" s="174"/>
      <c r="Y726" s="174"/>
      <c r="Z726" s="174"/>
      <c r="AA726" s="175"/>
      <c r="AB726" s="176"/>
      <c r="AC726" s="176"/>
    </row>
    <row r="727" spans="1:29" s="177" customFormat="1" ht="21.6" customHeight="1" x14ac:dyDescent="0.25">
      <c r="A727" s="128"/>
      <c r="B727" s="220"/>
      <c r="C727" s="223"/>
      <c r="D727" s="901"/>
      <c r="E727" s="901"/>
      <c r="F727" s="901"/>
      <c r="G727" s="901"/>
      <c r="H727" s="901"/>
      <c r="I727" s="901"/>
      <c r="J727" s="901"/>
      <c r="K727" s="901"/>
      <c r="L727" s="901"/>
      <c r="M727" s="901"/>
      <c r="N727" s="901"/>
      <c r="O727" s="901"/>
      <c r="P727" s="901"/>
      <c r="Q727" s="337"/>
      <c r="R727" s="306"/>
      <c r="S727" s="380"/>
      <c r="T727" s="202" t="b">
        <f t="shared" si="58"/>
        <v>0</v>
      </c>
      <c r="U727" s="202" t="str">
        <f t="shared" si="59"/>
        <v>FALSE</v>
      </c>
      <c r="V727" s="202">
        <f t="shared" si="61"/>
        <v>0</v>
      </c>
      <c r="W727" s="202" t="str">
        <f t="shared" si="60"/>
        <v>0</v>
      </c>
      <c r="X727" s="174"/>
      <c r="Y727" s="174"/>
      <c r="Z727" s="174"/>
      <c r="AA727" s="175"/>
      <c r="AB727" s="176"/>
      <c r="AC727" s="176"/>
    </row>
    <row r="728" spans="1:29" s="177" customFormat="1" ht="8.25" customHeight="1" x14ac:dyDescent="0.25">
      <c r="A728" s="128"/>
      <c r="B728" s="220"/>
      <c r="C728" s="223"/>
      <c r="D728" s="223"/>
      <c r="E728" s="223"/>
      <c r="F728" s="223"/>
      <c r="G728" s="223"/>
      <c r="H728" s="223"/>
      <c r="I728" s="223"/>
      <c r="J728" s="223"/>
      <c r="K728" s="223"/>
      <c r="L728" s="223"/>
      <c r="M728" s="223"/>
      <c r="N728" s="308"/>
      <c r="O728" s="223"/>
      <c r="P728" s="223"/>
      <c r="Q728" s="223"/>
      <c r="R728" s="306"/>
      <c r="S728" s="380"/>
      <c r="T728" s="202" t="b">
        <f t="shared" si="58"/>
        <v>0</v>
      </c>
      <c r="U728" s="202" t="str">
        <f t="shared" si="59"/>
        <v>FALSE</v>
      </c>
      <c r="V728" s="202">
        <f t="shared" si="61"/>
        <v>0</v>
      </c>
      <c r="W728" s="202" t="str">
        <f t="shared" si="60"/>
        <v>0</v>
      </c>
      <c r="X728" s="174"/>
      <c r="Y728" s="174"/>
      <c r="Z728" s="174"/>
      <c r="AA728" s="175"/>
      <c r="AB728" s="176"/>
      <c r="AC728" s="176"/>
    </row>
    <row r="729" spans="1:29" s="177" customFormat="1" x14ac:dyDescent="0.25">
      <c r="A729" s="128"/>
      <c r="B729" s="220"/>
      <c r="C729" s="223"/>
      <c r="D729" s="959"/>
      <c r="E729" s="960"/>
      <c r="F729" s="960"/>
      <c r="G729" s="960"/>
      <c r="H729" s="960"/>
      <c r="I729" s="960"/>
      <c r="J729" s="960"/>
      <c r="K729" s="960"/>
      <c r="L729" s="960"/>
      <c r="M729" s="960"/>
      <c r="N729" s="960"/>
      <c r="O729" s="960"/>
      <c r="P729" s="960"/>
      <c r="Q729" s="961"/>
      <c r="R729" s="309"/>
      <c r="S729" s="380" t="str">
        <f>IF(AND(P725="YES",D729=""),"Please add narrative text.","")</f>
        <v/>
      </c>
      <c r="T729" s="202" t="b">
        <f t="shared" si="58"/>
        <v>0</v>
      </c>
      <c r="U729" s="202" t="str">
        <f t="shared" si="59"/>
        <v>FALSE</v>
      </c>
      <c r="V729" s="202">
        <f t="shared" si="61"/>
        <v>0</v>
      </c>
      <c r="W729" s="202" t="str">
        <f t="shared" si="60"/>
        <v>0</v>
      </c>
      <c r="X729" s="174"/>
      <c r="Y729" s="174"/>
      <c r="Z729" s="174"/>
      <c r="AA729" s="175"/>
      <c r="AB729" s="176"/>
      <c r="AC729" s="176"/>
    </row>
    <row r="730" spans="1:29" s="177" customFormat="1" x14ac:dyDescent="0.25">
      <c r="A730" s="128"/>
      <c r="B730" s="220"/>
      <c r="C730" s="223"/>
      <c r="D730" s="962"/>
      <c r="E730" s="963"/>
      <c r="F730" s="963"/>
      <c r="G730" s="963"/>
      <c r="H730" s="963"/>
      <c r="I730" s="963"/>
      <c r="J730" s="963"/>
      <c r="K730" s="963"/>
      <c r="L730" s="963"/>
      <c r="M730" s="963"/>
      <c r="N730" s="963"/>
      <c r="O730" s="963"/>
      <c r="P730" s="963"/>
      <c r="Q730" s="964"/>
      <c r="R730" s="306"/>
      <c r="S730" s="380"/>
      <c r="T730" s="202" t="b">
        <f t="shared" si="58"/>
        <v>0</v>
      </c>
      <c r="U730" s="202" t="str">
        <f t="shared" si="59"/>
        <v>FALSE</v>
      </c>
      <c r="V730" s="202">
        <f t="shared" si="61"/>
        <v>0</v>
      </c>
      <c r="W730" s="202" t="str">
        <f t="shared" si="60"/>
        <v>0</v>
      </c>
      <c r="X730" s="174"/>
      <c r="Y730" s="174"/>
      <c r="Z730" s="174"/>
      <c r="AA730" s="175"/>
      <c r="AB730" s="176"/>
      <c r="AC730" s="176"/>
    </row>
    <row r="731" spans="1:29" s="177" customFormat="1" x14ac:dyDescent="0.25">
      <c r="A731" s="128"/>
      <c r="B731" s="220"/>
      <c r="C731" s="223"/>
      <c r="D731" s="962"/>
      <c r="E731" s="963"/>
      <c r="F731" s="963"/>
      <c r="G731" s="963"/>
      <c r="H731" s="963"/>
      <c r="I731" s="963"/>
      <c r="J731" s="963"/>
      <c r="K731" s="963"/>
      <c r="L731" s="963"/>
      <c r="M731" s="963"/>
      <c r="N731" s="963"/>
      <c r="O731" s="963"/>
      <c r="P731" s="963"/>
      <c r="Q731" s="964"/>
      <c r="R731" s="306"/>
      <c r="S731" s="380"/>
      <c r="T731" s="202" t="b">
        <f t="shared" si="58"/>
        <v>0</v>
      </c>
      <c r="U731" s="202" t="str">
        <f t="shared" si="59"/>
        <v>FALSE</v>
      </c>
      <c r="V731" s="202">
        <f t="shared" si="61"/>
        <v>0</v>
      </c>
      <c r="W731" s="202" t="str">
        <f t="shared" si="60"/>
        <v>0</v>
      </c>
      <c r="X731" s="174"/>
      <c r="Y731" s="174"/>
      <c r="Z731" s="174"/>
      <c r="AA731" s="175"/>
      <c r="AB731" s="176"/>
      <c r="AC731" s="176"/>
    </row>
    <row r="732" spans="1:29" s="177" customFormat="1" x14ac:dyDescent="0.25">
      <c r="A732" s="128"/>
      <c r="B732" s="220"/>
      <c r="C732" s="223"/>
      <c r="D732" s="962"/>
      <c r="E732" s="963"/>
      <c r="F732" s="963"/>
      <c r="G732" s="963"/>
      <c r="H732" s="963"/>
      <c r="I732" s="963"/>
      <c r="J732" s="963"/>
      <c r="K732" s="963"/>
      <c r="L732" s="963"/>
      <c r="M732" s="963"/>
      <c r="N732" s="963"/>
      <c r="O732" s="963"/>
      <c r="P732" s="963"/>
      <c r="Q732" s="964"/>
      <c r="R732" s="306"/>
      <c r="S732" s="380"/>
      <c r="T732" s="202" t="b">
        <f t="shared" si="58"/>
        <v>0</v>
      </c>
      <c r="U732" s="202" t="str">
        <f t="shared" si="59"/>
        <v>FALSE</v>
      </c>
      <c r="V732" s="202">
        <f t="shared" si="61"/>
        <v>0</v>
      </c>
      <c r="W732" s="202" t="str">
        <f t="shared" si="60"/>
        <v>0</v>
      </c>
      <c r="X732" s="174"/>
      <c r="Y732" s="174"/>
      <c r="Z732" s="174"/>
      <c r="AA732" s="175"/>
      <c r="AB732" s="176"/>
      <c r="AC732" s="176"/>
    </row>
    <row r="733" spans="1:29" s="177" customFormat="1" x14ac:dyDescent="0.25">
      <c r="A733" s="128"/>
      <c r="B733" s="220"/>
      <c r="C733" s="223"/>
      <c r="D733" s="962"/>
      <c r="E733" s="963"/>
      <c r="F733" s="963"/>
      <c r="G733" s="963"/>
      <c r="H733" s="963"/>
      <c r="I733" s="963"/>
      <c r="J733" s="963"/>
      <c r="K733" s="963"/>
      <c r="L733" s="963"/>
      <c r="M733" s="963"/>
      <c r="N733" s="963"/>
      <c r="O733" s="963"/>
      <c r="P733" s="963"/>
      <c r="Q733" s="964"/>
      <c r="R733" s="306"/>
      <c r="S733" s="380"/>
      <c r="T733" s="202" t="b">
        <f t="shared" si="58"/>
        <v>0</v>
      </c>
      <c r="U733" s="202" t="str">
        <f t="shared" si="59"/>
        <v>FALSE</v>
      </c>
      <c r="V733" s="202">
        <f t="shared" si="61"/>
        <v>0</v>
      </c>
      <c r="W733" s="202" t="str">
        <f t="shared" si="60"/>
        <v>0</v>
      </c>
      <c r="X733" s="174"/>
      <c r="Y733" s="174"/>
      <c r="Z733" s="174"/>
      <c r="AA733" s="175"/>
      <c r="AB733" s="176"/>
      <c r="AC733" s="176"/>
    </row>
    <row r="734" spans="1:29" s="177" customFormat="1" x14ac:dyDescent="0.25">
      <c r="A734" s="128"/>
      <c r="B734" s="220"/>
      <c r="C734" s="223"/>
      <c r="D734" s="962"/>
      <c r="E734" s="963"/>
      <c r="F734" s="963"/>
      <c r="G734" s="963"/>
      <c r="H734" s="963"/>
      <c r="I734" s="963"/>
      <c r="J734" s="963"/>
      <c r="K734" s="963"/>
      <c r="L734" s="963"/>
      <c r="M734" s="963"/>
      <c r="N734" s="963"/>
      <c r="O734" s="963"/>
      <c r="P734" s="963"/>
      <c r="Q734" s="964"/>
      <c r="R734" s="306"/>
      <c r="S734" s="380"/>
      <c r="T734" s="202" t="b">
        <f t="shared" si="58"/>
        <v>0</v>
      </c>
      <c r="U734" s="202" t="str">
        <f t="shared" si="59"/>
        <v>FALSE</v>
      </c>
      <c r="V734" s="202">
        <f t="shared" si="61"/>
        <v>0</v>
      </c>
      <c r="W734" s="202" t="str">
        <f t="shared" si="60"/>
        <v>0</v>
      </c>
      <c r="X734" s="174"/>
      <c r="Y734" s="174"/>
      <c r="Z734" s="174"/>
      <c r="AA734" s="175"/>
      <c r="AB734" s="176"/>
      <c r="AC734" s="176"/>
    </row>
    <row r="735" spans="1:29" s="177" customFormat="1" x14ac:dyDescent="0.25">
      <c r="A735" s="128"/>
      <c r="B735" s="220"/>
      <c r="C735" s="223"/>
      <c r="D735" s="965"/>
      <c r="E735" s="966"/>
      <c r="F735" s="966"/>
      <c r="G735" s="966"/>
      <c r="H735" s="966"/>
      <c r="I735" s="966"/>
      <c r="J735" s="966"/>
      <c r="K735" s="966"/>
      <c r="L735" s="966"/>
      <c r="M735" s="966"/>
      <c r="N735" s="966"/>
      <c r="O735" s="966"/>
      <c r="P735" s="966"/>
      <c r="Q735" s="967"/>
      <c r="R735" s="339"/>
      <c r="S735" s="380"/>
      <c r="T735" s="202" t="b">
        <f t="shared" si="58"/>
        <v>0</v>
      </c>
      <c r="U735" s="202" t="str">
        <f t="shared" si="59"/>
        <v>FALSE</v>
      </c>
      <c r="V735" s="202">
        <f t="shared" si="61"/>
        <v>0</v>
      </c>
      <c r="W735" s="202" t="str">
        <f t="shared" si="60"/>
        <v>0</v>
      </c>
      <c r="X735" s="174"/>
      <c r="Y735" s="174"/>
      <c r="Z735" s="174"/>
      <c r="AA735" s="175"/>
      <c r="AB735" s="176"/>
      <c r="AC735" s="176"/>
    </row>
    <row r="736" spans="1:29" s="207" customFormat="1" x14ac:dyDescent="0.25">
      <c r="A736" s="128"/>
      <c r="B736" s="220"/>
      <c r="C736" s="223"/>
      <c r="D736" s="771"/>
      <c r="E736" s="771"/>
      <c r="F736" s="771"/>
      <c r="G736" s="771"/>
      <c r="H736" s="771"/>
      <c r="I736" s="771"/>
      <c r="J736" s="771"/>
      <c r="K736" s="771"/>
      <c r="L736" s="771"/>
      <c r="M736" s="771"/>
      <c r="N736" s="341"/>
      <c r="O736" s="771"/>
      <c r="P736" s="771"/>
      <c r="Q736" s="771"/>
      <c r="R736" s="306"/>
      <c r="S736" s="380"/>
      <c r="T736" s="202" t="b">
        <f t="shared" si="58"/>
        <v>0</v>
      </c>
      <c r="U736" s="202" t="str">
        <f t="shared" si="59"/>
        <v>FALSE</v>
      </c>
      <c r="V736" s="202">
        <f t="shared" si="61"/>
        <v>0</v>
      </c>
      <c r="W736" s="202" t="str">
        <f t="shared" si="60"/>
        <v>0</v>
      </c>
      <c r="X736" s="261"/>
      <c r="Y736" s="261"/>
      <c r="Z736" s="261"/>
      <c r="AA736" s="124"/>
      <c r="AB736" s="262"/>
      <c r="AC736" s="262"/>
    </row>
    <row r="737" spans="1:41" ht="21.75" customHeight="1" x14ac:dyDescent="0.25">
      <c r="A737" s="124"/>
      <c r="B737" s="211"/>
      <c r="C737" s="223"/>
      <c r="D737" s="393" t="s">
        <v>486</v>
      </c>
      <c r="E737" s="393"/>
      <c r="F737" s="393"/>
      <c r="G737" s="393"/>
      <c r="H737" s="393"/>
      <c r="I737" s="393"/>
      <c r="J737" s="968" t="s">
        <v>251</v>
      </c>
      <c r="K737" s="969"/>
      <c r="L737" s="207"/>
      <c r="M737" s="393"/>
      <c r="N737" s="207"/>
      <c r="O737" s="207"/>
      <c r="P737" s="207"/>
      <c r="Q737" s="379"/>
      <c r="R737" s="243"/>
      <c r="S737" s="536" t="str">
        <f>IF(AND(P725="YES",J737="&lt;select&gt;"),"Please upload the required documentation.","")</f>
        <v/>
      </c>
      <c r="T737" s="202" t="b">
        <f>IF(W737="1",TRUE,FALSE)</f>
        <v>0</v>
      </c>
      <c r="U737" s="202" t="str">
        <f>""&amp;T737&amp;""</f>
        <v>FALSE</v>
      </c>
      <c r="V737" s="202">
        <f>IF(J737="Uploaded",1,0)</f>
        <v>0</v>
      </c>
      <c r="W737" s="202" t="str">
        <f>""&amp;V737&amp;""</f>
        <v>0</v>
      </c>
      <c r="AL737" s="178"/>
      <c r="AM737" s="178"/>
      <c r="AN737" s="178"/>
      <c r="AO737" s="178"/>
    </row>
    <row r="738" spans="1:41" ht="10.9" customHeight="1" x14ac:dyDescent="0.25">
      <c r="A738" s="124"/>
      <c r="B738" s="211"/>
      <c r="C738" s="223"/>
      <c r="D738" s="770"/>
      <c r="E738" s="770"/>
      <c r="F738" s="770"/>
      <c r="G738" s="770"/>
      <c r="H738" s="770"/>
      <c r="I738" s="770"/>
      <c r="J738" s="770"/>
      <c r="K738" s="770"/>
      <c r="L738" s="770"/>
      <c r="M738" s="770"/>
      <c r="N738" s="770"/>
      <c r="O738" s="770"/>
      <c r="P738" s="774"/>
      <c r="Q738" s="774"/>
      <c r="R738" s="243"/>
      <c r="S738" s="536"/>
      <c r="T738" s="202"/>
      <c r="U738" s="202"/>
      <c r="V738" s="202"/>
      <c r="W738" s="202"/>
      <c r="X738" s="261"/>
      <c r="Y738" s="261"/>
      <c r="Z738" s="261"/>
      <c r="AA738" s="124"/>
      <c r="AB738" s="262"/>
      <c r="AC738" s="262"/>
      <c r="AD738" s="207"/>
      <c r="AE738" s="207"/>
      <c r="AF738" s="207"/>
      <c r="AG738" s="207"/>
      <c r="AH738" s="207"/>
      <c r="AI738" s="207"/>
      <c r="AJ738" s="207"/>
      <c r="AK738" s="207"/>
      <c r="AL738" s="178"/>
      <c r="AM738" s="178"/>
      <c r="AN738" s="178"/>
      <c r="AO738" s="178"/>
    </row>
    <row r="739" spans="1:41" s="133" customFormat="1" ht="21.75" customHeight="1" x14ac:dyDescent="0.25">
      <c r="A739" s="128"/>
      <c r="B739" s="220"/>
      <c r="C739" s="223"/>
      <c r="D739" s="221" t="s">
        <v>663</v>
      </c>
      <c r="E739" s="775"/>
      <c r="F739" s="775"/>
      <c r="G739" s="223"/>
      <c r="H739" s="224"/>
      <c r="I739" s="223"/>
      <c r="J739" s="223"/>
      <c r="K739" s="223"/>
      <c r="L739" s="223"/>
      <c r="M739" s="223"/>
      <c r="N739" s="225"/>
      <c r="O739" s="226"/>
      <c r="P739" s="772"/>
      <c r="Q739" s="772"/>
      <c r="R739" s="773"/>
      <c r="S739" s="380"/>
      <c r="T739" s="202"/>
      <c r="U739" s="202"/>
      <c r="V739" s="202"/>
      <c r="W739" s="202"/>
      <c r="X739" s="202"/>
      <c r="Y739" s="202"/>
      <c r="Z739" s="202"/>
      <c r="AA739" s="128"/>
      <c r="AB739" s="131"/>
      <c r="AC739" s="131"/>
    </row>
    <row r="740" spans="1:41" s="133" customFormat="1" ht="15.75" x14ac:dyDescent="0.25">
      <c r="A740" s="128"/>
      <c r="B740" s="220"/>
      <c r="C740" s="223"/>
      <c r="D740" s="229"/>
      <c r="E740" s="411" t="s">
        <v>257</v>
      </c>
      <c r="F740" s="956" t="s">
        <v>251</v>
      </c>
      <c r="G740" s="957"/>
      <c r="H740" s="957"/>
      <c r="I740" s="957"/>
      <c r="J740" s="958"/>
      <c r="K740" s="494"/>
      <c r="L740" s="411" t="s">
        <v>258</v>
      </c>
      <c r="M740" s="956" t="s">
        <v>251</v>
      </c>
      <c r="N740" s="957"/>
      <c r="O740" s="957"/>
      <c r="P740" s="957"/>
      <c r="Q740" s="958"/>
      <c r="R740" s="773"/>
      <c r="S740" s="380"/>
      <c r="T740" s="202"/>
      <c r="U740" s="202"/>
      <c r="V740" s="202"/>
      <c r="W740" s="202"/>
      <c r="X740" s="202"/>
      <c r="Y740" s="202"/>
      <c r="Z740" s="202"/>
      <c r="AA740" s="128"/>
      <c r="AB740" s="131"/>
      <c r="AC740" s="131"/>
    </row>
    <row r="741" spans="1:41" s="177" customFormat="1" ht="16.149999999999999" customHeight="1" x14ac:dyDescent="0.25">
      <c r="A741" s="128"/>
      <c r="B741" s="220"/>
      <c r="C741" s="223"/>
      <c r="D741" s="770"/>
      <c r="E741" s="770"/>
      <c r="F741" s="770"/>
      <c r="G741" s="770"/>
      <c r="H741" s="770"/>
      <c r="I741" s="770"/>
      <c r="J741" s="770"/>
      <c r="K741" s="770"/>
      <c r="L741" s="770"/>
      <c r="M741" s="770"/>
      <c r="N741" s="770"/>
      <c r="O741" s="770"/>
      <c r="P741" s="207"/>
      <c r="Q741" s="207"/>
      <c r="R741" s="306"/>
      <c r="S741" s="380"/>
      <c r="T741" s="202" t="b">
        <f>IF(W741="1",TRUE,FALSE)</f>
        <v>0</v>
      </c>
      <c r="U741" s="202" t="str">
        <f>""&amp;T741&amp;""</f>
        <v>FALSE</v>
      </c>
      <c r="V741" s="202">
        <f>IF(C741="Uploaded",1,0)</f>
        <v>0</v>
      </c>
      <c r="W741" s="202" t="str">
        <f>""&amp;V741&amp;""</f>
        <v>0</v>
      </c>
      <c r="X741" s="174"/>
      <c r="Y741" s="174"/>
      <c r="Z741" s="174"/>
      <c r="AA741" s="175"/>
      <c r="AB741" s="176"/>
      <c r="AC741" s="176"/>
    </row>
    <row r="742" spans="1:41" ht="27.75" customHeight="1" thickBot="1" x14ac:dyDescent="0.3">
      <c r="A742" s="124"/>
      <c r="B742" s="954" t="s">
        <v>758</v>
      </c>
      <c r="C742" s="955"/>
      <c r="D742" s="955"/>
      <c r="E742" s="319"/>
      <c r="F742" s="319"/>
      <c r="G742" s="319"/>
      <c r="H742" s="319"/>
      <c r="I742" s="319"/>
      <c r="J742" s="319"/>
      <c r="K742" s="319"/>
      <c r="L742" s="319"/>
      <c r="M742" s="319"/>
      <c r="N742" s="319"/>
      <c r="O742" s="319"/>
      <c r="P742" s="319"/>
      <c r="Q742" s="320"/>
      <c r="R742" s="321"/>
      <c r="S742" s="486"/>
      <c r="T742" s="202" t="b">
        <f>IF(W742="1",TRUE,FALSE)</f>
        <v>0</v>
      </c>
      <c r="U742" s="202" t="str">
        <f>""&amp;T742&amp;""</f>
        <v>FALSE</v>
      </c>
      <c r="V742" s="202">
        <f>IF(C742="Uploaded",1,0)</f>
        <v>0</v>
      </c>
      <c r="W742" s="202" t="str">
        <f>""&amp;V742&amp;""</f>
        <v>0</v>
      </c>
      <c r="AL742" s="178"/>
      <c r="AM742" s="178"/>
      <c r="AN742" s="178"/>
      <c r="AO742" s="178"/>
    </row>
    <row r="743" spans="1:41" s="177" customFormat="1" ht="14.25" customHeight="1" collapsed="1" x14ac:dyDescent="0.25">
      <c r="A743" s="542"/>
      <c r="B743" s="547"/>
      <c r="C743" s="529"/>
      <c r="D743" s="529"/>
      <c r="E743" s="529"/>
      <c r="F743" s="529"/>
      <c r="G743" s="529"/>
      <c r="H743" s="529"/>
      <c r="I743" s="529"/>
      <c r="J743" s="529"/>
      <c r="K743" s="529"/>
      <c r="L743" s="529"/>
      <c r="M743" s="529"/>
      <c r="N743" s="529"/>
      <c r="O743" s="529"/>
      <c r="P743" s="529"/>
      <c r="Q743" s="529"/>
      <c r="R743" s="183"/>
      <c r="S743" s="483"/>
      <c r="T743" s="202" t="b">
        <f t="shared" si="58"/>
        <v>0</v>
      </c>
      <c r="U743" s="202" t="str">
        <f t="shared" si="59"/>
        <v>FALSE</v>
      </c>
      <c r="V743" s="202">
        <f t="shared" si="61"/>
        <v>0</v>
      </c>
      <c r="W743" s="202" t="str">
        <f t="shared" si="60"/>
        <v>0</v>
      </c>
      <c r="X743" s="174"/>
      <c r="Y743" s="174"/>
      <c r="Z743" s="174"/>
      <c r="AA743" s="175"/>
      <c r="AB743" s="176"/>
      <c r="AC743" s="176"/>
    </row>
    <row r="744" spans="1:41" s="177" customFormat="1" ht="27.75" customHeight="1" x14ac:dyDescent="0.25">
      <c r="A744" s="546"/>
      <c r="B744" s="547"/>
      <c r="C744" s="527" t="s">
        <v>71</v>
      </c>
      <c r="D744" s="529"/>
      <c r="E744" s="272"/>
      <c r="F744" s="529"/>
      <c r="G744" s="529"/>
      <c r="H744" s="529"/>
      <c r="I744" s="529"/>
      <c r="J744" s="529"/>
      <c r="K744" s="529"/>
      <c r="L744" s="529"/>
      <c r="M744" s="529"/>
      <c r="N744" s="529"/>
      <c r="O744" s="529"/>
      <c r="P744" s="530" t="s">
        <v>120</v>
      </c>
      <c r="Q744" s="530">
        <f>SUM(V750,V754,V945)</f>
        <v>0</v>
      </c>
      <c r="R744" s="548" t="s">
        <v>143</v>
      </c>
      <c r="S744" s="483"/>
      <c r="T744" s="202" t="e">
        <f t="shared" si="58"/>
        <v>#REF!</v>
      </c>
      <c r="U744" s="202" t="e">
        <f t="shared" si="59"/>
        <v>#REF!</v>
      </c>
      <c r="V744" s="202" t="e">
        <f>IF(#REF!="Uploaded",1,0)</f>
        <v>#REF!</v>
      </c>
      <c r="W744" s="202" t="e">
        <f t="shared" si="60"/>
        <v>#REF!</v>
      </c>
      <c r="X744" s="174"/>
      <c r="Y744" s="174"/>
      <c r="Z744" s="174"/>
      <c r="AA744" s="175"/>
      <c r="AB744" s="176"/>
      <c r="AC744" s="176"/>
    </row>
    <row r="745" spans="1:41" s="177" customFormat="1" ht="15" customHeight="1" thickBot="1" x14ac:dyDescent="0.3">
      <c r="A745" s="542"/>
      <c r="B745" s="549"/>
      <c r="C745" s="550"/>
      <c r="D745" s="550"/>
      <c r="E745" s="550"/>
      <c r="F745" s="550"/>
      <c r="G745" s="550"/>
      <c r="H745" s="550"/>
      <c r="I745" s="550"/>
      <c r="J745" s="550"/>
      <c r="K745" s="550"/>
      <c r="L745" s="550"/>
      <c r="M745" s="550"/>
      <c r="N745" s="550"/>
      <c r="O745" s="550"/>
      <c r="P745" s="550"/>
      <c r="Q745" s="550"/>
      <c r="R745" s="187"/>
      <c r="S745" s="483"/>
      <c r="T745" s="202" t="b">
        <f t="shared" si="58"/>
        <v>0</v>
      </c>
      <c r="U745" s="202" t="str">
        <f t="shared" si="59"/>
        <v>FALSE</v>
      </c>
      <c r="V745" s="202">
        <f t="shared" si="61"/>
        <v>0</v>
      </c>
      <c r="W745" s="202" t="str">
        <f t="shared" si="60"/>
        <v>0</v>
      </c>
      <c r="X745" s="174"/>
      <c r="Y745" s="174"/>
      <c r="Z745" s="174"/>
      <c r="AA745" s="175"/>
      <c r="AB745" s="176"/>
      <c r="AC745" s="176"/>
    </row>
    <row r="746" spans="1:41" s="177" customFormat="1" ht="15.75" x14ac:dyDescent="0.25">
      <c r="A746" s="128"/>
      <c r="B746" s="291"/>
      <c r="C746" s="292"/>
      <c r="D746" s="342"/>
      <c r="E746" s="342"/>
      <c r="F746" s="342"/>
      <c r="G746" s="342"/>
      <c r="H746" s="342"/>
      <c r="I746" s="342"/>
      <c r="J746" s="342"/>
      <c r="K746" s="342"/>
      <c r="L746" s="342"/>
      <c r="M746" s="342"/>
      <c r="N746" s="343"/>
      <c r="O746" s="342"/>
      <c r="P746" s="342"/>
      <c r="Q746" s="342"/>
      <c r="R746" s="344"/>
      <c r="S746" s="380"/>
      <c r="T746" s="202" t="b">
        <f t="shared" si="58"/>
        <v>0</v>
      </c>
      <c r="U746" s="202" t="str">
        <f t="shared" si="59"/>
        <v>FALSE</v>
      </c>
      <c r="V746" s="202">
        <f t="shared" si="61"/>
        <v>0</v>
      </c>
      <c r="W746" s="202" t="str">
        <f t="shared" si="60"/>
        <v>0</v>
      </c>
      <c r="X746" s="174"/>
      <c r="Y746" s="174"/>
      <c r="Z746" s="174"/>
      <c r="AA746" s="175"/>
      <c r="AB746" s="176"/>
      <c r="AC746" s="176"/>
    </row>
    <row r="747" spans="1:41" s="177" customFormat="1" ht="15.75" x14ac:dyDescent="0.25">
      <c r="A747" s="128"/>
      <c r="B747" s="220"/>
      <c r="C747" s="322" t="s">
        <v>144</v>
      </c>
      <c r="D747" s="322"/>
      <c r="E747" s="307"/>
      <c r="F747" s="307"/>
      <c r="G747" s="307"/>
      <c r="H747" s="307"/>
      <c r="I747" s="307"/>
      <c r="J747" s="307"/>
      <c r="K747" s="307"/>
      <c r="L747" s="307"/>
      <c r="M747" s="307"/>
      <c r="N747" s="323"/>
      <c r="O747" s="307"/>
      <c r="P747" s="307"/>
      <c r="Q747" s="307"/>
      <c r="R747" s="306"/>
      <c r="T747" s="202" t="b">
        <f t="shared" si="58"/>
        <v>0</v>
      </c>
      <c r="U747" s="202" t="str">
        <f t="shared" si="59"/>
        <v>FALSE</v>
      </c>
      <c r="V747" s="202">
        <f>IF(P747="YES",1,0)</f>
        <v>0</v>
      </c>
      <c r="W747" s="202" t="str">
        <f t="shared" si="60"/>
        <v>0</v>
      </c>
      <c r="X747" s="174"/>
      <c r="Y747" s="174"/>
      <c r="Z747" s="174"/>
      <c r="AA747" s="175"/>
      <c r="AB747" s="176"/>
      <c r="AC747" s="176"/>
    </row>
    <row r="748" spans="1:41" s="177" customFormat="1" ht="16.5" customHeight="1" x14ac:dyDescent="0.25">
      <c r="A748" s="128"/>
      <c r="B748" s="220"/>
      <c r="C748" s="326" t="s">
        <v>323</v>
      </c>
      <c r="D748" s="229"/>
      <c r="E748" s="307"/>
      <c r="F748" s="307"/>
      <c r="G748" s="307"/>
      <c r="H748" s="307"/>
      <c r="I748" s="307"/>
      <c r="J748" s="307"/>
      <c r="K748" s="307"/>
      <c r="L748" s="307"/>
      <c r="M748" s="307"/>
      <c r="N748" s="307"/>
      <c r="O748" s="307"/>
      <c r="P748" s="307"/>
      <c r="Q748" s="307"/>
      <c r="R748" s="306"/>
      <c r="T748" s="202" t="b">
        <f>IF(W748="1",TRUE,FALSE)</f>
        <v>0</v>
      </c>
      <c r="U748" s="202" t="str">
        <f>""&amp;T748&amp;""</f>
        <v>FALSE</v>
      </c>
      <c r="V748" s="202">
        <f>IF(P748="YES",1,0)</f>
        <v>0</v>
      </c>
      <c r="W748" s="202" t="str">
        <f>""&amp;V748&amp;""</f>
        <v>0</v>
      </c>
      <c r="X748" s="174"/>
      <c r="Y748" s="174"/>
      <c r="Z748" s="174"/>
      <c r="AA748" s="175"/>
      <c r="AB748" s="176"/>
      <c r="AC748" s="176"/>
    </row>
    <row r="749" spans="1:41" s="177" customFormat="1" ht="16.5" customHeight="1" x14ac:dyDescent="0.25">
      <c r="A749" s="128"/>
      <c r="B749" s="220"/>
      <c r="C749" s="326"/>
      <c r="D749" s="229"/>
      <c r="E749" s="307"/>
      <c r="F749" s="307"/>
      <c r="G749" s="307"/>
      <c r="H749" s="307"/>
      <c r="I749" s="307"/>
      <c r="J749" s="307"/>
      <c r="K749" s="307"/>
      <c r="L749" s="307"/>
      <c r="M749" s="307"/>
      <c r="N749" s="307"/>
      <c r="O749" s="307"/>
      <c r="P749" s="307"/>
      <c r="Q749" s="307"/>
      <c r="R749" s="306"/>
      <c r="S749" s="156"/>
      <c r="T749" s="202"/>
      <c r="U749" s="202"/>
      <c r="V749" s="202"/>
      <c r="W749" s="202"/>
      <c r="X749" s="174"/>
      <c r="Y749" s="174"/>
      <c r="Z749" s="174"/>
      <c r="AA749" s="175"/>
      <c r="AB749" s="176"/>
      <c r="AC749" s="176"/>
    </row>
    <row r="750" spans="1:41" s="177" customFormat="1" ht="16.5" customHeight="1" x14ac:dyDescent="0.25">
      <c r="A750" s="128"/>
      <c r="B750" s="220"/>
      <c r="C750" s="223"/>
      <c r="D750" s="302" t="s">
        <v>471</v>
      </c>
      <c r="E750" s="302"/>
      <c r="F750" s="302"/>
      <c r="G750" s="302"/>
      <c r="H750" s="302"/>
      <c r="I750" s="302"/>
      <c r="J750" s="302"/>
      <c r="K750" s="302"/>
      <c r="L750" s="302"/>
      <c r="M750" s="302"/>
      <c r="N750" s="95" t="s">
        <v>251</v>
      </c>
      <c r="O750" s="302"/>
      <c r="P750" s="207"/>
      <c r="Q750" s="307"/>
      <c r="R750" s="306"/>
      <c r="S750" s="380"/>
      <c r="T750" s="202" t="b">
        <f>IF(W750="1",TRUE,FALSE)</f>
        <v>0</v>
      </c>
      <c r="U750" s="202" t="str">
        <f>""&amp;T750&amp;""</f>
        <v>FALSE</v>
      </c>
      <c r="V750" s="202">
        <f>IF(N750="YES",1,0)</f>
        <v>0</v>
      </c>
      <c r="W750" s="202" t="str">
        <f>""&amp;V750&amp;""</f>
        <v>0</v>
      </c>
      <c r="X750" s="174"/>
      <c r="Y750" s="174"/>
      <c r="Z750" s="174"/>
      <c r="AA750" s="175"/>
      <c r="AB750" s="176"/>
      <c r="AC750" s="176"/>
    </row>
    <row r="751" spans="1:41" s="177" customFormat="1" ht="15.75" x14ac:dyDescent="0.25">
      <c r="A751" s="128"/>
      <c r="B751" s="220"/>
      <c r="C751" s="223"/>
      <c r="D751" s="333"/>
      <c r="E751" s="307"/>
      <c r="F751" s="307"/>
      <c r="G751" s="307"/>
      <c r="H751" s="307"/>
      <c r="I751" s="307"/>
      <c r="J751" s="307"/>
      <c r="K751" s="307"/>
      <c r="L751" s="307"/>
      <c r="M751" s="307"/>
      <c r="N751" s="323"/>
      <c r="O751" s="151"/>
      <c r="P751" s="372"/>
      <c r="Q751" s="307"/>
      <c r="R751" s="306"/>
      <c r="S751" s="380"/>
      <c r="T751" s="202" t="b">
        <f t="shared" si="58"/>
        <v>0</v>
      </c>
      <c r="U751" s="202" t="str">
        <f t="shared" si="59"/>
        <v>FALSE</v>
      </c>
      <c r="V751" s="202">
        <f>IF(C751="Uploaded",1,0)</f>
        <v>0</v>
      </c>
      <c r="W751" s="202" t="str">
        <f t="shared" si="60"/>
        <v>0</v>
      </c>
      <c r="X751" s="174"/>
      <c r="Y751" s="174"/>
      <c r="Z751" s="174"/>
      <c r="AA751" s="175"/>
      <c r="AB751" s="176"/>
      <c r="AC751" s="176"/>
    </row>
    <row r="752" spans="1:41" s="177" customFormat="1" ht="15.75" x14ac:dyDescent="0.25">
      <c r="A752" s="128"/>
      <c r="B752" s="220"/>
      <c r="C752" s="322" t="s">
        <v>145</v>
      </c>
      <c r="D752" s="322"/>
      <c r="E752" s="307"/>
      <c r="F752" s="307"/>
      <c r="G752" s="307"/>
      <c r="H752" s="307"/>
      <c r="I752" s="307"/>
      <c r="J752" s="307"/>
      <c r="K752" s="307"/>
      <c r="L752" s="307"/>
      <c r="M752" s="307"/>
      <c r="N752" s="323"/>
      <c r="O752" s="307"/>
      <c r="P752" s="307"/>
      <c r="Q752" s="307"/>
      <c r="R752" s="306"/>
      <c r="S752" s="380"/>
      <c r="T752" s="202" t="b">
        <f t="shared" si="58"/>
        <v>0</v>
      </c>
      <c r="U752" s="202" t="str">
        <f t="shared" si="59"/>
        <v>FALSE</v>
      </c>
      <c r="V752" s="202">
        <f>IF(P752="YES",1,0)</f>
        <v>0</v>
      </c>
      <c r="W752" s="202" t="str">
        <f t="shared" si="60"/>
        <v>0</v>
      </c>
      <c r="X752" s="174"/>
      <c r="Y752" s="174"/>
      <c r="Z752" s="174"/>
      <c r="AA752" s="175"/>
      <c r="AB752" s="176"/>
      <c r="AC752" s="176"/>
    </row>
    <row r="753" spans="1:29" s="177" customFormat="1" ht="16.5" customHeight="1" x14ac:dyDescent="0.25">
      <c r="A753" s="128"/>
      <c r="B753" s="220"/>
      <c r="C753" s="223"/>
      <c r="D753" s="229"/>
      <c r="E753" s="307"/>
      <c r="F753" s="307"/>
      <c r="G753" s="307"/>
      <c r="H753" s="307"/>
      <c r="I753" s="307"/>
      <c r="J753" s="307"/>
      <c r="K753" s="307"/>
      <c r="L753" s="307"/>
      <c r="M753" s="307"/>
      <c r="N753" s="307"/>
      <c r="O753" s="307"/>
      <c r="P753" s="307"/>
      <c r="Q753" s="307"/>
      <c r="R753" s="306"/>
      <c r="S753" s="156"/>
      <c r="T753" s="202" t="b">
        <f t="shared" si="58"/>
        <v>0</v>
      </c>
      <c r="U753" s="202" t="str">
        <f t="shared" si="59"/>
        <v>FALSE</v>
      </c>
      <c r="V753" s="202">
        <f>IF(P753="YES",1,0)</f>
        <v>0</v>
      </c>
      <c r="W753" s="202" t="str">
        <f t="shared" si="60"/>
        <v>0</v>
      </c>
      <c r="X753" s="174"/>
      <c r="Y753" s="174"/>
      <c r="Z753" s="174"/>
      <c r="AA753" s="175"/>
      <c r="AB753" s="176"/>
      <c r="AC753" s="176"/>
    </row>
    <row r="754" spans="1:29" s="177" customFormat="1" ht="16.5" customHeight="1" x14ac:dyDescent="0.25">
      <c r="A754" s="128"/>
      <c r="B754" s="220"/>
      <c r="C754" s="223"/>
      <c r="D754" s="302" t="s">
        <v>472</v>
      </c>
      <c r="E754" s="302"/>
      <c r="F754" s="302"/>
      <c r="G754" s="302"/>
      <c r="H754" s="302"/>
      <c r="I754" s="302"/>
      <c r="J754" s="302"/>
      <c r="K754" s="302"/>
      <c r="L754" s="302"/>
      <c r="M754" s="302"/>
      <c r="N754" s="95" t="s">
        <v>251</v>
      </c>
      <c r="O754" s="302"/>
      <c r="P754" s="207"/>
      <c r="Q754" s="307"/>
      <c r="R754" s="306"/>
      <c r="S754" s="535" t="str">
        <f>IF(AND(OR(N754="YES"),OR(N750="&lt;select&gt;")),"Answer the question above.","")</f>
        <v/>
      </c>
      <c r="T754" s="202" t="b">
        <f t="shared" si="58"/>
        <v>0</v>
      </c>
      <c r="U754" s="202" t="str">
        <f t="shared" si="59"/>
        <v>FALSE</v>
      </c>
      <c r="V754" s="202">
        <f>IF(N754="YES",1,0)</f>
        <v>0</v>
      </c>
      <c r="W754" s="202" t="str">
        <f t="shared" si="60"/>
        <v>0</v>
      </c>
      <c r="X754" s="174"/>
      <c r="Y754" s="174"/>
      <c r="Z754" s="174"/>
      <c r="AA754" s="175"/>
      <c r="AB754" s="176"/>
      <c r="AC754" s="176"/>
    </row>
    <row r="755" spans="1:29" s="177" customFormat="1" ht="15.75" x14ac:dyDescent="0.25">
      <c r="A755" s="128"/>
      <c r="B755" s="220"/>
      <c r="C755" s="223"/>
      <c r="D755" s="333"/>
      <c r="E755" s="307"/>
      <c r="F755" s="307"/>
      <c r="G755" s="307"/>
      <c r="H755" s="307"/>
      <c r="I755" s="307"/>
      <c r="J755" s="307"/>
      <c r="K755" s="307"/>
      <c r="L755" s="307"/>
      <c r="M755" s="307"/>
      <c r="N755" s="307"/>
      <c r="O755" s="307"/>
      <c r="P755" s="307"/>
      <c r="Q755" s="307"/>
      <c r="R755" s="306"/>
      <c r="S755" s="380"/>
      <c r="T755" s="202" t="b">
        <f t="shared" si="58"/>
        <v>0</v>
      </c>
      <c r="U755" s="202" t="str">
        <f t="shared" si="59"/>
        <v>FALSE</v>
      </c>
      <c r="V755" s="202">
        <f t="shared" ref="V755:V762" si="62">IF(C755="Uploaded",1,0)</f>
        <v>0</v>
      </c>
      <c r="W755" s="202" t="str">
        <f t="shared" si="60"/>
        <v>0</v>
      </c>
      <c r="X755" s="174"/>
      <c r="Y755" s="174"/>
      <c r="Z755" s="174"/>
      <c r="AA755" s="175"/>
      <c r="AB755" s="176"/>
      <c r="AC755" s="176"/>
    </row>
    <row r="756" spans="1:29" s="177" customFormat="1" ht="21.75" customHeight="1" x14ac:dyDescent="0.25">
      <c r="A756" s="128"/>
      <c r="B756" s="220"/>
      <c r="C756" s="223"/>
      <c r="D756" s="573" t="s">
        <v>300</v>
      </c>
      <c r="E756" s="307"/>
      <c r="F756" s="307"/>
      <c r="G756" s="307"/>
      <c r="H756" s="307"/>
      <c r="I756" s="307"/>
      <c r="J756" s="307"/>
      <c r="K756" s="307"/>
      <c r="L756" s="307"/>
      <c r="M756" s="307"/>
      <c r="N756" s="323"/>
      <c r="O756" s="207"/>
      <c r="P756" s="207"/>
      <c r="Q756" s="207"/>
      <c r="R756" s="306"/>
      <c r="S756" s="380"/>
      <c r="T756" s="202" t="b">
        <f t="shared" si="58"/>
        <v>0</v>
      </c>
      <c r="U756" s="202" t="str">
        <f t="shared" si="59"/>
        <v>FALSE</v>
      </c>
      <c r="V756" s="202">
        <f t="shared" si="62"/>
        <v>0</v>
      </c>
      <c r="W756" s="202" t="str">
        <f t="shared" si="60"/>
        <v>0</v>
      </c>
      <c r="X756" s="174"/>
      <c r="Y756" s="174"/>
      <c r="Z756" s="174"/>
      <c r="AA756" s="175"/>
      <c r="AB756" s="176"/>
      <c r="AC756" s="176"/>
    </row>
    <row r="757" spans="1:29" s="177" customFormat="1" ht="39.75" customHeight="1" x14ac:dyDescent="0.25">
      <c r="A757" s="128"/>
      <c r="B757" s="220"/>
      <c r="C757" s="223"/>
      <c r="D757" s="1086" t="s">
        <v>638</v>
      </c>
      <c r="E757" s="1086"/>
      <c r="F757" s="1086"/>
      <c r="G757" s="1086"/>
      <c r="H757" s="1086"/>
      <c r="I757" s="1086"/>
      <c r="J757" s="1086"/>
      <c r="K757" s="1086"/>
      <c r="L757" s="1086"/>
      <c r="M757" s="1086"/>
      <c r="N757" s="1086"/>
      <c r="O757" s="1086"/>
      <c r="P757" s="1086"/>
      <c r="Q757" s="384"/>
      <c r="R757" s="306"/>
      <c r="S757" s="380"/>
      <c r="T757" s="202" t="b">
        <f t="shared" si="58"/>
        <v>0</v>
      </c>
      <c r="U757" s="202" t="str">
        <f t="shared" si="59"/>
        <v>FALSE</v>
      </c>
      <c r="V757" s="202">
        <f t="shared" si="62"/>
        <v>0</v>
      </c>
      <c r="W757" s="202" t="str">
        <f t="shared" si="60"/>
        <v>0</v>
      </c>
      <c r="X757" s="174"/>
      <c r="Y757" s="174"/>
      <c r="Z757" s="174"/>
      <c r="AA757" s="175"/>
      <c r="AB757" s="176"/>
      <c r="AC757" s="176"/>
    </row>
    <row r="758" spans="1:29" s="177" customFormat="1" ht="27.75" customHeight="1" x14ac:dyDescent="0.25">
      <c r="A758" s="128"/>
      <c r="B758" s="220"/>
      <c r="C758" s="223"/>
      <c r="D758" s="1086"/>
      <c r="E758" s="1086"/>
      <c r="F758" s="1086"/>
      <c r="G758" s="1086"/>
      <c r="H758" s="1086"/>
      <c r="I758" s="1086"/>
      <c r="J758" s="1086"/>
      <c r="K758" s="1086"/>
      <c r="L758" s="1086"/>
      <c r="M758" s="1086"/>
      <c r="N758" s="1086"/>
      <c r="O758" s="1086"/>
      <c r="P758" s="1086"/>
      <c r="R758" s="306"/>
      <c r="S758" s="380"/>
      <c r="T758" s="202" t="b">
        <f t="shared" si="58"/>
        <v>0</v>
      </c>
      <c r="U758" s="202" t="str">
        <f t="shared" si="59"/>
        <v>FALSE</v>
      </c>
      <c r="V758" s="202">
        <f t="shared" si="62"/>
        <v>0</v>
      </c>
      <c r="W758" s="202" t="str">
        <f t="shared" si="60"/>
        <v>0</v>
      </c>
      <c r="X758" s="174"/>
      <c r="Y758" s="174"/>
      <c r="Z758" s="174"/>
      <c r="AA758" s="175"/>
      <c r="AB758" s="176"/>
      <c r="AC758" s="176"/>
    </row>
    <row r="759" spans="1:29" s="177" customFormat="1" ht="43.5" customHeight="1" x14ac:dyDescent="0.25">
      <c r="A759" s="128"/>
      <c r="B759" s="220"/>
      <c r="C759" s="223"/>
      <c r="D759" s="1086"/>
      <c r="E759" s="1086"/>
      <c r="F759" s="1086"/>
      <c r="G759" s="1086"/>
      <c r="H759" s="1086"/>
      <c r="I759" s="1086"/>
      <c r="J759" s="1086"/>
      <c r="K759" s="1086"/>
      <c r="L759" s="1086"/>
      <c r="M759" s="1086"/>
      <c r="N759" s="1086"/>
      <c r="O759" s="1086"/>
      <c r="P759" s="1086"/>
      <c r="Q759" s="307"/>
      <c r="R759" s="306"/>
      <c r="S759" s="380"/>
      <c r="T759" s="202" t="b">
        <f t="shared" si="58"/>
        <v>0</v>
      </c>
      <c r="U759" s="202" t="str">
        <f t="shared" si="59"/>
        <v>FALSE</v>
      </c>
      <c r="V759" s="202">
        <f t="shared" si="62"/>
        <v>0</v>
      </c>
      <c r="W759" s="202" t="str">
        <f t="shared" si="60"/>
        <v>0</v>
      </c>
      <c r="X759" s="174"/>
      <c r="Y759" s="174"/>
      <c r="Z759" s="174"/>
      <c r="AA759" s="175"/>
      <c r="AB759" s="176"/>
      <c r="AC759" s="176"/>
    </row>
    <row r="760" spans="1:29" s="177" customFormat="1" ht="28.5" customHeight="1" x14ac:dyDescent="0.25">
      <c r="A760" s="128"/>
      <c r="B760" s="220"/>
      <c r="C760" s="223"/>
      <c r="D760" s="1086"/>
      <c r="E760" s="1086"/>
      <c r="F760" s="1086"/>
      <c r="G760" s="1086"/>
      <c r="H760" s="1086"/>
      <c r="I760" s="1086"/>
      <c r="J760" s="1086"/>
      <c r="K760" s="1086"/>
      <c r="L760" s="1086"/>
      <c r="M760" s="1086"/>
      <c r="N760" s="1086"/>
      <c r="O760" s="1086"/>
      <c r="P760" s="1086"/>
      <c r="Q760" s="574"/>
      <c r="R760" s="306"/>
      <c r="S760" s="380"/>
      <c r="T760" s="202" t="b">
        <f t="shared" si="58"/>
        <v>0</v>
      </c>
      <c r="U760" s="202" t="str">
        <f t="shared" si="59"/>
        <v>FALSE</v>
      </c>
      <c r="V760" s="202">
        <f t="shared" si="62"/>
        <v>0</v>
      </c>
      <c r="W760" s="202" t="str">
        <f t="shared" si="60"/>
        <v>0</v>
      </c>
      <c r="X760" s="174"/>
      <c r="Y760" s="174"/>
      <c r="Z760" s="174"/>
      <c r="AA760" s="175"/>
      <c r="AB760" s="176"/>
      <c r="AC760" s="176"/>
    </row>
    <row r="761" spans="1:29" s="177" customFormat="1" ht="24" customHeight="1" x14ac:dyDescent="0.25">
      <c r="A761" s="128"/>
      <c r="B761" s="220"/>
      <c r="C761" s="223"/>
      <c r="D761" s="1086"/>
      <c r="E761" s="1086"/>
      <c r="F761" s="1086"/>
      <c r="G761" s="1086"/>
      <c r="H761" s="1086"/>
      <c r="I761" s="1086"/>
      <c r="J761" s="1086"/>
      <c r="K761" s="1086"/>
      <c r="L761" s="1086"/>
      <c r="M761" s="1086"/>
      <c r="N761" s="1086"/>
      <c r="O761" s="1086"/>
      <c r="P761" s="1086"/>
      <c r="Q761" s="574"/>
      <c r="R761" s="306"/>
      <c r="S761" s="380"/>
      <c r="T761" s="202" t="b">
        <f t="shared" si="58"/>
        <v>0</v>
      </c>
      <c r="U761" s="202" t="str">
        <f t="shared" si="59"/>
        <v>FALSE</v>
      </c>
      <c r="V761" s="202">
        <f t="shared" si="62"/>
        <v>0</v>
      </c>
      <c r="W761" s="202" t="str">
        <f t="shared" si="60"/>
        <v>0</v>
      </c>
      <c r="X761" s="174"/>
      <c r="Y761" s="174"/>
      <c r="Z761" s="174"/>
      <c r="AA761" s="175"/>
      <c r="AB761" s="176"/>
      <c r="AC761" s="176"/>
    </row>
    <row r="762" spans="1:29" s="177" customFormat="1" ht="18.75" customHeight="1" x14ac:dyDescent="0.25">
      <c r="A762" s="128"/>
      <c r="B762" s="220"/>
      <c r="C762" s="716"/>
      <c r="D762" s="426"/>
      <c r="E762" s="426"/>
      <c r="F762" s="426"/>
      <c r="G762" s="424"/>
      <c r="H762" s="426"/>
      <c r="I762" s="426"/>
      <c r="J762" s="426"/>
      <c r="K762" s="426"/>
      <c r="L762" s="426"/>
      <c r="M762" s="426"/>
      <c r="N762" s="574"/>
      <c r="O762" s="574"/>
      <c r="P762" s="574"/>
      <c r="Q762" s="574"/>
      <c r="R762" s="306"/>
      <c r="S762" s="380"/>
      <c r="T762" s="202" t="b">
        <f t="shared" si="58"/>
        <v>0</v>
      </c>
      <c r="U762" s="202" t="str">
        <f t="shared" si="59"/>
        <v>FALSE</v>
      </c>
      <c r="V762" s="202">
        <f t="shared" si="62"/>
        <v>0</v>
      </c>
      <c r="W762" s="202" t="str">
        <f t="shared" si="60"/>
        <v>0</v>
      </c>
      <c r="X762" s="174"/>
      <c r="Y762" s="174"/>
      <c r="Z762" s="174"/>
      <c r="AA762" s="175"/>
      <c r="AB762" s="176"/>
      <c r="AC762" s="176"/>
    </row>
    <row r="763" spans="1:29" s="177" customFormat="1" ht="15" customHeight="1" x14ac:dyDescent="0.25">
      <c r="A763" s="128"/>
      <c r="B763" s="575"/>
      <c r="C763" s="576"/>
      <c r="D763" s="577"/>
      <c r="E763" s="577"/>
      <c r="F763" s="577"/>
      <c r="G763" s="578"/>
      <c r="H763" s="577"/>
      <c r="I763" s="577"/>
      <c r="J763" s="577"/>
      <c r="K763" s="577"/>
      <c r="L763" s="577"/>
      <c r="M763" s="577"/>
      <c r="N763" s="579"/>
      <c r="O763" s="579"/>
      <c r="P763" s="579"/>
      <c r="Q763" s="579"/>
      <c r="R763" s="580"/>
      <c r="S763" s="380"/>
      <c r="T763" s="202"/>
      <c r="U763" s="202"/>
      <c r="V763" s="202"/>
      <c r="W763" s="202"/>
      <c r="X763" s="174"/>
      <c r="Y763" s="174"/>
      <c r="Z763" s="174"/>
      <c r="AA763" s="175"/>
      <c r="AB763" s="176"/>
      <c r="AC763" s="176"/>
    </row>
    <row r="764" spans="1:29" s="177" customFormat="1" ht="18.75" customHeight="1" x14ac:dyDescent="0.25">
      <c r="A764" s="128"/>
      <c r="B764" s="581"/>
      <c r="C764" s="790" t="s">
        <v>187</v>
      </c>
      <c r="D764" s="582"/>
      <c r="E764" s="582"/>
      <c r="F764" s="426"/>
      <c r="G764" s="424"/>
      <c r="H764" s="426"/>
      <c r="I764" s="426"/>
      <c r="J764" s="426"/>
      <c r="K764" s="426"/>
      <c r="L764" s="426"/>
      <c r="M764" s="426"/>
      <c r="N764" s="574"/>
      <c r="O764" s="574"/>
      <c r="P764" s="574"/>
      <c r="Q764" s="574"/>
      <c r="R764" s="306"/>
      <c r="S764" s="380"/>
      <c r="T764" s="202"/>
      <c r="U764" s="202"/>
      <c r="V764" s="202"/>
      <c r="W764" s="202"/>
      <c r="X764" s="174"/>
      <c r="Y764" s="174"/>
      <c r="Z764" s="174"/>
      <c r="AA764" s="175"/>
      <c r="AB764" s="176"/>
      <c r="AC764" s="176"/>
    </row>
    <row r="765" spans="1:29" s="177" customFormat="1" ht="15" customHeight="1" x14ac:dyDescent="0.25">
      <c r="A765" s="128"/>
      <c r="B765" s="583"/>
      <c r="C765" s="582"/>
      <c r="D765" s="582"/>
      <c r="E765" s="582"/>
      <c r="F765" s="426"/>
      <c r="G765" s="424"/>
      <c r="H765" s="426"/>
      <c r="I765" s="426"/>
      <c r="J765" s="426"/>
      <c r="K765" s="426"/>
      <c r="L765" s="426"/>
      <c r="M765" s="426"/>
      <c r="N765" s="574"/>
      <c r="O765" s="574"/>
      <c r="P765" s="574"/>
      <c r="Q765" s="574"/>
      <c r="R765" s="306"/>
      <c r="S765" s="535"/>
      <c r="T765" s="202"/>
      <c r="U765" s="202"/>
      <c r="V765" s="202"/>
      <c r="W765" s="202"/>
      <c r="X765" s="174"/>
      <c r="Y765" s="174"/>
      <c r="Z765" s="174"/>
      <c r="AA765" s="175"/>
      <c r="AB765" s="176"/>
      <c r="AC765" s="176"/>
    </row>
    <row r="766" spans="1:29" s="177" customFormat="1" ht="16.5" customHeight="1" x14ac:dyDescent="0.25">
      <c r="A766" s="128"/>
      <c r="B766" s="220"/>
      <c r="C766" s="716"/>
      <c r="D766" s="426"/>
      <c r="E766" s="426"/>
      <c r="F766" s="426"/>
      <c r="G766" s="424"/>
      <c r="H766" s="426"/>
      <c r="I766" s="426"/>
      <c r="J766" s="584" t="s">
        <v>531</v>
      </c>
      <c r="K766" s="987" t="s">
        <v>251</v>
      </c>
      <c r="L766" s="988"/>
      <c r="M766" s="426"/>
      <c r="N766" s="574"/>
      <c r="O766" s="584" t="s">
        <v>533</v>
      </c>
      <c r="P766" s="985"/>
      <c r="Q766" s="985"/>
      <c r="R766" s="306"/>
      <c r="S766" s="380" t="str">
        <f>IF(AND(N750="YES",K766="&lt;select&gt;"),"Please complete all category questions.","")</f>
        <v/>
      </c>
      <c r="T766" s="202" t="b">
        <f t="shared" si="58"/>
        <v>0</v>
      </c>
      <c r="U766" s="202" t="str">
        <f t="shared" si="59"/>
        <v>FALSE</v>
      </c>
      <c r="V766" s="202">
        <f>IF(K766="Yes",1,0)</f>
        <v>0</v>
      </c>
      <c r="W766" s="202" t="str">
        <f>""&amp;V766&amp;""</f>
        <v>0</v>
      </c>
      <c r="X766" s="174"/>
      <c r="Y766" s="174"/>
      <c r="Z766" s="174"/>
      <c r="AA766" s="175"/>
      <c r="AB766" s="176"/>
      <c r="AC766" s="176"/>
    </row>
    <row r="767" spans="1:29" s="177" customFormat="1" ht="15" customHeight="1" x14ac:dyDescent="0.25">
      <c r="A767" s="128"/>
      <c r="B767" s="220"/>
      <c r="C767" s="223"/>
      <c r="D767" s="426"/>
      <c r="E767" s="426"/>
      <c r="F767" s="426"/>
      <c r="G767" s="424"/>
      <c r="H767" s="426"/>
      <c r="I767" s="426"/>
      <c r="J767" s="584"/>
      <c r="K767" s="585"/>
      <c r="L767" s="426"/>
      <c r="M767" s="426"/>
      <c r="N767" s="574"/>
      <c r="O767" s="574"/>
      <c r="P767" s="574"/>
      <c r="Q767" s="574"/>
      <c r="R767" s="306"/>
      <c r="S767" s="380"/>
      <c r="T767" s="202" t="b">
        <f>IF(W767="1",TRUE,FALSE)</f>
        <v>0</v>
      </c>
      <c r="U767" s="202" t="str">
        <f>""&amp;T767&amp;""</f>
        <v>FALSE</v>
      </c>
      <c r="V767" s="202">
        <f>IF(K767="Yes",1,0)</f>
        <v>0</v>
      </c>
      <c r="W767" s="202" t="str">
        <f>""&amp;V767&amp;""</f>
        <v>0</v>
      </c>
      <c r="X767" s="174"/>
      <c r="Y767" s="174"/>
      <c r="Z767" s="174"/>
      <c r="AA767" s="175"/>
      <c r="AB767" s="176"/>
      <c r="AC767" s="176"/>
    </row>
    <row r="768" spans="1:29" s="177" customFormat="1" ht="16.5" customHeight="1" x14ac:dyDescent="0.25">
      <c r="A768" s="128"/>
      <c r="B768" s="220"/>
      <c r="C768" s="223"/>
      <c r="D768" s="426"/>
      <c r="E768" s="426"/>
      <c r="F768" s="426"/>
      <c r="G768" s="424"/>
      <c r="H768" s="426"/>
      <c r="I768" s="426"/>
      <c r="J768" s="586" t="s">
        <v>532</v>
      </c>
      <c r="K768" s="987" t="s">
        <v>251</v>
      </c>
      <c r="L768" s="988"/>
      <c r="M768" s="426"/>
      <c r="N768" s="574"/>
      <c r="O768" s="584" t="s">
        <v>534</v>
      </c>
      <c r="P768" s="992" t="s">
        <v>251</v>
      </c>
      <c r="Q768" s="993"/>
      <c r="R768" s="306"/>
      <c r="S768" s="380"/>
      <c r="T768" s="202" t="b">
        <f>IF(W768="1",TRUE,FALSE)</f>
        <v>0</v>
      </c>
      <c r="U768" s="202" t="str">
        <f>""&amp;T768&amp;""</f>
        <v>FALSE</v>
      </c>
      <c r="V768" s="202">
        <f>IF(K768="Yes",1,0)</f>
        <v>0</v>
      </c>
      <c r="W768" s="202" t="str">
        <f>""&amp;V768&amp;""</f>
        <v>0</v>
      </c>
      <c r="X768" s="174"/>
      <c r="Y768" s="174"/>
      <c r="Z768" s="174"/>
      <c r="AA768" s="175"/>
      <c r="AB768" s="176"/>
      <c r="AC768" s="176"/>
    </row>
    <row r="769" spans="1:29" s="177" customFormat="1" ht="21.75" customHeight="1" x14ac:dyDescent="0.25">
      <c r="A769" s="128"/>
      <c r="B769" s="220"/>
      <c r="C769" s="223"/>
      <c r="D769" s="426"/>
      <c r="E769" s="426"/>
      <c r="F769" s="426"/>
      <c r="G769" s="424"/>
      <c r="H769" s="426"/>
      <c r="I769" s="426"/>
      <c r="J769" s="586"/>
      <c r="K769" s="587"/>
      <c r="L769" s="587"/>
      <c r="M769" s="426"/>
      <c r="N769" s="574"/>
      <c r="O769" s="574"/>
      <c r="P769" s="574"/>
      <c r="Q769" s="574"/>
      <c r="R769" s="306"/>
      <c r="S769" s="380"/>
      <c r="T769" s="202"/>
      <c r="U769" s="202"/>
      <c r="V769" s="202"/>
      <c r="W769" s="202"/>
      <c r="X769" s="174"/>
      <c r="Y769" s="174"/>
      <c r="Z769" s="174"/>
      <c r="AA769" s="175"/>
      <c r="AB769" s="176"/>
      <c r="AC769" s="176"/>
    </row>
    <row r="770" spans="1:29" s="177" customFormat="1" ht="15" customHeight="1" x14ac:dyDescent="0.25">
      <c r="A770" s="128"/>
      <c r="B770" s="220"/>
      <c r="C770" s="223"/>
      <c r="D770" s="991" t="s">
        <v>537</v>
      </c>
      <c r="E770" s="991"/>
      <c r="F770" s="991"/>
      <c r="G770" s="991"/>
      <c r="H770" s="991"/>
      <c r="I770" s="991"/>
      <c r="J770" s="991"/>
      <c r="K770" s="991"/>
      <c r="L770" s="991"/>
      <c r="M770" s="991"/>
      <c r="N770" s="991"/>
      <c r="O770" s="991"/>
      <c r="P770" s="991"/>
      <c r="Q770" s="588"/>
      <c r="R770" s="306"/>
      <c r="S770" s="380"/>
      <c r="T770" s="202"/>
      <c r="U770" s="202"/>
      <c r="V770" s="202"/>
      <c r="W770" s="202"/>
      <c r="X770" s="174"/>
      <c r="Y770" s="174"/>
      <c r="Z770" s="174"/>
      <c r="AA770" s="175"/>
      <c r="AB770" s="176"/>
      <c r="AC770" s="176"/>
    </row>
    <row r="771" spans="1:29" s="177" customFormat="1" ht="15" customHeight="1" x14ac:dyDescent="0.25">
      <c r="A771" s="128"/>
      <c r="B771" s="220"/>
      <c r="C771" s="223"/>
      <c r="D771" s="991"/>
      <c r="E771" s="991"/>
      <c r="F771" s="991"/>
      <c r="G771" s="991"/>
      <c r="H771" s="991"/>
      <c r="I771" s="991"/>
      <c r="J771" s="991"/>
      <c r="K771" s="991"/>
      <c r="L771" s="991"/>
      <c r="M771" s="991"/>
      <c r="N771" s="991"/>
      <c r="O771" s="991"/>
      <c r="P771" s="991"/>
      <c r="Q771" s="588"/>
      <c r="R771" s="306"/>
      <c r="S771" s="380"/>
      <c r="T771" s="202"/>
      <c r="U771" s="202"/>
      <c r="V771" s="202"/>
      <c r="W771" s="202"/>
      <c r="X771" s="174"/>
      <c r="Y771" s="174"/>
      <c r="Z771" s="174"/>
      <c r="AA771" s="175"/>
      <c r="AB771" s="176"/>
      <c r="AC771" s="176"/>
    </row>
    <row r="772" spans="1:29" s="177" customFormat="1" ht="15" customHeight="1" x14ac:dyDescent="0.25">
      <c r="A772" s="128"/>
      <c r="B772" s="220"/>
      <c r="C772" s="223"/>
      <c r="D772" s="336"/>
      <c r="E772" s="336"/>
      <c r="F772" s="275"/>
      <c r="G772" s="275"/>
      <c r="H772" s="275"/>
      <c r="I772" s="589"/>
      <c r="J772" s="590"/>
      <c r="K772" s="591"/>
      <c r="L772" s="591"/>
      <c r="M772" s="588"/>
      <c r="N772" s="588"/>
      <c r="O772" s="588"/>
      <c r="P772" s="588"/>
      <c r="Q772" s="588"/>
      <c r="R772" s="306"/>
      <c r="S772" s="380"/>
      <c r="T772" s="202"/>
      <c r="U772" s="202"/>
      <c r="V772" s="202"/>
      <c r="W772" s="202"/>
      <c r="X772" s="174"/>
      <c r="Y772" s="174"/>
      <c r="Z772" s="174"/>
      <c r="AA772" s="175"/>
      <c r="AB772" s="176"/>
      <c r="AC772" s="176"/>
    </row>
    <row r="773" spans="1:29" s="177" customFormat="1" ht="31.5" customHeight="1" x14ac:dyDescent="0.25">
      <c r="A773" s="128"/>
      <c r="B773" s="592"/>
      <c r="C773" s="247"/>
      <c r="D773" s="994"/>
      <c r="E773" s="995"/>
      <c r="F773" s="995"/>
      <c r="G773" s="995"/>
      <c r="H773" s="995"/>
      <c r="I773" s="995"/>
      <c r="J773" s="995"/>
      <c r="K773" s="995"/>
      <c r="L773" s="995"/>
      <c r="M773" s="995"/>
      <c r="N773" s="995"/>
      <c r="O773" s="995"/>
      <c r="P773" s="995"/>
      <c r="Q773" s="996"/>
      <c r="R773" s="306"/>
      <c r="S773" s="535"/>
      <c r="T773" s="202"/>
      <c r="U773" s="202" t="str">
        <f t="shared" si="59"/>
        <v/>
      </c>
      <c r="V773" s="202"/>
      <c r="W773" s="202"/>
      <c r="X773" s="174"/>
      <c r="Y773" s="174"/>
      <c r="Z773" s="174"/>
      <c r="AA773" s="175"/>
      <c r="AB773" s="176"/>
      <c r="AC773" s="176"/>
    </row>
    <row r="774" spans="1:29" s="177" customFormat="1" ht="45.75" customHeight="1" x14ac:dyDescent="0.25">
      <c r="A774" s="128"/>
      <c r="B774" s="220"/>
      <c r="C774" s="223"/>
      <c r="D774" s="997"/>
      <c r="E774" s="998"/>
      <c r="F774" s="998"/>
      <c r="G774" s="998"/>
      <c r="H774" s="998"/>
      <c r="I774" s="998"/>
      <c r="J774" s="998"/>
      <c r="K774" s="998"/>
      <c r="L774" s="998"/>
      <c r="M774" s="998"/>
      <c r="N774" s="998"/>
      <c r="O774" s="998"/>
      <c r="P774" s="998"/>
      <c r="Q774" s="999"/>
      <c r="R774" s="306"/>
      <c r="S774" s="380"/>
      <c r="T774" s="202"/>
      <c r="U774" s="202"/>
      <c r="V774" s="202"/>
      <c r="W774" s="202"/>
      <c r="X774" s="174"/>
      <c r="Y774" s="174"/>
      <c r="Z774" s="174"/>
      <c r="AA774" s="175"/>
      <c r="AB774" s="176"/>
      <c r="AC774" s="176"/>
    </row>
    <row r="775" spans="1:29" s="177" customFormat="1" ht="14.25" customHeight="1" x14ac:dyDescent="0.25">
      <c r="A775" s="128"/>
      <c r="B775" s="220"/>
      <c r="C775" s="223"/>
      <c r="D775" s="336"/>
      <c r="E775" s="460"/>
      <c r="F775" s="593"/>
      <c r="G775" s="593"/>
      <c r="H775" s="593"/>
      <c r="I775" s="593"/>
      <c r="J775" s="594"/>
      <c r="K775" s="595"/>
      <c r="L775" s="595"/>
      <c r="M775" s="595"/>
      <c r="N775" s="595"/>
      <c r="O775" s="595"/>
      <c r="P775" s="595"/>
      <c r="Q775" s="595"/>
      <c r="R775" s="306"/>
      <c r="S775" s="380"/>
      <c r="T775" s="202"/>
      <c r="U775" s="202"/>
      <c r="V775" s="202"/>
      <c r="W775" s="202"/>
      <c r="X775" s="174"/>
      <c r="Y775" s="174"/>
      <c r="Z775" s="174"/>
      <c r="AA775" s="175"/>
      <c r="AB775" s="176"/>
      <c r="AC775" s="176"/>
    </row>
    <row r="776" spans="1:29" s="177" customFormat="1" ht="15" customHeight="1" x14ac:dyDescent="0.25">
      <c r="A776" s="128"/>
      <c r="B776" s="575"/>
      <c r="C776" s="576"/>
      <c r="D776" s="577"/>
      <c r="E776" s="577"/>
      <c r="F776" s="577"/>
      <c r="G776" s="578"/>
      <c r="H776" s="577"/>
      <c r="I776" s="577"/>
      <c r="J776" s="577"/>
      <c r="K776" s="577"/>
      <c r="L776" s="577"/>
      <c r="M776" s="577"/>
      <c r="N776" s="579"/>
      <c r="O776" s="579"/>
      <c r="P776" s="579"/>
      <c r="Q776" s="579"/>
      <c r="R776" s="580"/>
      <c r="S776" s="380"/>
      <c r="T776" s="202"/>
      <c r="U776" s="202"/>
      <c r="V776" s="202"/>
      <c r="W776" s="202"/>
      <c r="X776" s="174"/>
      <c r="Y776" s="174"/>
      <c r="Z776" s="174"/>
      <c r="AA776" s="175"/>
      <c r="AB776" s="176"/>
      <c r="AC776" s="176"/>
    </row>
    <row r="777" spans="1:29" s="177" customFormat="1" ht="18.75" customHeight="1" x14ac:dyDescent="0.25">
      <c r="A777" s="128"/>
      <c r="B777" s="581"/>
      <c r="C777" s="582" t="s">
        <v>248</v>
      </c>
      <c r="D777" s="582"/>
      <c r="E777" s="582"/>
      <c r="F777" s="426"/>
      <c r="G777" s="424"/>
      <c r="H777" s="426"/>
      <c r="I777" s="426"/>
      <c r="J777" s="426"/>
      <c r="K777" s="426"/>
      <c r="L777" s="426"/>
      <c r="M777" s="426"/>
      <c r="N777" s="574"/>
      <c r="O777" s="574"/>
      <c r="P777" s="574"/>
      <c r="Q777" s="574"/>
      <c r="R777" s="306"/>
      <c r="S777" s="380"/>
      <c r="T777" s="202"/>
      <c r="U777" s="202"/>
      <c r="V777" s="202"/>
      <c r="W777" s="202"/>
      <c r="X777" s="174"/>
      <c r="Y777" s="174"/>
      <c r="Z777" s="174"/>
      <c r="AA777" s="175"/>
      <c r="AB777" s="176"/>
      <c r="AC777" s="176"/>
    </row>
    <row r="778" spans="1:29" s="177" customFormat="1" ht="15" customHeight="1" x14ac:dyDescent="0.25">
      <c r="A778" s="128"/>
      <c r="B778" s="583"/>
      <c r="C778" s="582"/>
      <c r="D778" s="582"/>
      <c r="E778" s="582"/>
      <c r="F778" s="426"/>
      <c r="G778" s="424"/>
      <c r="H778" s="426"/>
      <c r="I778" s="426"/>
      <c r="J778" s="426"/>
      <c r="K778" s="426"/>
      <c r="L778" s="426"/>
      <c r="M778" s="426"/>
      <c r="N778" s="574"/>
      <c r="O778" s="574"/>
      <c r="P778" s="574"/>
      <c r="Q778" s="574"/>
      <c r="R778" s="306"/>
      <c r="S778" s="380"/>
      <c r="T778" s="202"/>
      <c r="U778" s="202"/>
      <c r="V778" s="202"/>
      <c r="W778" s="202"/>
      <c r="X778" s="174"/>
      <c r="Y778" s="174"/>
      <c r="Z778" s="174"/>
      <c r="AA778" s="175"/>
      <c r="AB778" s="176"/>
      <c r="AC778" s="176"/>
    </row>
    <row r="779" spans="1:29" s="177" customFormat="1" ht="16.5" customHeight="1" x14ac:dyDescent="0.25">
      <c r="A779" s="128"/>
      <c r="B779" s="220"/>
      <c r="C779" s="223"/>
      <c r="D779" s="426"/>
      <c r="E779" s="426"/>
      <c r="F779" s="426"/>
      <c r="G779" s="424"/>
      <c r="H779" s="426"/>
      <c r="I779" s="426"/>
      <c r="J779" s="584" t="s">
        <v>535</v>
      </c>
      <c r="K779" s="987" t="s">
        <v>251</v>
      </c>
      <c r="L779" s="988"/>
      <c r="M779" s="426"/>
      <c r="N779" s="574"/>
      <c r="O779" s="584" t="s">
        <v>533</v>
      </c>
      <c r="P779" s="985"/>
      <c r="Q779" s="985"/>
      <c r="R779" s="306"/>
      <c r="S779" s="380" t="str">
        <f>IF(AND(N750="YES",K779="&lt;select&gt;"),"Please complete all category questions.","")</f>
        <v/>
      </c>
      <c r="T779" s="202" t="b">
        <f>IF(W779="1",TRUE,FALSE)</f>
        <v>0</v>
      </c>
      <c r="U779" s="202" t="str">
        <f>""&amp;T779&amp;""</f>
        <v>FALSE</v>
      </c>
      <c r="V779" s="202">
        <f>IF(K779="Yes",1,0)</f>
        <v>0</v>
      </c>
      <c r="W779" s="202" t="str">
        <f>""&amp;V779&amp;""</f>
        <v>0</v>
      </c>
      <c r="X779" s="174"/>
      <c r="Y779" s="174"/>
      <c r="Z779" s="174"/>
      <c r="AA779" s="175"/>
      <c r="AB779" s="176"/>
      <c r="AC779" s="176"/>
    </row>
    <row r="780" spans="1:29" s="177" customFormat="1" ht="15" customHeight="1" x14ac:dyDescent="0.25">
      <c r="A780" s="128"/>
      <c r="B780" s="220"/>
      <c r="C780" s="223"/>
      <c r="D780" s="426"/>
      <c r="E780" s="426"/>
      <c r="F780" s="426"/>
      <c r="G780" s="424"/>
      <c r="H780" s="426"/>
      <c r="I780" s="426"/>
      <c r="J780" s="584"/>
      <c r="K780" s="585"/>
      <c r="L780" s="426"/>
      <c r="M780" s="426"/>
      <c r="N780" s="574"/>
      <c r="O780" s="574"/>
      <c r="P780" s="574"/>
      <c r="Q780" s="574"/>
      <c r="R780" s="306"/>
      <c r="S780" s="380"/>
      <c r="T780" s="202" t="b">
        <f>IF(W780="1",TRUE,FALSE)</f>
        <v>0</v>
      </c>
      <c r="U780" s="202" t="str">
        <f>""&amp;T780&amp;""</f>
        <v>FALSE</v>
      </c>
      <c r="V780" s="202">
        <f>IF(K780="Yes",1,0)</f>
        <v>0</v>
      </c>
      <c r="W780" s="202" t="str">
        <f>""&amp;V780&amp;""</f>
        <v>0</v>
      </c>
      <c r="X780" s="174"/>
      <c r="Y780" s="174"/>
      <c r="Z780" s="174"/>
      <c r="AA780" s="175"/>
      <c r="AB780" s="176"/>
      <c r="AC780" s="176"/>
    </row>
    <row r="781" spans="1:29" s="177" customFormat="1" ht="16.5" customHeight="1" x14ac:dyDescent="0.25">
      <c r="A781" s="128"/>
      <c r="B781" s="220"/>
      <c r="C781" s="223"/>
      <c r="D781" s="426"/>
      <c r="E781" s="426"/>
      <c r="F781" s="426"/>
      <c r="G781" s="424"/>
      <c r="H781" s="426"/>
      <c r="I781" s="426"/>
      <c r="J781" s="586" t="s">
        <v>536</v>
      </c>
      <c r="K781" s="987" t="s">
        <v>251</v>
      </c>
      <c r="L781" s="988"/>
      <c r="M781" s="426"/>
      <c r="N781" s="574"/>
      <c r="O781" s="584" t="s">
        <v>534</v>
      </c>
      <c r="P781" s="992" t="s">
        <v>251</v>
      </c>
      <c r="Q781" s="993"/>
      <c r="R781" s="306"/>
      <c r="S781" s="380"/>
      <c r="T781" s="202" t="b">
        <f>IF(W781="1",TRUE,FALSE)</f>
        <v>0</v>
      </c>
      <c r="U781" s="202" t="str">
        <f>""&amp;T781&amp;""</f>
        <v>FALSE</v>
      </c>
      <c r="V781" s="202">
        <f>IF(K781="Yes",1,0)</f>
        <v>0</v>
      </c>
      <c r="W781" s="202" t="str">
        <f>""&amp;V781&amp;""</f>
        <v>0</v>
      </c>
      <c r="X781" s="174"/>
      <c r="Y781" s="174"/>
      <c r="Z781" s="174"/>
      <c r="AA781" s="175"/>
      <c r="AB781" s="176"/>
      <c r="AC781" s="176"/>
    </row>
    <row r="782" spans="1:29" s="177" customFormat="1" ht="15" customHeight="1" x14ac:dyDescent="0.25">
      <c r="A782" s="128"/>
      <c r="B782" s="220"/>
      <c r="C782" s="223"/>
      <c r="D782" s="426"/>
      <c r="E782" s="426"/>
      <c r="F782" s="426"/>
      <c r="G782" s="424"/>
      <c r="H782" s="426"/>
      <c r="I782" s="426"/>
      <c r="J782" s="586"/>
      <c r="K782" s="587"/>
      <c r="L782" s="587"/>
      <c r="M782" s="426"/>
      <c r="N782" s="574"/>
      <c r="O782" s="574"/>
      <c r="P782" s="574"/>
      <c r="Q782" s="574"/>
      <c r="R782" s="306"/>
      <c r="S782" s="380"/>
      <c r="T782" s="202"/>
      <c r="U782" s="202"/>
      <c r="V782" s="202"/>
      <c r="W782" s="202"/>
      <c r="X782" s="174"/>
      <c r="Y782" s="174"/>
      <c r="Z782" s="174"/>
      <c r="AA782" s="175"/>
      <c r="AB782" s="176"/>
      <c r="AC782" s="176"/>
    </row>
    <row r="783" spans="1:29" s="177" customFormat="1" ht="15" customHeight="1" x14ac:dyDescent="0.25">
      <c r="A783" s="128"/>
      <c r="B783" s="220"/>
      <c r="C783" s="223"/>
      <c r="D783" s="336"/>
      <c r="E783" s="336"/>
      <c r="I783" s="589"/>
      <c r="J783" s="590"/>
      <c r="K783" s="591"/>
      <c r="L783" s="591"/>
      <c r="M783" s="588"/>
      <c r="N783" s="588"/>
      <c r="O783" s="588"/>
      <c r="P783" s="588"/>
      <c r="Q783" s="588"/>
      <c r="R783" s="306"/>
      <c r="S783" s="380"/>
      <c r="T783" s="202"/>
      <c r="U783" s="202"/>
      <c r="V783" s="202"/>
      <c r="W783" s="202"/>
      <c r="X783" s="174"/>
      <c r="Y783" s="174"/>
      <c r="Z783" s="174"/>
      <c r="AA783" s="175"/>
      <c r="AB783" s="176"/>
      <c r="AC783" s="176"/>
    </row>
    <row r="784" spans="1:29" s="177" customFormat="1" ht="15" customHeight="1" x14ac:dyDescent="0.25">
      <c r="A784" s="128"/>
      <c r="B784" s="220"/>
      <c r="C784" s="223"/>
      <c r="D784" s="991" t="s">
        <v>538</v>
      </c>
      <c r="E784" s="991"/>
      <c r="F784" s="991"/>
      <c r="G784" s="991"/>
      <c r="H784" s="991"/>
      <c r="I784" s="991"/>
      <c r="J784" s="991"/>
      <c r="K784" s="991"/>
      <c r="L784" s="991"/>
      <c r="M784" s="991"/>
      <c r="N784" s="991"/>
      <c r="O784" s="991"/>
      <c r="P784" s="991"/>
      <c r="Q784" s="588"/>
      <c r="R784" s="306"/>
      <c r="S784" s="380"/>
      <c r="T784" s="202"/>
      <c r="U784" s="202"/>
      <c r="V784" s="202"/>
      <c r="W784" s="202"/>
      <c r="X784" s="174"/>
      <c r="Y784" s="174"/>
      <c r="Z784" s="174"/>
      <c r="AA784" s="175"/>
      <c r="AB784" s="176"/>
      <c r="AC784" s="176"/>
    </row>
    <row r="785" spans="1:29" s="177" customFormat="1" ht="15" customHeight="1" x14ac:dyDescent="0.25">
      <c r="A785" s="128"/>
      <c r="B785" s="220"/>
      <c r="C785" s="223"/>
      <c r="D785" s="991"/>
      <c r="E785" s="991"/>
      <c r="F785" s="991"/>
      <c r="G785" s="991"/>
      <c r="H785" s="991"/>
      <c r="I785" s="991"/>
      <c r="J785" s="991"/>
      <c r="K785" s="991"/>
      <c r="L785" s="991"/>
      <c r="M785" s="991"/>
      <c r="N785" s="991"/>
      <c r="O785" s="991"/>
      <c r="P785" s="991"/>
      <c r="Q785" s="588"/>
      <c r="R785" s="306"/>
      <c r="S785" s="380"/>
      <c r="T785" s="202"/>
      <c r="U785" s="202"/>
      <c r="V785" s="202"/>
      <c r="W785" s="202"/>
      <c r="X785" s="174"/>
      <c r="Y785" s="174"/>
      <c r="Z785" s="174"/>
      <c r="AA785" s="175"/>
      <c r="AB785" s="176"/>
      <c r="AC785" s="176"/>
    </row>
    <row r="786" spans="1:29" s="177" customFormat="1" ht="15" customHeight="1" x14ac:dyDescent="0.25">
      <c r="A786" s="128"/>
      <c r="B786" s="220"/>
      <c r="C786" s="223"/>
      <c r="D786" s="336"/>
      <c r="E786" s="336"/>
      <c r="F786" s="275"/>
      <c r="G786" s="275"/>
      <c r="H786" s="275"/>
      <c r="I786" s="589"/>
      <c r="J786" s="590"/>
      <c r="K786" s="591"/>
      <c r="L786" s="591"/>
      <c r="M786" s="588"/>
      <c r="N786" s="588"/>
      <c r="O786" s="588"/>
      <c r="P786" s="588"/>
      <c r="Q786" s="588"/>
      <c r="R786" s="306"/>
      <c r="S786" s="380"/>
      <c r="T786" s="202"/>
      <c r="U786" s="202"/>
      <c r="V786" s="202"/>
      <c r="W786" s="202"/>
      <c r="X786" s="174"/>
      <c r="Y786" s="174"/>
      <c r="Z786" s="174"/>
      <c r="AA786" s="175"/>
      <c r="AB786" s="176"/>
      <c r="AC786" s="176"/>
    </row>
    <row r="787" spans="1:29" s="177" customFormat="1" ht="31.5" customHeight="1" x14ac:dyDescent="0.25">
      <c r="A787" s="128"/>
      <c r="B787" s="592"/>
      <c r="C787" s="247"/>
      <c r="D787" s="994"/>
      <c r="E787" s="995"/>
      <c r="F787" s="995"/>
      <c r="G787" s="995"/>
      <c r="H787" s="995"/>
      <c r="I787" s="995"/>
      <c r="J787" s="995"/>
      <c r="K787" s="995"/>
      <c r="L787" s="995"/>
      <c r="M787" s="995"/>
      <c r="N787" s="995"/>
      <c r="O787" s="995"/>
      <c r="P787" s="995"/>
      <c r="Q787" s="996"/>
      <c r="R787" s="306"/>
      <c r="S787" s="380"/>
      <c r="T787" s="202"/>
      <c r="U787" s="202"/>
      <c r="V787" s="202"/>
      <c r="W787" s="202"/>
      <c r="X787" s="174"/>
      <c r="Y787" s="174"/>
      <c r="Z787" s="174"/>
      <c r="AA787" s="175"/>
      <c r="AB787" s="176"/>
      <c r="AC787" s="176"/>
    </row>
    <row r="788" spans="1:29" s="177" customFormat="1" ht="45.75" customHeight="1" x14ac:dyDescent="0.25">
      <c r="A788" s="128"/>
      <c r="B788" s="220"/>
      <c r="C788" s="223"/>
      <c r="D788" s="997"/>
      <c r="E788" s="998"/>
      <c r="F788" s="998"/>
      <c r="G788" s="998"/>
      <c r="H788" s="998"/>
      <c r="I788" s="998"/>
      <c r="J788" s="998"/>
      <c r="K788" s="998"/>
      <c r="L788" s="998"/>
      <c r="M788" s="998"/>
      <c r="N788" s="998"/>
      <c r="O788" s="998"/>
      <c r="P788" s="998"/>
      <c r="Q788" s="999"/>
      <c r="R788" s="306"/>
      <c r="S788" s="380"/>
      <c r="T788" s="202"/>
      <c r="U788" s="202"/>
      <c r="V788" s="202"/>
      <c r="W788" s="202"/>
      <c r="X788" s="174"/>
      <c r="Y788" s="174"/>
      <c r="Z788" s="174"/>
      <c r="AA788" s="175"/>
      <c r="AB788" s="176"/>
      <c r="AC788" s="176"/>
    </row>
    <row r="789" spans="1:29" s="177" customFormat="1" ht="14.25" customHeight="1" x14ac:dyDescent="0.25">
      <c r="A789" s="128"/>
      <c r="B789" s="220"/>
      <c r="C789" s="223"/>
      <c r="D789" s="336"/>
      <c r="E789" s="460"/>
      <c r="F789" s="593"/>
      <c r="G789" s="593"/>
      <c r="H789" s="593"/>
      <c r="I789" s="593"/>
      <c r="J789" s="594"/>
      <c r="K789" s="595"/>
      <c r="L789" s="595"/>
      <c r="M789" s="595"/>
      <c r="N789" s="595"/>
      <c r="O789" s="595"/>
      <c r="P789" s="595"/>
      <c r="Q789" s="595"/>
      <c r="R789" s="306"/>
      <c r="S789" s="380"/>
      <c r="T789" s="202"/>
      <c r="U789" s="202"/>
      <c r="V789" s="202"/>
      <c r="W789" s="202"/>
      <c r="X789" s="174"/>
      <c r="Y789" s="174"/>
      <c r="Z789" s="174"/>
      <c r="AA789" s="175"/>
      <c r="AB789" s="176"/>
      <c r="AC789" s="176"/>
    </row>
    <row r="790" spans="1:29" s="177" customFormat="1" ht="15" customHeight="1" x14ac:dyDescent="0.25">
      <c r="A790" s="128"/>
      <c r="B790" s="575"/>
      <c r="C790" s="576"/>
      <c r="D790" s="577"/>
      <c r="E790" s="577"/>
      <c r="F790" s="577"/>
      <c r="G790" s="578"/>
      <c r="H790" s="577"/>
      <c r="I790" s="577"/>
      <c r="J790" s="577"/>
      <c r="K790" s="577"/>
      <c r="L790" s="577"/>
      <c r="M790" s="577"/>
      <c r="N790" s="579"/>
      <c r="O790" s="579"/>
      <c r="P790" s="579"/>
      <c r="Q790" s="579"/>
      <c r="R790" s="580"/>
      <c r="S790" s="380"/>
      <c r="T790" s="202"/>
      <c r="U790" s="202"/>
      <c r="V790" s="202"/>
      <c r="W790" s="202"/>
      <c r="X790" s="174"/>
      <c r="Y790" s="174"/>
      <c r="Z790" s="174"/>
      <c r="AA790" s="175"/>
      <c r="AB790" s="176"/>
      <c r="AC790" s="176"/>
    </row>
    <row r="791" spans="1:29" s="177" customFormat="1" ht="18.75" customHeight="1" x14ac:dyDescent="0.25">
      <c r="A791" s="128"/>
      <c r="B791" s="581"/>
      <c r="C791" s="582" t="s">
        <v>539</v>
      </c>
      <c r="D791" s="582"/>
      <c r="E791" s="582"/>
      <c r="F791" s="426"/>
      <c r="G791" s="424"/>
      <c r="H791" s="426"/>
      <c r="I791" s="426"/>
      <c r="J791" s="426"/>
      <c r="K791" s="426"/>
      <c r="L791" s="426"/>
      <c r="M791" s="426"/>
      <c r="N791" s="574"/>
      <c r="O791" s="574"/>
      <c r="P791" s="574"/>
      <c r="Q791" s="574"/>
      <c r="R791" s="306"/>
      <c r="S791" s="380"/>
      <c r="T791" s="202"/>
      <c r="U791" s="202"/>
      <c r="V791" s="202"/>
      <c r="W791" s="202"/>
      <c r="X791" s="174"/>
      <c r="Y791" s="174"/>
      <c r="Z791" s="174"/>
      <c r="AA791" s="175"/>
      <c r="AB791" s="176"/>
      <c r="AC791" s="176"/>
    </row>
    <row r="792" spans="1:29" s="177" customFormat="1" ht="15" customHeight="1" x14ac:dyDescent="0.25">
      <c r="A792" s="128"/>
      <c r="B792" s="583"/>
      <c r="C792" s="582"/>
      <c r="D792" s="582"/>
      <c r="E792" s="582"/>
      <c r="F792" s="426"/>
      <c r="G792" s="424"/>
      <c r="H792" s="426"/>
      <c r="I792" s="426"/>
      <c r="J792" s="426"/>
      <c r="K792" s="426"/>
      <c r="L792" s="426"/>
      <c r="M792" s="426"/>
      <c r="N792" s="574"/>
      <c r="O792" s="574"/>
      <c r="P792" s="574"/>
      <c r="Q792" s="574"/>
      <c r="R792" s="306"/>
      <c r="S792" s="380"/>
      <c r="T792" s="202" t="b">
        <f>IF(W792="1",TRUE,FALSE)</f>
        <v>0</v>
      </c>
      <c r="U792" s="202" t="str">
        <f>""&amp;T792&amp;""</f>
        <v>FALSE</v>
      </c>
      <c r="V792" s="202">
        <f>IF(K792="Yes",1,0)</f>
        <v>0</v>
      </c>
      <c r="W792" s="202" t="str">
        <f>""&amp;V792&amp;""</f>
        <v>0</v>
      </c>
      <c r="X792" s="174"/>
      <c r="Y792" s="174"/>
      <c r="Z792" s="174"/>
      <c r="AA792" s="175"/>
      <c r="AB792" s="176"/>
      <c r="AC792" s="176"/>
    </row>
    <row r="793" spans="1:29" s="177" customFormat="1" ht="16.5" customHeight="1" x14ac:dyDescent="0.25">
      <c r="A793" s="128"/>
      <c r="B793" s="220"/>
      <c r="C793" s="223"/>
      <c r="D793" s="426"/>
      <c r="E793" s="426"/>
      <c r="F793" s="426"/>
      <c r="G793" s="424"/>
      <c r="H793" s="426"/>
      <c r="I793" s="426"/>
      <c r="J793" s="584" t="s">
        <v>540</v>
      </c>
      <c r="K793" s="987" t="s">
        <v>251</v>
      </c>
      <c r="L793" s="988"/>
      <c r="M793" s="426"/>
      <c r="N793" s="574"/>
      <c r="O793" s="584" t="s">
        <v>533</v>
      </c>
      <c r="P793" s="989"/>
      <c r="Q793" s="990"/>
      <c r="R793" s="306"/>
      <c r="S793" s="380" t="str">
        <f>IF(AND(N750="YES",K793="&lt;select&gt;"),"Please complete all category questions.","")</f>
        <v/>
      </c>
      <c r="T793" s="202" t="b">
        <f>IF(W793="1",TRUE,FALSE)</f>
        <v>0</v>
      </c>
      <c r="U793" s="202" t="str">
        <f>""&amp;T793&amp;""</f>
        <v>FALSE</v>
      </c>
      <c r="V793" s="202">
        <f>IF(K793="Yes",1,0)</f>
        <v>0</v>
      </c>
      <c r="W793" s="202" t="str">
        <f>""&amp;V793&amp;""</f>
        <v>0</v>
      </c>
      <c r="X793" s="174"/>
      <c r="Y793" s="174"/>
      <c r="Z793" s="174"/>
      <c r="AA793" s="175"/>
      <c r="AB793" s="176"/>
      <c r="AC793" s="176"/>
    </row>
    <row r="794" spans="1:29" s="177" customFormat="1" ht="15" customHeight="1" x14ac:dyDescent="0.25">
      <c r="A794" s="128"/>
      <c r="B794" s="220"/>
      <c r="C794" s="223"/>
      <c r="D794" s="426"/>
      <c r="E794" s="426"/>
      <c r="F794" s="426"/>
      <c r="G794" s="424"/>
      <c r="H794" s="426"/>
      <c r="I794" s="426"/>
      <c r="J794" s="584"/>
      <c r="K794" s="585"/>
      <c r="L794" s="426"/>
      <c r="M794" s="426"/>
      <c r="N794" s="574"/>
      <c r="O794" s="574"/>
      <c r="P794" s="574"/>
      <c r="Q794" s="574"/>
      <c r="R794" s="306"/>
      <c r="S794" s="380"/>
      <c r="T794" s="202" t="b">
        <f>IF(W794="1",TRUE,FALSE)</f>
        <v>0</v>
      </c>
      <c r="U794" s="202" t="str">
        <f>""&amp;T794&amp;""</f>
        <v>FALSE</v>
      </c>
      <c r="V794" s="202">
        <f>IF(K794="Yes",1,0)</f>
        <v>0</v>
      </c>
      <c r="W794" s="202" t="str">
        <f>""&amp;V794&amp;""</f>
        <v>0</v>
      </c>
      <c r="X794" s="174"/>
      <c r="Y794" s="174"/>
      <c r="Z794" s="174"/>
      <c r="AA794" s="175"/>
      <c r="AB794" s="176"/>
      <c r="AC794" s="176"/>
    </row>
    <row r="795" spans="1:29" s="177" customFormat="1" ht="16.5" customHeight="1" x14ac:dyDescent="0.25">
      <c r="A795" s="128"/>
      <c r="B795" s="220"/>
      <c r="C795" s="223"/>
      <c r="D795" s="426"/>
      <c r="E795" s="426"/>
      <c r="F795" s="426"/>
      <c r="G795" s="424"/>
      <c r="H795" s="426"/>
      <c r="I795" s="426"/>
      <c r="J795" s="596" t="s">
        <v>541</v>
      </c>
      <c r="K795" s="987" t="s">
        <v>251</v>
      </c>
      <c r="L795" s="988"/>
      <c r="M795" s="426"/>
      <c r="N795" s="574"/>
      <c r="O795" s="584" t="s">
        <v>534</v>
      </c>
      <c r="P795" s="992" t="s">
        <v>251</v>
      </c>
      <c r="Q795" s="993"/>
      <c r="R795" s="306"/>
      <c r="S795" s="380"/>
      <c r="T795" s="202" t="b">
        <f>IF(W795="1",TRUE,FALSE)</f>
        <v>0</v>
      </c>
      <c r="U795" s="202" t="str">
        <f>""&amp;T795&amp;""</f>
        <v>FALSE</v>
      </c>
      <c r="V795" s="202">
        <f>IF(K795="Yes",1,0)</f>
        <v>0</v>
      </c>
      <c r="W795" s="202" t="str">
        <f>""&amp;V795&amp;""</f>
        <v>0</v>
      </c>
      <c r="X795" s="174"/>
      <c r="Y795" s="174"/>
      <c r="Z795" s="174"/>
      <c r="AA795" s="175"/>
      <c r="AB795" s="176"/>
      <c r="AC795" s="176"/>
    </row>
    <row r="796" spans="1:29" s="177" customFormat="1" ht="15" customHeight="1" x14ac:dyDescent="0.25">
      <c r="A796" s="128"/>
      <c r="B796" s="220"/>
      <c r="C796" s="223"/>
      <c r="D796" s="426"/>
      <c r="E796" s="426"/>
      <c r="F796" s="426"/>
      <c r="G796" s="424"/>
      <c r="H796" s="426"/>
      <c r="I796" s="426"/>
      <c r="J796" s="586"/>
      <c r="K796" s="587"/>
      <c r="L796" s="587"/>
      <c r="M796" s="426"/>
      <c r="N796" s="574"/>
      <c r="O796" s="574"/>
      <c r="P796" s="574"/>
      <c r="Q796" s="574"/>
      <c r="R796" s="306"/>
      <c r="S796" s="380"/>
      <c r="T796" s="202"/>
      <c r="U796" s="202"/>
      <c r="V796" s="202"/>
      <c r="W796" s="202"/>
      <c r="X796" s="174"/>
      <c r="Y796" s="174"/>
      <c r="Z796" s="174"/>
      <c r="AA796" s="175"/>
      <c r="AB796" s="176"/>
      <c r="AC796" s="176"/>
    </row>
    <row r="797" spans="1:29" s="177" customFormat="1" ht="15" customHeight="1" x14ac:dyDescent="0.25">
      <c r="A797" s="128"/>
      <c r="B797" s="220"/>
      <c r="C797" s="223"/>
      <c r="D797" s="336"/>
      <c r="E797" s="336"/>
      <c r="I797" s="589"/>
      <c r="J797" s="590"/>
      <c r="K797" s="591"/>
      <c r="L797" s="591"/>
      <c r="M797" s="588"/>
      <c r="N797" s="588"/>
      <c r="O797" s="588"/>
      <c r="P797" s="588"/>
      <c r="Q797" s="588"/>
      <c r="R797" s="306"/>
      <c r="S797" s="380"/>
      <c r="T797" s="202"/>
      <c r="U797" s="202"/>
      <c r="V797" s="202"/>
      <c r="W797" s="202"/>
      <c r="X797" s="174"/>
      <c r="Y797" s="174"/>
      <c r="Z797" s="174"/>
      <c r="AA797" s="175"/>
      <c r="AB797" s="176"/>
      <c r="AC797" s="176"/>
    </row>
    <row r="798" spans="1:29" s="177" customFormat="1" ht="15" customHeight="1" x14ac:dyDescent="0.25">
      <c r="A798" s="128"/>
      <c r="B798" s="220"/>
      <c r="C798" s="223"/>
      <c r="D798" s="991" t="s">
        <v>542</v>
      </c>
      <c r="E798" s="991"/>
      <c r="F798" s="991"/>
      <c r="G798" s="991"/>
      <c r="H798" s="991"/>
      <c r="I798" s="991"/>
      <c r="J798" s="991"/>
      <c r="K798" s="991"/>
      <c r="L798" s="991"/>
      <c r="M798" s="991"/>
      <c r="N798" s="991"/>
      <c r="O798" s="991"/>
      <c r="P798" s="991"/>
      <c r="Q798" s="588"/>
      <c r="R798" s="306"/>
      <c r="S798" s="380"/>
      <c r="T798" s="202"/>
      <c r="U798" s="202"/>
      <c r="V798" s="202"/>
      <c r="W798" s="202"/>
      <c r="X798" s="174"/>
      <c r="Y798" s="174"/>
      <c r="Z798" s="174"/>
      <c r="AA798" s="175"/>
      <c r="AB798" s="176"/>
      <c r="AC798" s="176"/>
    </row>
    <row r="799" spans="1:29" s="177" customFormat="1" ht="15" customHeight="1" x14ac:dyDescent="0.25">
      <c r="A799" s="128"/>
      <c r="B799" s="220"/>
      <c r="C799" s="223"/>
      <c r="D799" s="991"/>
      <c r="E799" s="991"/>
      <c r="F799" s="991"/>
      <c r="G799" s="991"/>
      <c r="H799" s="991"/>
      <c r="I799" s="991"/>
      <c r="J799" s="991"/>
      <c r="K799" s="991"/>
      <c r="L799" s="991"/>
      <c r="M799" s="991"/>
      <c r="N799" s="991"/>
      <c r="O799" s="991"/>
      <c r="P799" s="991"/>
      <c r="Q799" s="588"/>
      <c r="R799" s="306"/>
      <c r="S799" s="380"/>
      <c r="T799" s="202"/>
      <c r="U799" s="202"/>
      <c r="V799" s="202"/>
      <c r="W799" s="202"/>
      <c r="X799" s="174"/>
      <c r="Y799" s="174"/>
      <c r="Z799" s="174"/>
      <c r="AA799" s="175"/>
      <c r="AB799" s="176"/>
      <c r="AC799" s="176"/>
    </row>
    <row r="800" spans="1:29" s="177" customFormat="1" ht="15" customHeight="1" x14ac:dyDescent="0.25">
      <c r="A800" s="128"/>
      <c r="B800" s="220"/>
      <c r="C800" s="223"/>
      <c r="D800" s="336"/>
      <c r="E800" s="336"/>
      <c r="F800" s="275"/>
      <c r="G800" s="275"/>
      <c r="H800" s="275"/>
      <c r="I800" s="589"/>
      <c r="J800" s="590"/>
      <c r="K800" s="591"/>
      <c r="L800" s="591"/>
      <c r="M800" s="588"/>
      <c r="N800" s="588"/>
      <c r="O800" s="588"/>
      <c r="P800" s="588"/>
      <c r="Q800" s="588"/>
      <c r="R800" s="306"/>
      <c r="S800" s="380"/>
      <c r="T800" s="202"/>
      <c r="U800" s="202"/>
      <c r="V800" s="202"/>
      <c r="W800" s="202"/>
      <c r="X800" s="174"/>
      <c r="Y800" s="174"/>
      <c r="Z800" s="174"/>
      <c r="AA800" s="175"/>
      <c r="AB800" s="176"/>
      <c r="AC800" s="176"/>
    </row>
    <row r="801" spans="1:29" s="177" customFormat="1" ht="31.5" customHeight="1" x14ac:dyDescent="0.25">
      <c r="A801" s="128"/>
      <c r="B801" s="592"/>
      <c r="C801" s="247"/>
      <c r="D801" s="994"/>
      <c r="E801" s="995"/>
      <c r="F801" s="995"/>
      <c r="G801" s="995"/>
      <c r="H801" s="995"/>
      <c r="I801" s="995"/>
      <c r="J801" s="995"/>
      <c r="K801" s="995"/>
      <c r="L801" s="995"/>
      <c r="M801" s="995"/>
      <c r="N801" s="995"/>
      <c r="O801" s="995"/>
      <c r="P801" s="995"/>
      <c r="Q801" s="996"/>
      <c r="R801" s="306"/>
      <c r="S801" s="380"/>
      <c r="T801" s="202"/>
      <c r="U801" s="202"/>
      <c r="V801" s="202"/>
      <c r="W801" s="202"/>
      <c r="X801" s="174"/>
      <c r="Y801" s="174"/>
      <c r="Z801" s="174"/>
      <c r="AA801" s="175"/>
      <c r="AB801" s="176"/>
      <c r="AC801" s="176"/>
    </row>
    <row r="802" spans="1:29" s="177" customFormat="1" ht="45.75" customHeight="1" x14ac:dyDescent="0.25">
      <c r="A802" s="128"/>
      <c r="B802" s="220"/>
      <c r="C802" s="223"/>
      <c r="D802" s="997"/>
      <c r="E802" s="998"/>
      <c r="F802" s="998"/>
      <c r="G802" s="998"/>
      <c r="H802" s="998"/>
      <c r="I802" s="998"/>
      <c r="J802" s="998"/>
      <c r="K802" s="998"/>
      <c r="L802" s="998"/>
      <c r="M802" s="998"/>
      <c r="N802" s="998"/>
      <c r="O802" s="998"/>
      <c r="P802" s="998"/>
      <c r="Q802" s="999"/>
      <c r="R802" s="306"/>
      <c r="S802" s="380"/>
      <c r="T802" s="202"/>
      <c r="U802" s="202"/>
      <c r="V802" s="202"/>
      <c r="W802" s="202"/>
      <c r="X802" s="174"/>
      <c r="Y802" s="174"/>
      <c r="Z802" s="174"/>
      <c r="AA802" s="175"/>
      <c r="AB802" s="176"/>
      <c r="AC802" s="176"/>
    </row>
    <row r="803" spans="1:29" s="177" customFormat="1" ht="14.25" customHeight="1" x14ac:dyDescent="0.25">
      <c r="A803" s="128"/>
      <c r="B803" s="220"/>
      <c r="C803" s="223"/>
      <c r="D803" s="336"/>
      <c r="E803" s="460"/>
      <c r="F803" s="593"/>
      <c r="G803" s="593"/>
      <c r="H803" s="593"/>
      <c r="I803" s="593"/>
      <c r="J803" s="594"/>
      <c r="K803" s="595"/>
      <c r="L803" s="595"/>
      <c r="M803" s="595"/>
      <c r="N803" s="595"/>
      <c r="O803" s="595"/>
      <c r="P803" s="595"/>
      <c r="Q803" s="595"/>
      <c r="R803" s="306"/>
      <c r="S803" s="380"/>
      <c r="T803" s="202"/>
      <c r="U803" s="202"/>
      <c r="V803" s="202"/>
      <c r="W803" s="202"/>
      <c r="X803" s="174"/>
      <c r="Y803" s="174"/>
      <c r="Z803" s="174"/>
      <c r="AA803" s="175"/>
      <c r="AB803" s="176"/>
      <c r="AC803" s="176"/>
    </row>
    <row r="804" spans="1:29" s="177" customFormat="1" ht="15" customHeight="1" x14ac:dyDescent="0.25">
      <c r="A804" s="128"/>
      <c r="B804" s="575"/>
      <c r="C804" s="576"/>
      <c r="D804" s="577"/>
      <c r="E804" s="577"/>
      <c r="F804" s="577"/>
      <c r="G804" s="578"/>
      <c r="H804" s="577"/>
      <c r="I804" s="577"/>
      <c r="J804" s="577"/>
      <c r="K804" s="577"/>
      <c r="L804" s="577"/>
      <c r="M804" s="577"/>
      <c r="N804" s="579"/>
      <c r="O804" s="579"/>
      <c r="P804" s="579"/>
      <c r="Q804" s="579"/>
      <c r="R804" s="580"/>
      <c r="S804" s="380"/>
      <c r="T804" s="202"/>
      <c r="U804" s="202"/>
      <c r="V804" s="202"/>
      <c r="W804" s="202"/>
      <c r="X804" s="174"/>
      <c r="Y804" s="174"/>
      <c r="Z804" s="174"/>
      <c r="AA804" s="175"/>
      <c r="AB804" s="176"/>
      <c r="AC804" s="176"/>
    </row>
    <row r="805" spans="1:29" s="177" customFormat="1" ht="18.75" customHeight="1" x14ac:dyDescent="0.25">
      <c r="A805" s="128"/>
      <c r="B805" s="581"/>
      <c r="C805" s="582" t="s">
        <v>561</v>
      </c>
      <c r="D805" s="582"/>
      <c r="E805" s="582"/>
      <c r="F805" s="426"/>
      <c r="G805" s="424"/>
      <c r="H805" s="426"/>
      <c r="I805" s="426"/>
      <c r="J805" s="426"/>
      <c r="K805" s="426"/>
      <c r="L805" s="426"/>
      <c r="M805" s="426"/>
      <c r="N805" s="574"/>
      <c r="O805" s="574"/>
      <c r="P805" s="574"/>
      <c r="Q805" s="574"/>
      <c r="R805" s="306"/>
      <c r="S805" s="380"/>
      <c r="T805" s="202"/>
      <c r="U805" s="202"/>
      <c r="V805" s="202"/>
      <c r="W805" s="202"/>
      <c r="X805" s="174"/>
      <c r="Y805" s="174"/>
      <c r="Z805" s="174"/>
      <c r="AA805" s="175"/>
      <c r="AB805" s="176"/>
      <c r="AC805" s="176"/>
    </row>
    <row r="806" spans="1:29" s="177" customFormat="1" ht="15" customHeight="1" x14ac:dyDescent="0.25">
      <c r="A806" s="128"/>
      <c r="B806" s="583"/>
      <c r="C806" s="582"/>
      <c r="D806" s="582"/>
      <c r="E806" s="582"/>
      <c r="F806" s="426"/>
      <c r="G806" s="424"/>
      <c r="H806" s="426"/>
      <c r="I806" s="426"/>
      <c r="J806" s="426"/>
      <c r="K806" s="426"/>
      <c r="L806" s="426"/>
      <c r="M806" s="426"/>
      <c r="N806" s="574"/>
      <c r="O806" s="574"/>
      <c r="P806" s="574"/>
      <c r="Q806" s="574"/>
      <c r="R806" s="306"/>
      <c r="S806" s="380"/>
      <c r="T806" s="202"/>
      <c r="U806" s="202"/>
      <c r="V806" s="202"/>
      <c r="W806" s="202"/>
      <c r="X806" s="174"/>
      <c r="Y806" s="174"/>
      <c r="Z806" s="174"/>
      <c r="AA806" s="175"/>
      <c r="AB806" s="176"/>
      <c r="AC806" s="176"/>
    </row>
    <row r="807" spans="1:29" s="177" customFormat="1" ht="16.5" customHeight="1" x14ac:dyDescent="0.25">
      <c r="A807" s="128"/>
      <c r="B807" s="220"/>
      <c r="C807" s="223"/>
      <c r="D807" s="426"/>
      <c r="E807" s="426"/>
      <c r="F807" s="426"/>
      <c r="G807" s="424"/>
      <c r="H807" s="426"/>
      <c r="I807" s="426"/>
      <c r="J807" s="584" t="s">
        <v>562</v>
      </c>
      <c r="K807" s="987" t="s">
        <v>251</v>
      </c>
      <c r="L807" s="988"/>
      <c r="M807" s="426"/>
      <c r="N807" s="574"/>
      <c r="O807" s="584" t="s">
        <v>533</v>
      </c>
      <c r="P807" s="989"/>
      <c r="Q807" s="990"/>
      <c r="R807" s="306"/>
      <c r="S807" s="380" t="str">
        <f>IF(AND(N750="YES",K807="&lt;select&gt;"),"Please complete all category questions.","")</f>
        <v/>
      </c>
      <c r="T807" s="202" t="b">
        <f>IF(W807="1",TRUE,FALSE)</f>
        <v>0</v>
      </c>
      <c r="U807" s="202" t="str">
        <f>""&amp;T807&amp;""</f>
        <v>FALSE</v>
      </c>
      <c r="V807" s="202">
        <f>IF(K807="Yes",1,0)</f>
        <v>0</v>
      </c>
      <c r="W807" s="202" t="str">
        <f>""&amp;V807&amp;""</f>
        <v>0</v>
      </c>
      <c r="X807" s="174"/>
      <c r="Y807" s="174"/>
      <c r="Z807" s="174"/>
      <c r="AA807" s="175"/>
      <c r="AB807" s="176"/>
      <c r="AC807" s="176"/>
    </row>
    <row r="808" spans="1:29" s="177" customFormat="1" ht="15" customHeight="1" x14ac:dyDescent="0.25">
      <c r="A808" s="128"/>
      <c r="B808" s="220"/>
      <c r="C808" s="223"/>
      <c r="D808" s="426"/>
      <c r="E808" s="426"/>
      <c r="F808" s="426"/>
      <c r="G808" s="424"/>
      <c r="H808" s="426"/>
      <c r="I808" s="426"/>
      <c r="J808" s="584"/>
      <c r="K808" s="585"/>
      <c r="L808" s="426"/>
      <c r="M808" s="426"/>
      <c r="N808" s="574"/>
      <c r="O808" s="574"/>
      <c r="P808" s="574"/>
      <c r="Q808" s="574"/>
      <c r="R808" s="306"/>
      <c r="S808" s="380"/>
      <c r="T808" s="202" t="b">
        <f>IF(W808="1",TRUE,FALSE)</f>
        <v>0</v>
      </c>
      <c r="U808" s="202" t="str">
        <f>""&amp;T808&amp;""</f>
        <v>FALSE</v>
      </c>
      <c r="V808" s="202">
        <f>IF(K808="Yes",1,0)</f>
        <v>0</v>
      </c>
      <c r="W808" s="202" t="str">
        <f>""&amp;V808&amp;""</f>
        <v>0</v>
      </c>
      <c r="X808" s="174"/>
      <c r="Y808" s="174"/>
      <c r="Z808" s="174"/>
      <c r="AA808" s="175"/>
      <c r="AB808" s="176"/>
      <c r="AC808" s="176"/>
    </row>
    <row r="809" spans="1:29" s="177" customFormat="1" ht="16.5" customHeight="1" x14ac:dyDescent="0.25">
      <c r="A809" s="128"/>
      <c r="B809" s="220"/>
      <c r="C809" s="223"/>
      <c r="D809" s="426"/>
      <c r="E809" s="426"/>
      <c r="F809" s="426"/>
      <c r="G809" s="424"/>
      <c r="H809" s="426"/>
      <c r="I809" s="426"/>
      <c r="J809" s="586" t="s">
        <v>563</v>
      </c>
      <c r="K809" s="987" t="s">
        <v>251</v>
      </c>
      <c r="L809" s="988"/>
      <c r="M809" s="426"/>
      <c r="N809" s="574"/>
      <c r="O809" s="584" t="s">
        <v>534</v>
      </c>
      <c r="P809" s="992" t="s">
        <v>251</v>
      </c>
      <c r="Q809" s="993"/>
      <c r="R809" s="306"/>
      <c r="S809" s="380"/>
      <c r="T809" s="202" t="b">
        <f>IF(W809="1",TRUE,FALSE)</f>
        <v>0</v>
      </c>
      <c r="U809" s="202" t="str">
        <f>""&amp;T809&amp;""</f>
        <v>FALSE</v>
      </c>
      <c r="V809" s="202">
        <f>IF(K809="Yes",1,0)</f>
        <v>0</v>
      </c>
      <c r="W809" s="202" t="str">
        <f>""&amp;V809&amp;""</f>
        <v>0</v>
      </c>
      <c r="X809" s="174"/>
      <c r="Y809" s="174"/>
      <c r="Z809" s="174"/>
      <c r="AA809" s="175"/>
      <c r="AB809" s="176"/>
      <c r="AC809" s="176"/>
    </row>
    <row r="810" spans="1:29" s="177" customFormat="1" ht="15" customHeight="1" x14ac:dyDescent="0.25">
      <c r="A810" s="128"/>
      <c r="B810" s="220"/>
      <c r="C810" s="223"/>
      <c r="D810" s="426"/>
      <c r="E810" s="426"/>
      <c r="F810" s="426"/>
      <c r="G810" s="424"/>
      <c r="H810" s="426"/>
      <c r="I810" s="426"/>
      <c r="J810" s="586"/>
      <c r="K810" s="587"/>
      <c r="L810" s="587"/>
      <c r="M810" s="426"/>
      <c r="N810" s="574"/>
      <c r="O810" s="574"/>
      <c r="P810" s="574"/>
      <c r="Q810" s="574"/>
      <c r="R810" s="306"/>
      <c r="S810" s="380"/>
      <c r="T810" s="202" t="b">
        <f>IF(W810="1",TRUE,FALSE)</f>
        <v>0</v>
      </c>
      <c r="U810" s="202" t="str">
        <f>""&amp;T810&amp;""</f>
        <v>FALSE</v>
      </c>
      <c r="V810" s="202">
        <f>IF(K810="Yes",1,0)</f>
        <v>0</v>
      </c>
      <c r="W810" s="202" t="str">
        <f>""&amp;V810&amp;""</f>
        <v>0</v>
      </c>
      <c r="X810" s="174"/>
      <c r="Y810" s="174"/>
      <c r="Z810" s="174"/>
      <c r="AA810" s="175"/>
      <c r="AB810" s="176"/>
      <c r="AC810" s="176"/>
    </row>
    <row r="811" spans="1:29" s="177" customFormat="1" ht="15" customHeight="1" x14ac:dyDescent="0.25">
      <c r="A811" s="128"/>
      <c r="B811" s="220"/>
      <c r="C811" s="223"/>
      <c r="D811" s="336"/>
      <c r="E811" s="336"/>
      <c r="I811" s="589"/>
      <c r="J811" s="590"/>
      <c r="K811" s="591"/>
      <c r="L811" s="591"/>
      <c r="M811" s="588"/>
      <c r="N811" s="588"/>
      <c r="O811" s="588"/>
      <c r="P811" s="588"/>
      <c r="Q811" s="588"/>
      <c r="R811" s="306"/>
      <c r="S811" s="380"/>
      <c r="T811" s="202"/>
      <c r="U811" s="202"/>
      <c r="V811" s="202"/>
      <c r="W811" s="202"/>
      <c r="X811" s="174"/>
      <c r="Y811" s="174"/>
      <c r="Z811" s="174"/>
      <c r="AA811" s="175"/>
      <c r="AB811" s="176"/>
      <c r="AC811" s="176"/>
    </row>
    <row r="812" spans="1:29" s="177" customFormat="1" ht="15" customHeight="1" x14ac:dyDescent="0.25">
      <c r="A812" s="128"/>
      <c r="B812" s="220"/>
      <c r="C812" s="223"/>
      <c r="D812" s="991" t="s">
        <v>564</v>
      </c>
      <c r="E812" s="991"/>
      <c r="F812" s="991"/>
      <c r="G812" s="991"/>
      <c r="H812" s="991"/>
      <c r="I812" s="991"/>
      <c r="J812" s="991"/>
      <c r="K812" s="991"/>
      <c r="L812" s="991"/>
      <c r="M812" s="991"/>
      <c r="N812" s="991"/>
      <c r="O812" s="991"/>
      <c r="P812" s="991"/>
      <c r="Q812" s="588"/>
      <c r="R812" s="306"/>
      <c r="S812" s="380"/>
      <c r="T812" s="202"/>
      <c r="U812" s="202"/>
      <c r="V812" s="202"/>
      <c r="W812" s="202"/>
      <c r="X812" s="174"/>
      <c r="Y812" s="174"/>
      <c r="Z812" s="174"/>
      <c r="AA812" s="175"/>
      <c r="AB812" s="176"/>
      <c r="AC812" s="176"/>
    </row>
    <row r="813" spans="1:29" s="177" customFormat="1" ht="15" customHeight="1" x14ac:dyDescent="0.25">
      <c r="A813" s="128"/>
      <c r="B813" s="220"/>
      <c r="C813" s="223"/>
      <c r="D813" s="991"/>
      <c r="E813" s="991"/>
      <c r="F813" s="991"/>
      <c r="G813" s="991"/>
      <c r="H813" s="991"/>
      <c r="I813" s="991"/>
      <c r="J813" s="991"/>
      <c r="K813" s="991"/>
      <c r="L813" s="991"/>
      <c r="M813" s="991"/>
      <c r="N813" s="991"/>
      <c r="O813" s="991"/>
      <c r="P813" s="991"/>
      <c r="Q813" s="588"/>
      <c r="R813" s="306"/>
      <c r="S813" s="380"/>
      <c r="T813" s="202"/>
      <c r="U813" s="202"/>
      <c r="V813" s="202"/>
      <c r="W813" s="202"/>
      <c r="X813" s="174"/>
      <c r="Y813" s="174"/>
      <c r="Z813" s="174"/>
      <c r="AA813" s="175"/>
      <c r="AB813" s="176"/>
      <c r="AC813" s="176"/>
    </row>
    <row r="814" spans="1:29" s="177" customFormat="1" ht="15" customHeight="1" x14ac:dyDescent="0.25">
      <c r="A814" s="128"/>
      <c r="B814" s="220"/>
      <c r="C814" s="223"/>
      <c r="D814" s="336"/>
      <c r="E814" s="336"/>
      <c r="F814" s="275"/>
      <c r="G814" s="275"/>
      <c r="H814" s="275"/>
      <c r="I814" s="589"/>
      <c r="J814" s="590"/>
      <c r="K814" s="591"/>
      <c r="L814" s="591"/>
      <c r="M814" s="588"/>
      <c r="N814" s="588"/>
      <c r="O814" s="588"/>
      <c r="P814" s="588"/>
      <c r="Q814" s="588"/>
      <c r="R814" s="306"/>
      <c r="S814" s="380"/>
      <c r="T814" s="202"/>
      <c r="U814" s="202"/>
      <c r="V814" s="202"/>
      <c r="W814" s="202"/>
      <c r="X814" s="174"/>
      <c r="Y814" s="174"/>
      <c r="Z814" s="174"/>
      <c r="AA814" s="175"/>
      <c r="AB814" s="176"/>
      <c r="AC814" s="176"/>
    </row>
    <row r="815" spans="1:29" s="177" customFormat="1" ht="31.5" customHeight="1" x14ac:dyDescent="0.25">
      <c r="A815" s="128"/>
      <c r="B815" s="592"/>
      <c r="C815" s="247"/>
      <c r="D815" s="994"/>
      <c r="E815" s="995"/>
      <c r="F815" s="995"/>
      <c r="G815" s="995"/>
      <c r="H815" s="995"/>
      <c r="I815" s="995"/>
      <c r="J815" s="995"/>
      <c r="K815" s="995"/>
      <c r="L815" s="995"/>
      <c r="M815" s="995"/>
      <c r="N815" s="995"/>
      <c r="O815" s="995"/>
      <c r="P815" s="995"/>
      <c r="Q815" s="996"/>
      <c r="R815" s="306"/>
      <c r="S815" s="380"/>
      <c r="T815" s="202"/>
      <c r="U815" s="202"/>
      <c r="V815" s="202"/>
      <c r="W815" s="202"/>
      <c r="X815" s="174"/>
      <c r="Y815" s="174"/>
      <c r="Z815" s="174"/>
      <c r="AA815" s="175"/>
      <c r="AB815" s="176"/>
      <c r="AC815" s="176"/>
    </row>
    <row r="816" spans="1:29" s="177" customFormat="1" ht="45.75" customHeight="1" x14ac:dyDescent="0.25">
      <c r="A816" s="128"/>
      <c r="B816" s="220"/>
      <c r="C816" s="223"/>
      <c r="D816" s="997"/>
      <c r="E816" s="998"/>
      <c r="F816" s="998"/>
      <c r="G816" s="998"/>
      <c r="H816" s="998"/>
      <c r="I816" s="998"/>
      <c r="J816" s="998"/>
      <c r="K816" s="998"/>
      <c r="L816" s="998"/>
      <c r="M816" s="998"/>
      <c r="N816" s="998"/>
      <c r="O816" s="998"/>
      <c r="P816" s="998"/>
      <c r="Q816" s="999"/>
      <c r="R816" s="306"/>
      <c r="S816" s="380"/>
      <c r="T816" s="202"/>
      <c r="U816" s="202"/>
      <c r="V816" s="202"/>
      <c r="W816" s="202"/>
      <c r="X816" s="174"/>
      <c r="Y816" s="174"/>
      <c r="Z816" s="174"/>
      <c r="AA816" s="175"/>
      <c r="AB816" s="176"/>
      <c r="AC816" s="176"/>
    </row>
    <row r="817" spans="1:29" s="177" customFormat="1" ht="14.25" customHeight="1" x14ac:dyDescent="0.25">
      <c r="A817" s="128"/>
      <c r="B817" s="220"/>
      <c r="C817" s="223"/>
      <c r="D817" s="336"/>
      <c r="E817" s="460"/>
      <c r="F817" s="593"/>
      <c r="G817" s="593"/>
      <c r="H817" s="593"/>
      <c r="I817" s="593"/>
      <c r="J817" s="594"/>
      <c r="K817" s="595"/>
      <c r="L817" s="595"/>
      <c r="M817" s="595"/>
      <c r="N817" s="595"/>
      <c r="O817" s="595"/>
      <c r="P817" s="595"/>
      <c r="Q817" s="595"/>
      <c r="R817" s="306"/>
      <c r="S817" s="380"/>
      <c r="T817" s="202"/>
      <c r="U817" s="202"/>
      <c r="V817" s="202"/>
      <c r="W817" s="202"/>
      <c r="X817" s="174"/>
      <c r="Y817" s="174"/>
      <c r="Z817" s="174"/>
      <c r="AA817" s="175"/>
      <c r="AB817" s="176"/>
      <c r="AC817" s="176"/>
    </row>
    <row r="818" spans="1:29" s="177" customFormat="1" ht="15" customHeight="1" x14ac:dyDescent="0.25">
      <c r="A818" s="128"/>
      <c r="B818" s="575"/>
      <c r="C818" s="576"/>
      <c r="D818" s="577"/>
      <c r="E818" s="577"/>
      <c r="F818" s="577"/>
      <c r="G818" s="578"/>
      <c r="H818" s="577"/>
      <c r="I818" s="577"/>
      <c r="J818" s="577"/>
      <c r="K818" s="577"/>
      <c r="L818" s="577"/>
      <c r="M818" s="577"/>
      <c r="N818" s="579"/>
      <c r="O818" s="579"/>
      <c r="P818" s="579"/>
      <c r="Q818" s="579"/>
      <c r="R818" s="580"/>
      <c r="S818" s="380"/>
      <c r="T818" s="202"/>
      <c r="U818" s="202"/>
      <c r="V818" s="202"/>
      <c r="W818" s="202"/>
      <c r="X818" s="174"/>
      <c r="Y818" s="174"/>
      <c r="Z818" s="174"/>
      <c r="AA818" s="175"/>
      <c r="AB818" s="176"/>
      <c r="AC818" s="176"/>
    </row>
    <row r="819" spans="1:29" s="177" customFormat="1" ht="18.75" customHeight="1" x14ac:dyDescent="0.25">
      <c r="A819" s="128"/>
      <c r="B819" s="581"/>
      <c r="C819" s="582" t="s">
        <v>188</v>
      </c>
      <c r="D819" s="582"/>
      <c r="E819" s="582"/>
      <c r="F819" s="426"/>
      <c r="G819" s="424"/>
      <c r="H819" s="426"/>
      <c r="I819" s="426"/>
      <c r="J819" s="426"/>
      <c r="K819" s="426"/>
      <c r="L819" s="426"/>
      <c r="M819" s="426"/>
      <c r="N819" s="574"/>
      <c r="O819" s="574"/>
      <c r="P819" s="574"/>
      <c r="Q819" s="574"/>
      <c r="R819" s="306"/>
      <c r="S819" s="380"/>
      <c r="T819" s="202"/>
      <c r="U819" s="202"/>
      <c r="V819" s="202"/>
      <c r="W819" s="202"/>
      <c r="X819" s="174"/>
      <c r="Y819" s="174"/>
      <c r="Z819" s="174"/>
      <c r="AA819" s="175"/>
      <c r="AB819" s="176"/>
      <c r="AC819" s="176"/>
    </row>
    <row r="820" spans="1:29" s="177" customFormat="1" ht="15" customHeight="1" x14ac:dyDescent="0.25">
      <c r="A820" s="128"/>
      <c r="B820" s="583"/>
      <c r="C820" s="582"/>
      <c r="D820" s="582"/>
      <c r="E820" s="582"/>
      <c r="F820" s="426"/>
      <c r="G820" s="424"/>
      <c r="H820" s="426"/>
      <c r="I820" s="426"/>
      <c r="J820" s="426"/>
      <c r="K820" s="426"/>
      <c r="L820" s="426"/>
      <c r="M820" s="426"/>
      <c r="N820" s="574"/>
      <c r="O820" s="574"/>
      <c r="P820" s="574"/>
      <c r="Q820" s="574"/>
      <c r="R820" s="306"/>
      <c r="S820" s="380"/>
      <c r="T820" s="202"/>
      <c r="U820" s="202"/>
      <c r="V820" s="202"/>
      <c r="W820" s="202"/>
      <c r="X820" s="174"/>
      <c r="Y820" s="174"/>
      <c r="Z820" s="174"/>
      <c r="AA820" s="175"/>
      <c r="AB820" s="176"/>
      <c r="AC820" s="176"/>
    </row>
    <row r="821" spans="1:29" s="177" customFormat="1" ht="16.5" customHeight="1" x14ac:dyDescent="0.25">
      <c r="A821" s="128"/>
      <c r="B821" s="220"/>
      <c r="C821" s="223"/>
      <c r="D821" s="426"/>
      <c r="E821" s="426"/>
      <c r="F821" s="426"/>
      <c r="G821" s="424"/>
      <c r="H821" s="426"/>
      <c r="I821" s="426"/>
      <c r="J821" s="584" t="s">
        <v>543</v>
      </c>
      <c r="K821" s="987" t="s">
        <v>251</v>
      </c>
      <c r="L821" s="988"/>
      <c r="M821" s="426"/>
      <c r="N821" s="574"/>
      <c r="O821" s="584" t="s">
        <v>533</v>
      </c>
      <c r="P821" s="989"/>
      <c r="Q821" s="990"/>
      <c r="R821" s="306"/>
      <c r="S821" s="380" t="str">
        <f>IF(AND(N750="YES",K821="&lt;select&gt;"),"Please complete all category questions.","")</f>
        <v/>
      </c>
      <c r="T821" s="202" t="b">
        <f>IF(W821="1",TRUE,FALSE)</f>
        <v>0</v>
      </c>
      <c r="U821" s="202" t="str">
        <f>""&amp;T821&amp;""</f>
        <v>FALSE</v>
      </c>
      <c r="V821" s="202">
        <f>IF(K821="Yes",1,0)</f>
        <v>0</v>
      </c>
      <c r="W821" s="202" t="str">
        <f>""&amp;V821&amp;""</f>
        <v>0</v>
      </c>
      <c r="X821" s="174"/>
      <c r="Y821" s="174"/>
      <c r="Z821" s="174"/>
      <c r="AA821" s="175"/>
      <c r="AB821" s="176"/>
      <c r="AC821" s="176"/>
    </row>
    <row r="822" spans="1:29" s="177" customFormat="1" ht="15" customHeight="1" x14ac:dyDescent="0.25">
      <c r="A822" s="128"/>
      <c r="B822" s="220"/>
      <c r="C822" s="223"/>
      <c r="D822" s="426"/>
      <c r="E822" s="426"/>
      <c r="F822" s="426"/>
      <c r="G822" s="424"/>
      <c r="H822" s="426"/>
      <c r="I822" s="426"/>
      <c r="J822" s="584"/>
      <c r="K822" s="585"/>
      <c r="L822" s="426"/>
      <c r="M822" s="426"/>
      <c r="N822" s="574"/>
      <c r="O822" s="574"/>
      <c r="P822" s="574"/>
      <c r="Q822" s="574"/>
      <c r="R822" s="306"/>
      <c r="S822" s="380"/>
      <c r="T822" s="202" t="b">
        <f>IF(W822="1",TRUE,FALSE)</f>
        <v>0</v>
      </c>
      <c r="U822" s="202" t="str">
        <f>""&amp;T822&amp;""</f>
        <v>FALSE</v>
      </c>
      <c r="V822" s="202">
        <f>IF(K822="Yes",1,0)</f>
        <v>0</v>
      </c>
      <c r="W822" s="202" t="str">
        <f>""&amp;V822&amp;""</f>
        <v>0</v>
      </c>
      <c r="X822" s="174"/>
      <c r="Y822" s="174"/>
      <c r="Z822" s="174"/>
      <c r="AA822" s="175"/>
      <c r="AB822" s="176"/>
      <c r="AC822" s="176"/>
    </row>
    <row r="823" spans="1:29" s="177" customFormat="1" ht="16.5" customHeight="1" x14ac:dyDescent="0.25">
      <c r="A823" s="128"/>
      <c r="B823" s="220"/>
      <c r="C823" s="223"/>
      <c r="D823" s="426"/>
      <c r="E823" s="426"/>
      <c r="F823" s="426"/>
      <c r="G823" s="424"/>
      <c r="H823" s="426"/>
      <c r="I823" s="426"/>
      <c r="J823" s="586" t="s">
        <v>544</v>
      </c>
      <c r="K823" s="987" t="s">
        <v>251</v>
      </c>
      <c r="L823" s="988"/>
      <c r="M823" s="426"/>
      <c r="N823" s="574"/>
      <c r="O823" s="584" t="s">
        <v>534</v>
      </c>
      <c r="P823" s="992" t="s">
        <v>251</v>
      </c>
      <c r="Q823" s="993"/>
      <c r="R823" s="306"/>
      <c r="S823" s="380"/>
      <c r="T823" s="202" t="b">
        <f>IF(W823="1",TRUE,FALSE)</f>
        <v>0</v>
      </c>
      <c r="U823" s="202" t="str">
        <f>""&amp;T823&amp;""</f>
        <v>FALSE</v>
      </c>
      <c r="V823" s="202">
        <f>IF(K823="Yes",1,0)</f>
        <v>0</v>
      </c>
      <c r="W823" s="202" t="str">
        <f>""&amp;V823&amp;""</f>
        <v>0</v>
      </c>
      <c r="X823" s="174"/>
      <c r="Y823" s="174"/>
      <c r="Z823" s="174"/>
      <c r="AA823" s="175"/>
      <c r="AB823" s="176"/>
      <c r="AC823" s="176"/>
    </row>
    <row r="824" spans="1:29" s="177" customFormat="1" ht="15" customHeight="1" x14ac:dyDescent="0.25">
      <c r="A824" s="128"/>
      <c r="B824" s="220"/>
      <c r="C824" s="223"/>
      <c r="D824" s="426"/>
      <c r="E824" s="426"/>
      <c r="F824" s="426"/>
      <c r="G824" s="424"/>
      <c r="H824" s="426"/>
      <c r="I824" s="426"/>
      <c r="J824" s="586"/>
      <c r="K824" s="587"/>
      <c r="L824" s="587"/>
      <c r="M824" s="426"/>
      <c r="N824" s="574"/>
      <c r="O824" s="574"/>
      <c r="P824" s="574"/>
      <c r="Q824" s="574"/>
      <c r="R824" s="306"/>
      <c r="S824" s="380"/>
      <c r="T824" s="202" t="b">
        <f>IF(W824="1",TRUE,FALSE)</f>
        <v>0</v>
      </c>
      <c r="U824" s="202" t="str">
        <f>""&amp;T824&amp;""</f>
        <v>FALSE</v>
      </c>
      <c r="V824" s="202">
        <f>IF(K824="Yes",1,0)</f>
        <v>0</v>
      </c>
      <c r="W824" s="202" t="str">
        <f>""&amp;V824&amp;""</f>
        <v>0</v>
      </c>
      <c r="X824" s="174"/>
      <c r="Y824" s="174"/>
      <c r="Z824" s="174"/>
      <c r="AA824" s="175"/>
      <c r="AB824" s="176"/>
      <c r="AC824" s="176"/>
    </row>
    <row r="825" spans="1:29" s="177" customFormat="1" ht="15" customHeight="1" x14ac:dyDescent="0.25">
      <c r="A825" s="128"/>
      <c r="B825" s="220"/>
      <c r="C825" s="223"/>
      <c r="D825" s="336"/>
      <c r="E825" s="336"/>
      <c r="I825" s="589"/>
      <c r="J825" s="590"/>
      <c r="K825" s="591"/>
      <c r="L825" s="591"/>
      <c r="M825" s="588"/>
      <c r="N825" s="588"/>
      <c r="O825" s="588"/>
      <c r="P825" s="588"/>
      <c r="Q825" s="588"/>
      <c r="R825" s="306"/>
      <c r="S825" s="380"/>
      <c r="T825" s="202"/>
      <c r="U825" s="202"/>
      <c r="V825" s="202"/>
      <c r="W825" s="202"/>
      <c r="X825" s="174"/>
      <c r="Y825" s="174"/>
      <c r="Z825" s="174"/>
      <c r="AA825" s="175"/>
      <c r="AB825" s="176"/>
      <c r="AC825" s="176"/>
    </row>
    <row r="826" spans="1:29" s="177" customFormat="1" ht="15" customHeight="1" x14ac:dyDescent="0.25">
      <c r="A826" s="128"/>
      <c r="B826" s="220"/>
      <c r="C826" s="223"/>
      <c r="D826" s="991" t="s">
        <v>545</v>
      </c>
      <c r="E826" s="991"/>
      <c r="F826" s="991"/>
      <c r="G826" s="991"/>
      <c r="H826" s="991"/>
      <c r="I826" s="991"/>
      <c r="J826" s="991"/>
      <c r="K826" s="991"/>
      <c r="L826" s="991"/>
      <c r="M826" s="991"/>
      <c r="N826" s="991"/>
      <c r="O826" s="991"/>
      <c r="P826" s="991"/>
      <c r="Q826" s="588"/>
      <c r="R826" s="306"/>
      <c r="S826" s="380"/>
      <c r="T826" s="202"/>
      <c r="U826" s="202"/>
      <c r="V826" s="202"/>
      <c r="W826" s="202"/>
      <c r="X826" s="174"/>
      <c r="Y826" s="174"/>
      <c r="Z826" s="174"/>
      <c r="AA826" s="175"/>
      <c r="AB826" s="176"/>
      <c r="AC826" s="176"/>
    </row>
    <row r="827" spans="1:29" s="177" customFormat="1" ht="15" customHeight="1" x14ac:dyDescent="0.25">
      <c r="A827" s="128"/>
      <c r="B827" s="220"/>
      <c r="C827" s="223"/>
      <c r="D827" s="991"/>
      <c r="E827" s="991"/>
      <c r="F827" s="991"/>
      <c r="G827" s="991"/>
      <c r="H827" s="991"/>
      <c r="I827" s="991"/>
      <c r="J827" s="991"/>
      <c r="K827" s="991"/>
      <c r="L827" s="991"/>
      <c r="M827" s="991"/>
      <c r="N827" s="991"/>
      <c r="O827" s="991"/>
      <c r="P827" s="991"/>
      <c r="Q827" s="588"/>
      <c r="R827" s="306"/>
      <c r="S827" s="380"/>
      <c r="T827" s="202"/>
      <c r="U827" s="202"/>
      <c r="V827" s="202"/>
      <c r="W827" s="202"/>
      <c r="X827" s="174"/>
      <c r="Y827" s="174"/>
      <c r="Z827" s="174"/>
      <c r="AA827" s="175"/>
      <c r="AB827" s="176"/>
      <c r="AC827" s="176"/>
    </row>
    <row r="828" spans="1:29" s="177" customFormat="1" ht="15" customHeight="1" x14ac:dyDescent="0.25">
      <c r="A828" s="128"/>
      <c r="B828" s="220"/>
      <c r="C828" s="223"/>
      <c r="D828" s="336"/>
      <c r="E828" s="336"/>
      <c r="F828" s="275"/>
      <c r="G828" s="275"/>
      <c r="H828" s="275"/>
      <c r="I828" s="589"/>
      <c r="J828" s="590"/>
      <c r="K828" s="591"/>
      <c r="L828" s="591"/>
      <c r="M828" s="588"/>
      <c r="N828" s="588"/>
      <c r="O828" s="588"/>
      <c r="P828" s="588"/>
      <c r="Q828" s="588"/>
      <c r="R828" s="306"/>
      <c r="S828" s="380"/>
      <c r="T828" s="202"/>
      <c r="U828" s="202"/>
      <c r="V828" s="202"/>
      <c r="W828" s="202"/>
      <c r="X828" s="174"/>
      <c r="Y828" s="174"/>
      <c r="Z828" s="174"/>
      <c r="AA828" s="175"/>
      <c r="AB828" s="176"/>
      <c r="AC828" s="176"/>
    </row>
    <row r="829" spans="1:29" s="177" customFormat="1" ht="31.5" customHeight="1" x14ac:dyDescent="0.25">
      <c r="A829" s="128"/>
      <c r="B829" s="592"/>
      <c r="C829" s="247"/>
      <c r="D829" s="994"/>
      <c r="E829" s="995"/>
      <c r="F829" s="995"/>
      <c r="G829" s="995"/>
      <c r="H829" s="995"/>
      <c r="I829" s="995"/>
      <c r="J829" s="995"/>
      <c r="K829" s="995"/>
      <c r="L829" s="995"/>
      <c r="M829" s="995"/>
      <c r="N829" s="995"/>
      <c r="O829" s="995"/>
      <c r="P829" s="995"/>
      <c r="Q829" s="996"/>
      <c r="R829" s="306"/>
      <c r="S829" s="380"/>
      <c r="T829" s="202"/>
      <c r="U829" s="202"/>
      <c r="V829" s="202"/>
      <c r="W829" s="202"/>
      <c r="X829" s="174"/>
      <c r="Y829" s="174"/>
      <c r="Z829" s="174"/>
      <c r="AA829" s="175"/>
      <c r="AB829" s="176"/>
      <c r="AC829" s="176"/>
    </row>
    <row r="830" spans="1:29" s="177" customFormat="1" ht="45.75" customHeight="1" x14ac:dyDescent="0.25">
      <c r="A830" s="128"/>
      <c r="B830" s="220"/>
      <c r="C830" s="223"/>
      <c r="D830" s="997"/>
      <c r="E830" s="998"/>
      <c r="F830" s="998"/>
      <c r="G830" s="998"/>
      <c r="H830" s="998"/>
      <c r="I830" s="998"/>
      <c r="J830" s="998"/>
      <c r="K830" s="998"/>
      <c r="L830" s="998"/>
      <c r="M830" s="998"/>
      <c r="N830" s="998"/>
      <c r="O830" s="998"/>
      <c r="P830" s="998"/>
      <c r="Q830" s="999"/>
      <c r="R830" s="306"/>
      <c r="S830" s="380"/>
      <c r="T830" s="202"/>
      <c r="U830" s="202"/>
      <c r="V830" s="202"/>
      <c r="W830" s="202"/>
      <c r="X830" s="174"/>
      <c r="Y830" s="174"/>
      <c r="Z830" s="174"/>
      <c r="AA830" s="175"/>
      <c r="AB830" s="176"/>
      <c r="AC830" s="176"/>
    </row>
    <row r="831" spans="1:29" s="177" customFormat="1" ht="14.25" customHeight="1" x14ac:dyDescent="0.25">
      <c r="A831" s="128"/>
      <c r="B831" s="220"/>
      <c r="C831" s="223"/>
      <c r="D831" s="336"/>
      <c r="E831" s="460"/>
      <c r="F831" s="593"/>
      <c r="G831" s="593"/>
      <c r="H831" s="593"/>
      <c r="I831" s="593"/>
      <c r="J831" s="594"/>
      <c r="K831" s="595"/>
      <c r="L831" s="595"/>
      <c r="M831" s="595"/>
      <c r="N831" s="595"/>
      <c r="O831" s="595"/>
      <c r="P831" s="595"/>
      <c r="Q831" s="595"/>
      <c r="R831" s="306"/>
      <c r="S831" s="380"/>
      <c r="T831" s="202"/>
      <c r="U831" s="202"/>
      <c r="V831" s="202"/>
      <c r="W831" s="202"/>
      <c r="X831" s="174"/>
      <c r="Y831" s="174"/>
      <c r="Z831" s="174"/>
      <c r="AA831" s="175"/>
      <c r="AB831" s="176"/>
      <c r="AC831" s="176"/>
    </row>
    <row r="832" spans="1:29" s="177" customFormat="1" ht="15" customHeight="1" x14ac:dyDescent="0.25">
      <c r="A832" s="128"/>
      <c r="B832" s="575"/>
      <c r="C832" s="576"/>
      <c r="D832" s="577"/>
      <c r="E832" s="577"/>
      <c r="F832" s="577"/>
      <c r="G832" s="578"/>
      <c r="H832" s="577"/>
      <c r="I832" s="577"/>
      <c r="J832" s="577"/>
      <c r="K832" s="577"/>
      <c r="L832" s="577"/>
      <c r="M832" s="577"/>
      <c r="N832" s="579"/>
      <c r="O832" s="579"/>
      <c r="P832" s="579"/>
      <c r="Q832" s="579"/>
      <c r="R832" s="580"/>
      <c r="S832" s="380"/>
      <c r="T832" s="202"/>
      <c r="U832" s="202"/>
      <c r="V832" s="202"/>
      <c r="W832" s="202"/>
      <c r="X832" s="174"/>
      <c r="Y832" s="174"/>
      <c r="Z832" s="174"/>
      <c r="AA832" s="175"/>
      <c r="AB832" s="176"/>
      <c r="AC832" s="176"/>
    </row>
    <row r="833" spans="1:29" s="177" customFormat="1" ht="18.75" customHeight="1" x14ac:dyDescent="0.25">
      <c r="A833" s="128"/>
      <c r="B833" s="581"/>
      <c r="C833" s="582" t="s">
        <v>249</v>
      </c>
      <c r="D833" s="582"/>
      <c r="E833" s="582"/>
      <c r="F833" s="426"/>
      <c r="G833" s="424"/>
      <c r="H833" s="426"/>
      <c r="I833" s="426"/>
      <c r="J833" s="426"/>
      <c r="K833" s="426"/>
      <c r="L833" s="426"/>
      <c r="M833" s="426"/>
      <c r="N833" s="574"/>
      <c r="O833" s="574"/>
      <c r="P833" s="574"/>
      <c r="Q833" s="574"/>
      <c r="R833" s="306"/>
      <c r="S833" s="380"/>
      <c r="T833" s="202"/>
      <c r="U833" s="202"/>
      <c r="V833" s="202"/>
      <c r="W833" s="202"/>
      <c r="X833" s="174"/>
      <c r="Y833" s="174"/>
      <c r="Z833" s="174"/>
      <c r="AA833" s="175"/>
      <c r="AB833" s="176"/>
      <c r="AC833" s="176"/>
    </row>
    <row r="834" spans="1:29" s="177" customFormat="1" ht="15" customHeight="1" x14ac:dyDescent="0.25">
      <c r="A834" s="128"/>
      <c r="B834" s="583"/>
      <c r="C834" s="582"/>
      <c r="D834" s="582"/>
      <c r="E834" s="582"/>
      <c r="F834" s="426"/>
      <c r="G834" s="424"/>
      <c r="H834" s="426"/>
      <c r="I834" s="426"/>
      <c r="J834" s="426"/>
      <c r="K834" s="426"/>
      <c r="L834" s="426"/>
      <c r="M834" s="426"/>
      <c r="N834" s="574"/>
      <c r="O834" s="574"/>
      <c r="P834" s="574"/>
      <c r="Q834" s="574"/>
      <c r="R834" s="306"/>
      <c r="S834" s="380"/>
      <c r="T834" s="202" t="b">
        <f>IF(W834="1",TRUE,FALSE)</f>
        <v>0</v>
      </c>
      <c r="U834" s="202" t="str">
        <f>""&amp;T834&amp;""</f>
        <v>FALSE</v>
      </c>
      <c r="V834" s="202">
        <f>IF(K834="Yes",1,0)</f>
        <v>0</v>
      </c>
      <c r="W834" s="202" t="str">
        <f>""&amp;V834&amp;""</f>
        <v>0</v>
      </c>
      <c r="X834" s="174"/>
      <c r="Y834" s="174"/>
      <c r="Z834" s="174"/>
      <c r="AA834" s="175"/>
      <c r="AB834" s="176"/>
      <c r="AC834" s="176"/>
    </row>
    <row r="835" spans="1:29" s="177" customFormat="1" ht="16.5" customHeight="1" x14ac:dyDescent="0.25">
      <c r="A835" s="128"/>
      <c r="B835" s="220"/>
      <c r="C835" s="223"/>
      <c r="D835" s="426"/>
      <c r="E835" s="426"/>
      <c r="F835" s="426"/>
      <c r="G835" s="424"/>
      <c r="H835" s="426"/>
      <c r="I835" s="426"/>
      <c r="J835" s="584" t="s">
        <v>546</v>
      </c>
      <c r="K835" s="987" t="s">
        <v>251</v>
      </c>
      <c r="L835" s="988"/>
      <c r="M835" s="426"/>
      <c r="N835" s="574"/>
      <c r="O835" s="584" t="s">
        <v>533</v>
      </c>
      <c r="P835" s="989"/>
      <c r="Q835" s="990"/>
      <c r="R835" s="306"/>
      <c r="S835" s="380" t="str">
        <f>IF(AND(N750="YES",K835="&lt;select&gt;"),"Please complete all category questions.","")</f>
        <v/>
      </c>
      <c r="T835" s="202" t="b">
        <f>IF(W835="1",TRUE,FALSE)</f>
        <v>0</v>
      </c>
      <c r="U835" s="202" t="str">
        <f>""&amp;T835&amp;""</f>
        <v>FALSE</v>
      </c>
      <c r="V835" s="202">
        <f>IF(K835="Yes",1,0)</f>
        <v>0</v>
      </c>
      <c r="W835" s="202" t="str">
        <f>""&amp;V835&amp;""</f>
        <v>0</v>
      </c>
      <c r="X835" s="174"/>
      <c r="Y835" s="174"/>
      <c r="Z835" s="174"/>
      <c r="AA835" s="175"/>
      <c r="AB835" s="176"/>
      <c r="AC835" s="176"/>
    </row>
    <row r="836" spans="1:29" s="177" customFormat="1" ht="15" customHeight="1" x14ac:dyDescent="0.25">
      <c r="A836" s="128"/>
      <c r="B836" s="220"/>
      <c r="C836" s="223"/>
      <c r="D836" s="426"/>
      <c r="E836" s="426"/>
      <c r="F836" s="426"/>
      <c r="G836" s="424"/>
      <c r="H836" s="426"/>
      <c r="I836" s="426"/>
      <c r="J836" s="584"/>
      <c r="K836" s="585"/>
      <c r="L836" s="426"/>
      <c r="M836" s="426"/>
      <c r="N836" s="574"/>
      <c r="O836" s="574"/>
      <c r="P836" s="574"/>
      <c r="Q836" s="574"/>
      <c r="R836" s="306"/>
      <c r="S836" s="380"/>
      <c r="T836" s="202" t="b">
        <f>IF(W836="1",TRUE,FALSE)</f>
        <v>0</v>
      </c>
      <c r="U836" s="202" t="str">
        <f>""&amp;T836&amp;""</f>
        <v>FALSE</v>
      </c>
      <c r="V836" s="202">
        <f>IF(K836="Yes",1,0)</f>
        <v>0</v>
      </c>
      <c r="W836" s="202" t="str">
        <f>""&amp;V836&amp;""</f>
        <v>0</v>
      </c>
      <c r="X836" s="174"/>
      <c r="Y836" s="174"/>
      <c r="Z836" s="174"/>
      <c r="AA836" s="175"/>
      <c r="AB836" s="176"/>
      <c r="AC836" s="176"/>
    </row>
    <row r="837" spans="1:29" s="177" customFormat="1" ht="16.5" customHeight="1" x14ac:dyDescent="0.25">
      <c r="A837" s="128"/>
      <c r="B837" s="220"/>
      <c r="C837" s="223"/>
      <c r="D837" s="426"/>
      <c r="E837" s="426"/>
      <c r="F837" s="426"/>
      <c r="G837" s="424"/>
      <c r="H837" s="426"/>
      <c r="I837" s="426"/>
      <c r="J837" s="586" t="s">
        <v>547</v>
      </c>
      <c r="K837" s="987" t="s">
        <v>251</v>
      </c>
      <c r="L837" s="988"/>
      <c r="M837" s="426"/>
      <c r="N837" s="574"/>
      <c r="O837" s="584" t="s">
        <v>534</v>
      </c>
      <c r="P837" s="992" t="s">
        <v>251</v>
      </c>
      <c r="Q837" s="993"/>
      <c r="R837" s="306"/>
      <c r="S837" s="380"/>
      <c r="T837" s="202" t="b">
        <f>IF(W837="1",TRUE,FALSE)</f>
        <v>0</v>
      </c>
      <c r="U837" s="202" t="str">
        <f>""&amp;T837&amp;""</f>
        <v>FALSE</v>
      </c>
      <c r="V837" s="202">
        <f>IF(K837="Yes",1,0)</f>
        <v>0</v>
      </c>
      <c r="W837" s="202" t="str">
        <f>""&amp;V837&amp;""</f>
        <v>0</v>
      </c>
      <c r="X837" s="174"/>
      <c r="Y837" s="174"/>
      <c r="Z837" s="174"/>
      <c r="AA837" s="175"/>
      <c r="AB837" s="176"/>
      <c r="AC837" s="176"/>
    </row>
    <row r="838" spans="1:29" s="177" customFormat="1" ht="15" customHeight="1" x14ac:dyDescent="0.25">
      <c r="A838" s="128"/>
      <c r="B838" s="220"/>
      <c r="C838" s="223"/>
      <c r="D838" s="426"/>
      <c r="E838" s="426"/>
      <c r="F838" s="426"/>
      <c r="G838" s="424"/>
      <c r="H838" s="426"/>
      <c r="I838" s="426"/>
      <c r="J838" s="586"/>
      <c r="K838" s="587"/>
      <c r="L838" s="587"/>
      <c r="M838" s="426"/>
      <c r="N838" s="574"/>
      <c r="O838" s="574"/>
      <c r="P838" s="574"/>
      <c r="Q838" s="574"/>
      <c r="R838" s="306"/>
      <c r="S838" s="380"/>
      <c r="T838" s="202"/>
      <c r="U838" s="202"/>
      <c r="V838" s="202"/>
      <c r="W838" s="202"/>
      <c r="X838" s="174"/>
      <c r="Y838" s="174"/>
      <c r="Z838" s="174"/>
      <c r="AA838" s="175"/>
      <c r="AB838" s="176"/>
      <c r="AC838" s="176"/>
    </row>
    <row r="839" spans="1:29" s="177" customFormat="1" ht="15" customHeight="1" x14ac:dyDescent="0.25">
      <c r="A839" s="128"/>
      <c r="B839" s="220"/>
      <c r="C839" s="223"/>
      <c r="D839" s="336"/>
      <c r="E839" s="336"/>
      <c r="I839" s="589"/>
      <c r="J839" s="590"/>
      <c r="K839" s="591"/>
      <c r="L839" s="591"/>
      <c r="M839" s="588"/>
      <c r="N839" s="588"/>
      <c r="O839" s="588"/>
      <c r="P839" s="588"/>
      <c r="Q839" s="588"/>
      <c r="R839" s="306"/>
      <c r="S839" s="380"/>
      <c r="T839" s="202"/>
      <c r="U839" s="202"/>
      <c r="V839" s="202"/>
      <c r="W839" s="202"/>
      <c r="X839" s="174"/>
      <c r="Y839" s="174"/>
      <c r="Z839" s="174"/>
      <c r="AA839" s="175"/>
      <c r="AB839" s="176"/>
      <c r="AC839" s="176"/>
    </row>
    <row r="840" spans="1:29" s="177" customFormat="1" ht="15" customHeight="1" x14ac:dyDescent="0.25">
      <c r="A840" s="128"/>
      <c r="B840" s="220"/>
      <c r="C840" s="223"/>
      <c r="D840" s="991" t="s">
        <v>548</v>
      </c>
      <c r="E840" s="991"/>
      <c r="F840" s="991"/>
      <c r="G840" s="991"/>
      <c r="H840" s="991"/>
      <c r="I840" s="991"/>
      <c r="J840" s="991"/>
      <c r="K840" s="991"/>
      <c r="L840" s="991"/>
      <c r="M840" s="991"/>
      <c r="N840" s="991"/>
      <c r="O840" s="991"/>
      <c r="P840" s="991"/>
      <c r="Q840" s="588"/>
      <c r="R840" s="306"/>
      <c r="S840" s="380"/>
      <c r="T840" s="202"/>
      <c r="U840" s="202"/>
      <c r="V840" s="202"/>
      <c r="W840" s="202"/>
      <c r="X840" s="174"/>
      <c r="Y840" s="174"/>
      <c r="Z840" s="174"/>
      <c r="AA840" s="175"/>
      <c r="AB840" s="176"/>
      <c r="AC840" s="176"/>
    </row>
    <row r="841" spans="1:29" s="177" customFormat="1" ht="15" customHeight="1" x14ac:dyDescent="0.25">
      <c r="A841" s="128"/>
      <c r="B841" s="220"/>
      <c r="C841" s="223"/>
      <c r="D841" s="991"/>
      <c r="E841" s="991"/>
      <c r="F841" s="991"/>
      <c r="G841" s="991"/>
      <c r="H841" s="991"/>
      <c r="I841" s="991"/>
      <c r="J841" s="991"/>
      <c r="K841" s="991"/>
      <c r="L841" s="991"/>
      <c r="M841" s="991"/>
      <c r="N841" s="991"/>
      <c r="O841" s="991"/>
      <c r="P841" s="991"/>
      <c r="Q841" s="588"/>
      <c r="R841" s="306"/>
      <c r="S841" s="380"/>
      <c r="T841" s="202"/>
      <c r="U841" s="202"/>
      <c r="V841" s="202"/>
      <c r="W841" s="202"/>
      <c r="X841" s="174"/>
      <c r="Y841" s="174"/>
      <c r="Z841" s="174"/>
      <c r="AA841" s="175"/>
      <c r="AB841" s="176"/>
      <c r="AC841" s="176"/>
    </row>
    <row r="842" spans="1:29" s="177" customFormat="1" ht="15" customHeight="1" x14ac:dyDescent="0.25">
      <c r="A842" s="128"/>
      <c r="B842" s="220"/>
      <c r="C842" s="223"/>
      <c r="D842" s="336"/>
      <c r="E842" s="336"/>
      <c r="F842" s="275"/>
      <c r="G842" s="275"/>
      <c r="H842" s="275"/>
      <c r="I842" s="589"/>
      <c r="J842" s="590"/>
      <c r="K842" s="591"/>
      <c r="L842" s="591"/>
      <c r="M842" s="588"/>
      <c r="N842" s="588"/>
      <c r="O842" s="588"/>
      <c r="P842" s="588"/>
      <c r="Q842" s="588"/>
      <c r="R842" s="306"/>
      <c r="S842" s="380"/>
      <c r="T842" s="202"/>
      <c r="U842" s="202"/>
      <c r="V842" s="202"/>
      <c r="W842" s="202"/>
      <c r="X842" s="174"/>
      <c r="Y842" s="174"/>
      <c r="Z842" s="174"/>
      <c r="AA842" s="175"/>
      <c r="AB842" s="176"/>
      <c r="AC842" s="176"/>
    </row>
    <row r="843" spans="1:29" s="177" customFormat="1" ht="31.5" customHeight="1" x14ac:dyDescent="0.25">
      <c r="A843" s="128"/>
      <c r="B843" s="592"/>
      <c r="C843" s="247"/>
      <c r="D843" s="994"/>
      <c r="E843" s="995"/>
      <c r="F843" s="995"/>
      <c r="G843" s="995"/>
      <c r="H843" s="995"/>
      <c r="I843" s="995"/>
      <c r="J843" s="995"/>
      <c r="K843" s="995"/>
      <c r="L843" s="995"/>
      <c r="M843" s="995"/>
      <c r="N843" s="995"/>
      <c r="O843" s="995"/>
      <c r="P843" s="995"/>
      <c r="Q843" s="996"/>
      <c r="R843" s="306"/>
      <c r="S843" s="380"/>
      <c r="T843" s="202"/>
      <c r="U843" s="202"/>
      <c r="V843" s="202"/>
      <c r="W843" s="202"/>
      <c r="X843" s="174"/>
      <c r="Y843" s="174"/>
      <c r="Z843" s="174"/>
      <c r="AA843" s="175"/>
      <c r="AB843" s="176"/>
      <c r="AC843" s="176"/>
    </row>
    <row r="844" spans="1:29" s="177" customFormat="1" ht="45.75" customHeight="1" x14ac:dyDescent="0.25">
      <c r="A844" s="128"/>
      <c r="B844" s="220"/>
      <c r="C844" s="223"/>
      <c r="D844" s="997"/>
      <c r="E844" s="998"/>
      <c r="F844" s="998"/>
      <c r="G844" s="998"/>
      <c r="H844" s="998"/>
      <c r="I844" s="998"/>
      <c r="J844" s="998"/>
      <c r="K844" s="998"/>
      <c r="L844" s="998"/>
      <c r="M844" s="998"/>
      <c r="N844" s="998"/>
      <c r="O844" s="998"/>
      <c r="P844" s="998"/>
      <c r="Q844" s="999"/>
      <c r="R844" s="306"/>
      <c r="S844" s="380"/>
      <c r="T844" s="202"/>
      <c r="U844" s="202"/>
      <c r="V844" s="202"/>
      <c r="W844" s="202"/>
      <c r="X844" s="174"/>
      <c r="Y844" s="174"/>
      <c r="Z844" s="174"/>
      <c r="AA844" s="175"/>
      <c r="AB844" s="176"/>
      <c r="AC844" s="176"/>
    </row>
    <row r="845" spans="1:29" s="177" customFormat="1" ht="14.25" customHeight="1" x14ac:dyDescent="0.25">
      <c r="A845" s="128"/>
      <c r="B845" s="597"/>
      <c r="C845" s="598"/>
      <c r="D845" s="599"/>
      <c r="E845" s="457"/>
      <c r="F845" s="600"/>
      <c r="G845" s="600"/>
      <c r="H845" s="600"/>
      <c r="I845" s="601"/>
      <c r="J845" s="454"/>
      <c r="K845" s="602"/>
      <c r="L845" s="602"/>
      <c r="M845" s="602"/>
      <c r="N845" s="602"/>
      <c r="O845" s="602"/>
      <c r="P845" s="602"/>
      <c r="Q845" s="602"/>
      <c r="R845" s="603"/>
      <c r="S845" s="380"/>
      <c r="T845" s="202"/>
      <c r="U845" s="202"/>
      <c r="V845" s="202"/>
      <c r="W845" s="202"/>
      <c r="X845" s="174"/>
      <c r="Y845" s="174"/>
      <c r="Z845" s="174"/>
      <c r="AA845" s="175"/>
      <c r="AB845" s="176"/>
      <c r="AC845" s="176"/>
    </row>
    <row r="846" spans="1:29" s="177" customFormat="1" ht="15" customHeight="1" x14ac:dyDescent="0.25">
      <c r="A846" s="128"/>
      <c r="B846" s="220"/>
      <c r="C846" s="223"/>
      <c r="D846" s="426"/>
      <c r="E846" s="426"/>
      <c r="F846" s="426"/>
      <c r="G846" s="424"/>
      <c r="H846" s="426"/>
      <c r="I846" s="426"/>
      <c r="J846" s="426"/>
      <c r="K846" s="426"/>
      <c r="L846" s="426"/>
      <c r="M846" s="426"/>
      <c r="N846" s="574"/>
      <c r="O846" s="574"/>
      <c r="P846" s="574"/>
      <c r="Q846" s="574"/>
      <c r="R846" s="306"/>
      <c r="S846" s="380"/>
      <c r="T846" s="202"/>
      <c r="U846" s="202"/>
      <c r="V846" s="202"/>
      <c r="W846" s="202"/>
      <c r="X846" s="174"/>
      <c r="Y846" s="174"/>
      <c r="Z846" s="174"/>
      <c r="AA846" s="175"/>
      <c r="AB846" s="176"/>
      <c r="AC846" s="176"/>
    </row>
    <row r="847" spans="1:29" s="177" customFormat="1" ht="18.75" customHeight="1" x14ac:dyDescent="0.25">
      <c r="A847" s="128"/>
      <c r="B847" s="581"/>
      <c r="C847" s="582" t="s">
        <v>189</v>
      </c>
      <c r="D847" s="582"/>
      <c r="E847" s="582"/>
      <c r="F847" s="426"/>
      <c r="G847" s="424"/>
      <c r="H847" s="426"/>
      <c r="I847" s="426"/>
      <c r="J847" s="426"/>
      <c r="K847" s="426"/>
      <c r="L847" s="426"/>
      <c r="M847" s="426"/>
      <c r="N847" s="574"/>
      <c r="O847" s="574"/>
      <c r="P847" s="574"/>
      <c r="Q847" s="574"/>
      <c r="R847" s="306"/>
      <c r="S847" s="380"/>
      <c r="T847" s="202"/>
      <c r="U847" s="202"/>
      <c r="V847" s="202"/>
      <c r="W847" s="202"/>
      <c r="X847" s="174"/>
      <c r="Y847" s="174"/>
      <c r="Z847" s="174"/>
      <c r="AA847" s="175"/>
      <c r="AB847" s="176"/>
      <c r="AC847" s="176"/>
    </row>
    <row r="848" spans="1:29" s="177" customFormat="1" ht="15" customHeight="1" x14ac:dyDescent="0.25">
      <c r="A848" s="128"/>
      <c r="B848" s="583"/>
      <c r="C848" s="582"/>
      <c r="D848" s="582"/>
      <c r="E848" s="582"/>
      <c r="F848" s="426"/>
      <c r="G848" s="424"/>
      <c r="H848" s="426"/>
      <c r="I848" s="426"/>
      <c r="J848" s="426"/>
      <c r="K848" s="426"/>
      <c r="L848" s="426"/>
      <c r="M848" s="426"/>
      <c r="N848" s="574"/>
      <c r="O848" s="574"/>
      <c r="P848" s="574"/>
      <c r="Q848" s="574"/>
      <c r="R848" s="306"/>
      <c r="S848" s="380"/>
      <c r="T848" s="202"/>
      <c r="U848" s="202"/>
      <c r="V848" s="202"/>
      <c r="W848" s="202"/>
      <c r="X848" s="174"/>
      <c r="Y848" s="174"/>
      <c r="Z848" s="174"/>
      <c r="AA848" s="175"/>
      <c r="AB848" s="176"/>
      <c r="AC848" s="176"/>
    </row>
    <row r="849" spans="1:29" s="177" customFormat="1" ht="16.5" customHeight="1" x14ac:dyDescent="0.25">
      <c r="A849" s="128"/>
      <c r="B849" s="220"/>
      <c r="C849" s="223"/>
      <c r="D849" s="426"/>
      <c r="E849" s="426"/>
      <c r="F849" s="426"/>
      <c r="G849" s="424"/>
      <c r="H849" s="426"/>
      <c r="I849" s="426"/>
      <c r="J849" s="584" t="s">
        <v>549</v>
      </c>
      <c r="K849" s="987" t="s">
        <v>251</v>
      </c>
      <c r="L849" s="988"/>
      <c r="M849" s="426"/>
      <c r="N849" s="574"/>
      <c r="O849" s="584" t="s">
        <v>533</v>
      </c>
      <c r="P849" s="989"/>
      <c r="Q849" s="990"/>
      <c r="R849" s="306"/>
      <c r="S849" s="380" t="str">
        <f>IF(AND(N750="YES",K849="&lt;select&gt;"),"Please complete all category questions.","")</f>
        <v/>
      </c>
      <c r="T849" s="202" t="b">
        <f>IF(W849="1",TRUE,FALSE)</f>
        <v>0</v>
      </c>
      <c r="U849" s="202" t="str">
        <f>""&amp;T849&amp;""</f>
        <v>FALSE</v>
      </c>
      <c r="V849" s="202">
        <f>IF(K849="Yes",1,0)</f>
        <v>0</v>
      </c>
      <c r="W849" s="202" t="str">
        <f>""&amp;V849&amp;""</f>
        <v>0</v>
      </c>
      <c r="X849" s="174"/>
      <c r="Y849" s="174"/>
      <c r="Z849" s="174"/>
      <c r="AA849" s="175"/>
      <c r="AB849" s="176"/>
      <c r="AC849" s="176"/>
    </row>
    <row r="850" spans="1:29" s="177" customFormat="1" ht="15" customHeight="1" x14ac:dyDescent="0.25">
      <c r="A850" s="128"/>
      <c r="B850" s="220"/>
      <c r="C850" s="223"/>
      <c r="D850" s="426"/>
      <c r="E850" s="426"/>
      <c r="F850" s="426"/>
      <c r="G850" s="424"/>
      <c r="H850" s="426"/>
      <c r="I850" s="426"/>
      <c r="J850" s="584"/>
      <c r="K850" s="585"/>
      <c r="L850" s="426"/>
      <c r="M850" s="426"/>
      <c r="N850" s="574"/>
      <c r="O850" s="574"/>
      <c r="P850" s="574"/>
      <c r="Q850" s="574"/>
      <c r="R850" s="306"/>
      <c r="S850" s="380"/>
      <c r="T850" s="202" t="b">
        <f>IF(W850="1",TRUE,FALSE)</f>
        <v>0</v>
      </c>
      <c r="U850" s="202" t="str">
        <f>""&amp;T850&amp;""</f>
        <v>FALSE</v>
      </c>
      <c r="V850" s="202">
        <f>IF(K850="Yes",1,0)</f>
        <v>0</v>
      </c>
      <c r="W850" s="202" t="str">
        <f>""&amp;V850&amp;""</f>
        <v>0</v>
      </c>
      <c r="X850" s="174"/>
      <c r="Y850" s="174"/>
      <c r="Z850" s="174"/>
      <c r="AA850" s="175"/>
      <c r="AB850" s="176"/>
      <c r="AC850" s="176"/>
    </row>
    <row r="851" spans="1:29" s="177" customFormat="1" ht="16.5" customHeight="1" x14ac:dyDescent="0.25">
      <c r="A851" s="128"/>
      <c r="B851" s="220"/>
      <c r="C851" s="223"/>
      <c r="D851" s="426"/>
      <c r="E851" s="426"/>
      <c r="F851" s="426"/>
      <c r="G851" s="424"/>
      <c r="H851" s="426"/>
      <c r="I851" s="426"/>
      <c r="J851" s="586" t="s">
        <v>550</v>
      </c>
      <c r="K851" s="987" t="s">
        <v>251</v>
      </c>
      <c r="L851" s="988"/>
      <c r="M851" s="426"/>
      <c r="N851" s="574"/>
      <c r="O851" s="584" t="s">
        <v>534</v>
      </c>
      <c r="P851" s="992" t="s">
        <v>251</v>
      </c>
      <c r="Q851" s="993"/>
      <c r="R851" s="306"/>
      <c r="S851" s="380"/>
      <c r="T851" s="202" t="b">
        <f>IF(W851="1",TRUE,FALSE)</f>
        <v>0</v>
      </c>
      <c r="U851" s="202" t="str">
        <f>""&amp;T851&amp;""</f>
        <v>FALSE</v>
      </c>
      <c r="V851" s="202">
        <f>IF(K851="Yes",1,0)</f>
        <v>0</v>
      </c>
      <c r="W851" s="202" t="str">
        <f>""&amp;V851&amp;""</f>
        <v>0</v>
      </c>
      <c r="X851" s="174"/>
      <c r="Y851" s="174"/>
      <c r="Z851" s="174"/>
      <c r="AA851" s="175"/>
      <c r="AB851" s="176"/>
      <c r="AC851" s="176"/>
    </row>
    <row r="852" spans="1:29" s="177" customFormat="1" ht="15" customHeight="1" x14ac:dyDescent="0.25">
      <c r="A852" s="128"/>
      <c r="B852" s="220"/>
      <c r="C852" s="223"/>
      <c r="D852" s="426"/>
      <c r="E852" s="426"/>
      <c r="F852" s="426"/>
      <c r="G852" s="424"/>
      <c r="H852" s="426"/>
      <c r="I852" s="426"/>
      <c r="J852" s="586"/>
      <c r="K852" s="587"/>
      <c r="L852" s="587"/>
      <c r="M852" s="426"/>
      <c r="N852" s="574"/>
      <c r="O852" s="574"/>
      <c r="P852" s="574"/>
      <c r="Q852" s="574"/>
      <c r="R852" s="306"/>
      <c r="S852" s="380"/>
      <c r="T852" s="202" t="b">
        <f>IF(W852="1",TRUE,FALSE)</f>
        <v>0</v>
      </c>
      <c r="U852" s="202" t="str">
        <f>""&amp;T852&amp;""</f>
        <v>FALSE</v>
      </c>
      <c r="V852" s="202">
        <f>IF(K852="Yes",1,0)</f>
        <v>0</v>
      </c>
      <c r="W852" s="202" t="str">
        <f>""&amp;V852&amp;""</f>
        <v>0</v>
      </c>
      <c r="X852" s="174"/>
      <c r="Y852" s="174"/>
      <c r="Z852" s="174"/>
      <c r="AA852" s="175"/>
      <c r="AB852" s="176"/>
      <c r="AC852" s="176"/>
    </row>
    <row r="853" spans="1:29" s="177" customFormat="1" ht="15" customHeight="1" x14ac:dyDescent="0.25">
      <c r="A853" s="128"/>
      <c r="B853" s="220"/>
      <c r="C853" s="223"/>
      <c r="D853" s="336"/>
      <c r="E853" s="336"/>
      <c r="I853" s="589"/>
      <c r="J853" s="590"/>
      <c r="K853" s="591"/>
      <c r="L853" s="591"/>
      <c r="M853" s="588"/>
      <c r="N853" s="588"/>
      <c r="O853" s="588"/>
      <c r="P853" s="588"/>
      <c r="Q853" s="588"/>
      <c r="R853" s="306"/>
      <c r="S853" s="380"/>
      <c r="T853" s="202"/>
      <c r="U853" s="202"/>
      <c r="V853" s="202"/>
      <c r="W853" s="202"/>
      <c r="X853" s="174"/>
      <c r="Y853" s="174"/>
      <c r="Z853" s="174"/>
      <c r="AA853" s="175"/>
      <c r="AB853" s="176"/>
      <c r="AC853" s="176"/>
    </row>
    <row r="854" spans="1:29" s="177" customFormat="1" ht="15" customHeight="1" x14ac:dyDescent="0.25">
      <c r="A854" s="128"/>
      <c r="B854" s="220"/>
      <c r="C854" s="223"/>
      <c r="D854" s="991" t="s">
        <v>551</v>
      </c>
      <c r="E854" s="991"/>
      <c r="F854" s="991"/>
      <c r="G854" s="991"/>
      <c r="H854" s="991"/>
      <c r="I854" s="991"/>
      <c r="J854" s="991"/>
      <c r="K854" s="991"/>
      <c r="L854" s="991"/>
      <c r="M854" s="991"/>
      <c r="N854" s="991"/>
      <c r="O854" s="991"/>
      <c r="P854" s="991"/>
      <c r="Q854" s="588"/>
      <c r="R854" s="306"/>
      <c r="S854" s="380"/>
      <c r="T854" s="202"/>
      <c r="U854" s="202"/>
      <c r="V854" s="202"/>
      <c r="W854" s="202"/>
      <c r="X854" s="174"/>
      <c r="Y854" s="174"/>
      <c r="Z854" s="174"/>
      <c r="AA854" s="175"/>
      <c r="AB854" s="176"/>
      <c r="AC854" s="176"/>
    </row>
    <row r="855" spans="1:29" s="177" customFormat="1" ht="15" customHeight="1" x14ac:dyDescent="0.25">
      <c r="A855" s="128"/>
      <c r="B855" s="220"/>
      <c r="C855" s="223"/>
      <c r="D855" s="991"/>
      <c r="E855" s="991"/>
      <c r="F855" s="991"/>
      <c r="G855" s="991"/>
      <c r="H855" s="991"/>
      <c r="I855" s="991"/>
      <c r="J855" s="991"/>
      <c r="K855" s="991"/>
      <c r="L855" s="991"/>
      <c r="M855" s="991"/>
      <c r="N855" s="991"/>
      <c r="O855" s="991"/>
      <c r="P855" s="991"/>
      <c r="Q855" s="588"/>
      <c r="R855" s="306"/>
      <c r="S855" s="380"/>
      <c r="T855" s="202"/>
      <c r="U855" s="202"/>
      <c r="V855" s="202"/>
      <c r="W855" s="202"/>
      <c r="X855" s="174"/>
      <c r="Y855" s="174"/>
      <c r="Z855" s="174"/>
      <c r="AA855" s="175"/>
      <c r="AB855" s="176"/>
      <c r="AC855" s="176"/>
    </row>
    <row r="856" spans="1:29" s="177" customFormat="1" ht="15" customHeight="1" x14ac:dyDescent="0.25">
      <c r="A856" s="128"/>
      <c r="B856" s="220"/>
      <c r="C856" s="223"/>
      <c r="D856" s="336"/>
      <c r="E856" s="336"/>
      <c r="F856" s="275"/>
      <c r="G856" s="275"/>
      <c r="H856" s="275"/>
      <c r="I856" s="589"/>
      <c r="J856" s="590"/>
      <c r="K856" s="591"/>
      <c r="L856" s="591"/>
      <c r="M856" s="588"/>
      <c r="N856" s="588"/>
      <c r="O856" s="588"/>
      <c r="P856" s="588"/>
      <c r="Q856" s="588"/>
      <c r="R856" s="306"/>
      <c r="S856" s="380"/>
      <c r="T856" s="202"/>
      <c r="U856" s="202"/>
      <c r="V856" s="202"/>
      <c r="W856" s="202"/>
      <c r="X856" s="174"/>
      <c r="Y856" s="174"/>
      <c r="Z856" s="174"/>
      <c r="AA856" s="175"/>
      <c r="AB856" s="176"/>
      <c r="AC856" s="176"/>
    </row>
    <row r="857" spans="1:29" s="177" customFormat="1" ht="31.5" customHeight="1" x14ac:dyDescent="0.25">
      <c r="A857" s="128"/>
      <c r="B857" s="592"/>
      <c r="C857" s="247"/>
      <c r="D857" s="994"/>
      <c r="E857" s="995"/>
      <c r="F857" s="995"/>
      <c r="G857" s="995"/>
      <c r="H857" s="995"/>
      <c r="I857" s="995"/>
      <c r="J857" s="995"/>
      <c r="K857" s="995"/>
      <c r="L857" s="995"/>
      <c r="M857" s="995"/>
      <c r="N857" s="995"/>
      <c r="O857" s="995"/>
      <c r="P857" s="995"/>
      <c r="Q857" s="996"/>
      <c r="R857" s="306"/>
      <c r="S857" s="380"/>
      <c r="T857" s="202"/>
      <c r="U857" s="202"/>
      <c r="V857" s="202"/>
      <c r="W857" s="202"/>
      <c r="X857" s="174"/>
      <c r="Y857" s="174"/>
      <c r="Z857" s="174"/>
      <c r="AA857" s="175"/>
      <c r="AB857" s="176"/>
      <c r="AC857" s="176"/>
    </row>
    <row r="858" spans="1:29" s="177" customFormat="1" ht="45.75" customHeight="1" x14ac:dyDescent="0.25">
      <c r="A858" s="128"/>
      <c r="B858" s="220"/>
      <c r="C858" s="223"/>
      <c r="D858" s="997"/>
      <c r="E858" s="998"/>
      <c r="F858" s="998"/>
      <c r="G858" s="998"/>
      <c r="H858" s="998"/>
      <c r="I858" s="998"/>
      <c r="J858" s="998"/>
      <c r="K858" s="998"/>
      <c r="L858" s="998"/>
      <c r="M858" s="998"/>
      <c r="N858" s="998"/>
      <c r="O858" s="998"/>
      <c r="P858" s="998"/>
      <c r="Q858" s="999"/>
      <c r="R858" s="306"/>
      <c r="S858" s="380"/>
      <c r="T858" s="202"/>
      <c r="U858" s="202"/>
      <c r="V858" s="202"/>
      <c r="W858" s="202"/>
      <c r="X858" s="174"/>
      <c r="Y858" s="174"/>
      <c r="Z858" s="174"/>
      <c r="AA858" s="175"/>
      <c r="AB858" s="176"/>
      <c r="AC858" s="176"/>
    </row>
    <row r="859" spans="1:29" s="177" customFormat="1" ht="14.25" customHeight="1" x14ac:dyDescent="0.25">
      <c r="A859" s="128"/>
      <c r="B859" s="220"/>
      <c r="C859" s="223"/>
      <c r="D859" s="336"/>
      <c r="E859" s="460"/>
      <c r="F859" s="593"/>
      <c r="G859" s="593"/>
      <c r="H859" s="593"/>
      <c r="I859" s="594"/>
      <c r="J859" s="207"/>
      <c r="K859" s="604"/>
      <c r="L859" s="604"/>
      <c r="M859" s="604"/>
      <c r="N859" s="604"/>
      <c r="O859" s="604"/>
      <c r="P859" s="604"/>
      <c r="Q859" s="604"/>
      <c r="R859" s="306"/>
      <c r="S859" s="380"/>
      <c r="T859" s="202"/>
      <c r="U859" s="202"/>
      <c r="V859" s="202"/>
      <c r="W859" s="202"/>
      <c r="X859" s="174"/>
      <c r="Y859" s="174"/>
      <c r="Z859" s="174"/>
      <c r="AA859" s="175"/>
      <c r="AB859" s="176"/>
      <c r="AC859" s="176"/>
    </row>
    <row r="860" spans="1:29" s="177" customFormat="1" ht="15" customHeight="1" x14ac:dyDescent="0.25">
      <c r="A860" s="128"/>
      <c r="B860" s="575"/>
      <c r="C860" s="576"/>
      <c r="D860" s="577"/>
      <c r="E860" s="577"/>
      <c r="F860" s="577"/>
      <c r="G860" s="578"/>
      <c r="H860" s="577"/>
      <c r="I860" s="577"/>
      <c r="J860" s="577"/>
      <c r="K860" s="577"/>
      <c r="L860" s="577"/>
      <c r="M860" s="577"/>
      <c r="N860" s="579"/>
      <c r="O860" s="579"/>
      <c r="P860" s="579"/>
      <c r="Q860" s="579"/>
      <c r="R860" s="580"/>
      <c r="S860" s="380"/>
      <c r="T860" s="202"/>
      <c r="U860" s="202"/>
      <c r="V860" s="202"/>
      <c r="W860" s="202"/>
      <c r="X860" s="174"/>
      <c r="Y860" s="174"/>
      <c r="Z860" s="174"/>
      <c r="AA860" s="175"/>
      <c r="AB860" s="176"/>
      <c r="AC860" s="176"/>
    </row>
    <row r="861" spans="1:29" s="177" customFormat="1" ht="18.75" customHeight="1" x14ac:dyDescent="0.25">
      <c r="A861" s="128"/>
      <c r="B861" s="581"/>
      <c r="C861" s="582" t="s">
        <v>190</v>
      </c>
      <c r="D861" s="582"/>
      <c r="E861" s="582"/>
      <c r="F861" s="426"/>
      <c r="G861" s="424"/>
      <c r="H861" s="426"/>
      <c r="I861" s="426"/>
      <c r="J861" s="426"/>
      <c r="K861" s="426"/>
      <c r="L861" s="426"/>
      <c r="M861" s="426"/>
      <c r="N861" s="574"/>
      <c r="O861" s="574"/>
      <c r="P861" s="574"/>
      <c r="Q861" s="574"/>
      <c r="R861" s="306"/>
      <c r="S861" s="380"/>
      <c r="T861" s="202"/>
      <c r="U861" s="202"/>
      <c r="V861" s="202"/>
      <c r="W861" s="202"/>
      <c r="X861" s="174"/>
      <c r="Y861" s="174"/>
      <c r="Z861" s="174"/>
      <c r="AA861" s="175"/>
      <c r="AB861" s="176"/>
      <c r="AC861" s="176"/>
    </row>
    <row r="862" spans="1:29" s="177" customFormat="1" ht="15" customHeight="1" x14ac:dyDescent="0.25">
      <c r="A862" s="128"/>
      <c r="B862" s="583"/>
      <c r="C862" s="582"/>
      <c r="D862" s="582"/>
      <c r="E862" s="582"/>
      <c r="F862" s="426"/>
      <c r="G862" s="424"/>
      <c r="H862" s="426"/>
      <c r="I862" s="426"/>
      <c r="J862" s="426"/>
      <c r="K862" s="426"/>
      <c r="L862" s="426"/>
      <c r="M862" s="426"/>
      <c r="N862" s="574"/>
      <c r="O862" s="574"/>
      <c r="P862" s="574"/>
      <c r="Q862" s="574"/>
      <c r="R862" s="306"/>
      <c r="S862" s="380"/>
      <c r="T862" s="202"/>
      <c r="U862" s="202"/>
      <c r="V862" s="202"/>
      <c r="W862" s="202"/>
      <c r="X862" s="174"/>
      <c r="Y862" s="174"/>
      <c r="Z862" s="174"/>
      <c r="AA862" s="175"/>
      <c r="AB862" s="176"/>
      <c r="AC862" s="176"/>
    </row>
    <row r="863" spans="1:29" s="177" customFormat="1" ht="16.5" customHeight="1" x14ac:dyDescent="0.25">
      <c r="A863" s="128"/>
      <c r="B863" s="220"/>
      <c r="C863" s="223"/>
      <c r="D863" s="426"/>
      <c r="E863" s="426"/>
      <c r="F863" s="426"/>
      <c r="G863" s="424"/>
      <c r="H863" s="426"/>
      <c r="I863" s="426"/>
      <c r="J863" s="584" t="s">
        <v>565</v>
      </c>
      <c r="K863" s="987" t="s">
        <v>251</v>
      </c>
      <c r="L863" s="988"/>
      <c r="M863" s="426"/>
      <c r="N863" s="574"/>
      <c r="O863" s="584" t="s">
        <v>533</v>
      </c>
      <c r="P863" s="989"/>
      <c r="Q863" s="990"/>
      <c r="R863" s="306"/>
      <c r="S863" s="380" t="str">
        <f>IF(AND(N750="YES",K863="&lt;select&gt;"),"Please complete all category questions.","")</f>
        <v/>
      </c>
      <c r="T863" s="202" t="b">
        <f>IF(W863="1",TRUE,FALSE)</f>
        <v>0</v>
      </c>
      <c r="U863" s="202" t="str">
        <f>""&amp;T863&amp;""</f>
        <v>FALSE</v>
      </c>
      <c r="V863" s="202">
        <f>IF(K863="Yes",1,0)</f>
        <v>0</v>
      </c>
      <c r="W863" s="202" t="str">
        <f>""&amp;V863&amp;""</f>
        <v>0</v>
      </c>
      <c r="X863" s="174"/>
      <c r="Y863" s="174"/>
      <c r="Z863" s="174"/>
      <c r="AA863" s="175"/>
      <c r="AB863" s="176"/>
      <c r="AC863" s="176"/>
    </row>
    <row r="864" spans="1:29" s="177" customFormat="1" ht="15" customHeight="1" x14ac:dyDescent="0.25">
      <c r="A864" s="128"/>
      <c r="B864" s="220"/>
      <c r="C864" s="223"/>
      <c r="D864" s="426"/>
      <c r="E864" s="426"/>
      <c r="F864" s="426"/>
      <c r="G864" s="424"/>
      <c r="H864" s="426"/>
      <c r="I864" s="426"/>
      <c r="J864" s="584"/>
      <c r="K864" s="585"/>
      <c r="L864" s="426"/>
      <c r="M864" s="426"/>
      <c r="N864" s="574"/>
      <c r="O864" s="574"/>
      <c r="P864" s="574"/>
      <c r="Q864" s="574"/>
      <c r="R864" s="306"/>
      <c r="S864" s="380"/>
      <c r="T864" s="202" t="b">
        <f>IF(W864="1",TRUE,FALSE)</f>
        <v>0</v>
      </c>
      <c r="U864" s="202" t="str">
        <f>""&amp;T864&amp;""</f>
        <v>FALSE</v>
      </c>
      <c r="V864" s="202">
        <f>IF(K864="Yes",1,0)</f>
        <v>0</v>
      </c>
      <c r="W864" s="202" t="str">
        <f>""&amp;V864&amp;""</f>
        <v>0</v>
      </c>
      <c r="X864" s="174"/>
      <c r="Y864" s="174"/>
      <c r="Z864" s="174"/>
      <c r="AA864" s="175"/>
      <c r="AB864" s="176"/>
      <c r="AC864" s="176"/>
    </row>
    <row r="865" spans="1:29" s="177" customFormat="1" ht="16.5" customHeight="1" x14ac:dyDescent="0.25">
      <c r="A865" s="128"/>
      <c r="B865" s="220"/>
      <c r="C865" s="223"/>
      <c r="D865" s="426"/>
      <c r="E865" s="426"/>
      <c r="F865" s="426"/>
      <c r="G865" s="424"/>
      <c r="H865" s="426"/>
      <c r="I865" s="426"/>
      <c r="J865" s="586" t="s">
        <v>566</v>
      </c>
      <c r="K865" s="987" t="s">
        <v>251</v>
      </c>
      <c r="L865" s="988"/>
      <c r="M865" s="426"/>
      <c r="N865" s="574"/>
      <c r="O865" s="584" t="s">
        <v>534</v>
      </c>
      <c r="P865" s="992" t="s">
        <v>251</v>
      </c>
      <c r="Q865" s="993"/>
      <c r="R865" s="306"/>
      <c r="S865" s="380"/>
      <c r="T865" s="202" t="b">
        <f>IF(W865="1",TRUE,FALSE)</f>
        <v>0</v>
      </c>
      <c r="U865" s="202" t="str">
        <f>""&amp;T865&amp;""</f>
        <v>FALSE</v>
      </c>
      <c r="V865" s="202">
        <f>IF(K865="Yes",1,0)</f>
        <v>0</v>
      </c>
      <c r="W865" s="202" t="str">
        <f>""&amp;V865&amp;""</f>
        <v>0</v>
      </c>
      <c r="X865" s="174"/>
      <c r="Y865" s="174"/>
      <c r="Z865" s="174"/>
      <c r="AA865" s="175"/>
      <c r="AB865" s="176"/>
      <c r="AC865" s="176"/>
    </row>
    <row r="866" spans="1:29" s="177" customFormat="1" ht="15" customHeight="1" x14ac:dyDescent="0.25">
      <c r="A866" s="128"/>
      <c r="B866" s="220"/>
      <c r="C866" s="223"/>
      <c r="D866" s="426"/>
      <c r="E866" s="426"/>
      <c r="F866" s="426"/>
      <c r="G866" s="424"/>
      <c r="H866" s="426"/>
      <c r="I866" s="426"/>
      <c r="J866" s="586"/>
      <c r="K866" s="587"/>
      <c r="L866" s="587"/>
      <c r="M866" s="426"/>
      <c r="N866" s="574"/>
      <c r="O866" s="574"/>
      <c r="P866" s="574"/>
      <c r="Q866" s="574"/>
      <c r="R866" s="306"/>
      <c r="S866" s="380"/>
      <c r="T866" s="202" t="b">
        <f>IF(W866="1",TRUE,FALSE)</f>
        <v>0</v>
      </c>
      <c r="U866" s="202" t="str">
        <f>""&amp;T866&amp;""</f>
        <v>FALSE</v>
      </c>
      <c r="V866" s="202">
        <f>IF(K866="Yes",1,0)</f>
        <v>0</v>
      </c>
      <c r="W866" s="202" t="str">
        <f>""&amp;V866&amp;""</f>
        <v>0</v>
      </c>
      <c r="X866" s="174"/>
      <c r="Y866" s="174"/>
      <c r="Z866" s="174"/>
      <c r="AA866" s="175"/>
      <c r="AB866" s="176"/>
      <c r="AC866" s="176"/>
    </row>
    <row r="867" spans="1:29" s="177" customFormat="1" ht="15" customHeight="1" x14ac:dyDescent="0.25">
      <c r="A867" s="128"/>
      <c r="B867" s="220"/>
      <c r="C867" s="223"/>
      <c r="D867" s="336"/>
      <c r="E867" s="336"/>
      <c r="I867" s="589"/>
      <c r="J867" s="590"/>
      <c r="K867" s="591"/>
      <c r="L867" s="591"/>
      <c r="M867" s="588"/>
      <c r="N867" s="588"/>
      <c r="O867" s="588"/>
      <c r="P867" s="588"/>
      <c r="Q867" s="588"/>
      <c r="R867" s="306"/>
      <c r="S867" s="380"/>
      <c r="T867" s="202"/>
      <c r="U867" s="202"/>
      <c r="V867" s="202"/>
      <c r="W867" s="202"/>
      <c r="X867" s="174"/>
      <c r="Y867" s="174"/>
      <c r="Z867" s="174"/>
      <c r="AA867" s="175"/>
      <c r="AB867" s="176"/>
      <c r="AC867" s="176"/>
    </row>
    <row r="868" spans="1:29" s="177" customFormat="1" ht="15" customHeight="1" x14ac:dyDescent="0.25">
      <c r="A868" s="128"/>
      <c r="B868" s="220"/>
      <c r="C868" s="223"/>
      <c r="D868" s="991" t="s">
        <v>567</v>
      </c>
      <c r="E868" s="991"/>
      <c r="F868" s="991"/>
      <c r="G868" s="991"/>
      <c r="H868" s="991"/>
      <c r="I868" s="991"/>
      <c r="J868" s="991"/>
      <c r="K868" s="991"/>
      <c r="L868" s="991"/>
      <c r="M868" s="991"/>
      <c r="N868" s="991"/>
      <c r="O868" s="991"/>
      <c r="P868" s="991"/>
      <c r="Q868" s="588"/>
      <c r="R868" s="306"/>
      <c r="S868" s="380"/>
      <c r="T868" s="202"/>
      <c r="U868" s="202"/>
      <c r="V868" s="202"/>
      <c r="W868" s="202"/>
      <c r="X868" s="174"/>
      <c r="Y868" s="174"/>
      <c r="Z868" s="174"/>
      <c r="AA868" s="175"/>
      <c r="AB868" s="176"/>
      <c r="AC868" s="176"/>
    </row>
    <row r="869" spans="1:29" s="177" customFormat="1" ht="15" customHeight="1" x14ac:dyDescent="0.25">
      <c r="A869" s="128"/>
      <c r="B869" s="220"/>
      <c r="C869" s="223"/>
      <c r="D869" s="991"/>
      <c r="E869" s="991"/>
      <c r="F869" s="991"/>
      <c r="G869" s="991"/>
      <c r="H869" s="991"/>
      <c r="I869" s="991"/>
      <c r="J869" s="991"/>
      <c r="K869" s="991"/>
      <c r="L869" s="991"/>
      <c r="M869" s="991"/>
      <c r="N869" s="991"/>
      <c r="O869" s="991"/>
      <c r="P869" s="991"/>
      <c r="Q869" s="588"/>
      <c r="R869" s="306"/>
      <c r="S869" s="380"/>
      <c r="T869" s="202"/>
      <c r="U869" s="202"/>
      <c r="V869" s="202"/>
      <c r="W869" s="202"/>
      <c r="X869" s="174"/>
      <c r="Y869" s="174"/>
      <c r="Z869" s="174"/>
      <c r="AA869" s="175"/>
      <c r="AB869" s="176"/>
      <c r="AC869" s="176"/>
    </row>
    <row r="870" spans="1:29" s="177" customFormat="1" ht="15" customHeight="1" x14ac:dyDescent="0.25">
      <c r="A870" s="128"/>
      <c r="B870" s="220"/>
      <c r="C870" s="223"/>
      <c r="D870" s="336"/>
      <c r="E870" s="336"/>
      <c r="F870" s="275"/>
      <c r="G870" s="275"/>
      <c r="H870" s="275"/>
      <c r="I870" s="589"/>
      <c r="J870" s="590"/>
      <c r="K870" s="591"/>
      <c r="L870" s="591"/>
      <c r="M870" s="588"/>
      <c r="N870" s="588"/>
      <c r="O870" s="588"/>
      <c r="P870" s="588"/>
      <c r="Q870" s="588"/>
      <c r="R870" s="306"/>
      <c r="S870" s="380"/>
      <c r="T870" s="202"/>
      <c r="U870" s="202"/>
      <c r="V870" s="202"/>
      <c r="W870" s="202"/>
      <c r="X870" s="174"/>
      <c r="Y870" s="174"/>
      <c r="Z870" s="174"/>
      <c r="AA870" s="175"/>
      <c r="AB870" s="176"/>
      <c r="AC870" s="176"/>
    </row>
    <row r="871" spans="1:29" s="177" customFormat="1" ht="31.5" customHeight="1" x14ac:dyDescent="0.25">
      <c r="A871" s="128"/>
      <c r="B871" s="592"/>
      <c r="C871" s="247"/>
      <c r="D871" s="994"/>
      <c r="E871" s="995"/>
      <c r="F871" s="995"/>
      <c r="G871" s="995"/>
      <c r="H871" s="995"/>
      <c r="I871" s="995"/>
      <c r="J871" s="995"/>
      <c r="K871" s="995"/>
      <c r="L871" s="995"/>
      <c r="M871" s="995"/>
      <c r="N871" s="995"/>
      <c r="O871" s="995"/>
      <c r="P871" s="995"/>
      <c r="Q871" s="996"/>
      <c r="R871" s="306"/>
      <c r="S871" s="380"/>
      <c r="T871" s="202"/>
      <c r="U871" s="202"/>
      <c r="V871" s="202"/>
      <c r="W871" s="202"/>
      <c r="X871" s="174"/>
      <c r="Y871" s="174"/>
      <c r="Z871" s="174"/>
      <c r="AA871" s="175"/>
      <c r="AB871" s="176"/>
      <c r="AC871" s="176"/>
    </row>
    <row r="872" spans="1:29" s="177" customFormat="1" ht="45.75" customHeight="1" x14ac:dyDescent="0.25">
      <c r="A872" s="128"/>
      <c r="B872" s="220"/>
      <c r="C872" s="223"/>
      <c r="D872" s="997"/>
      <c r="E872" s="998"/>
      <c r="F872" s="998"/>
      <c r="G872" s="998"/>
      <c r="H872" s="998"/>
      <c r="I872" s="998"/>
      <c r="J872" s="998"/>
      <c r="K872" s="998"/>
      <c r="L872" s="998"/>
      <c r="M872" s="998"/>
      <c r="N872" s="998"/>
      <c r="O872" s="998"/>
      <c r="P872" s="998"/>
      <c r="Q872" s="999"/>
      <c r="R872" s="306"/>
      <c r="S872" s="380"/>
      <c r="T872" s="202"/>
      <c r="U872" s="202"/>
      <c r="V872" s="202"/>
      <c r="W872" s="202"/>
      <c r="X872" s="174"/>
      <c r="Y872" s="174"/>
      <c r="Z872" s="174"/>
      <c r="AA872" s="175"/>
      <c r="AB872" s="176"/>
      <c r="AC872" s="176"/>
    </row>
    <row r="873" spans="1:29" s="177" customFormat="1" ht="14.25" customHeight="1" x14ac:dyDescent="0.25">
      <c r="A873" s="128"/>
      <c r="B873" s="220"/>
      <c r="C873" s="223"/>
      <c r="D873" s="336"/>
      <c r="E873" s="460"/>
      <c r="F873" s="593"/>
      <c r="G873" s="593"/>
      <c r="H873" s="593"/>
      <c r="I873" s="594"/>
      <c r="J873" s="207"/>
      <c r="K873" s="604"/>
      <c r="L873" s="604"/>
      <c r="M873" s="604"/>
      <c r="N873" s="604"/>
      <c r="O873" s="604"/>
      <c r="P873" s="604"/>
      <c r="Q873" s="604"/>
      <c r="R873" s="306"/>
      <c r="S873" s="380"/>
      <c r="T873" s="202"/>
      <c r="U873" s="202"/>
      <c r="V873" s="202"/>
      <c r="W873" s="202"/>
      <c r="X873" s="174"/>
      <c r="Y873" s="174"/>
      <c r="Z873" s="174"/>
      <c r="AA873" s="175"/>
      <c r="AB873" s="176"/>
      <c r="AC873" s="176"/>
    </row>
    <row r="874" spans="1:29" s="177" customFormat="1" ht="15" customHeight="1" x14ac:dyDescent="0.25">
      <c r="A874" s="128"/>
      <c r="B874" s="575"/>
      <c r="C874" s="576"/>
      <c r="D874" s="577"/>
      <c r="E874" s="577"/>
      <c r="F874" s="577"/>
      <c r="G874" s="578"/>
      <c r="H874" s="577"/>
      <c r="I874" s="577"/>
      <c r="J874" s="577"/>
      <c r="K874" s="577"/>
      <c r="L874" s="577"/>
      <c r="M874" s="577"/>
      <c r="N874" s="579"/>
      <c r="O874" s="579"/>
      <c r="P874" s="579"/>
      <c r="Q874" s="579"/>
      <c r="R874" s="580"/>
      <c r="S874" s="380"/>
      <c r="T874" s="202"/>
      <c r="U874" s="202"/>
      <c r="V874" s="202"/>
      <c r="W874" s="202"/>
      <c r="X874" s="174"/>
      <c r="Y874" s="174"/>
      <c r="Z874" s="174"/>
      <c r="AA874" s="175"/>
      <c r="AB874" s="176"/>
      <c r="AC874" s="176"/>
    </row>
    <row r="875" spans="1:29" s="177" customFormat="1" ht="18.75" customHeight="1" x14ac:dyDescent="0.25">
      <c r="A875" s="128"/>
      <c r="B875" s="581"/>
      <c r="C875" s="582" t="s">
        <v>299</v>
      </c>
      <c r="D875" s="582"/>
      <c r="E875" s="582"/>
      <c r="F875" s="426"/>
      <c r="G875" s="424"/>
      <c r="H875" s="426"/>
      <c r="I875" s="426"/>
      <c r="J875" s="426"/>
      <c r="K875" s="426"/>
      <c r="L875" s="426"/>
      <c r="M875" s="426"/>
      <c r="N875" s="574"/>
      <c r="O875" s="574"/>
      <c r="P875" s="574"/>
      <c r="Q875" s="574"/>
      <c r="R875" s="306"/>
      <c r="S875" s="380"/>
      <c r="T875" s="202"/>
      <c r="U875" s="202"/>
      <c r="V875" s="202"/>
      <c r="W875" s="202"/>
      <c r="X875" s="174"/>
      <c r="Y875" s="174"/>
      <c r="Z875" s="174"/>
      <c r="AA875" s="175"/>
      <c r="AB875" s="176"/>
      <c r="AC875" s="176"/>
    </row>
    <row r="876" spans="1:29" s="177" customFormat="1" ht="15" customHeight="1" x14ac:dyDescent="0.25">
      <c r="A876" s="128"/>
      <c r="B876" s="583"/>
      <c r="C876" s="582"/>
      <c r="D876" s="582"/>
      <c r="E876" s="582"/>
      <c r="F876" s="426"/>
      <c r="G876" s="424"/>
      <c r="H876" s="426"/>
      <c r="I876" s="426"/>
      <c r="J876" s="426"/>
      <c r="K876" s="426"/>
      <c r="L876" s="426"/>
      <c r="M876" s="426"/>
      <c r="N876" s="574"/>
      <c r="O876" s="574"/>
      <c r="P876" s="574"/>
      <c r="Q876" s="574"/>
      <c r="R876" s="306"/>
      <c r="S876" s="380"/>
      <c r="T876" s="202"/>
      <c r="U876" s="202"/>
      <c r="V876" s="202"/>
      <c r="W876" s="202"/>
      <c r="X876" s="174"/>
      <c r="Y876" s="174"/>
      <c r="Z876" s="174"/>
      <c r="AA876" s="175"/>
      <c r="AB876" s="176"/>
      <c r="AC876" s="176"/>
    </row>
    <row r="877" spans="1:29" s="177" customFormat="1" ht="16.5" customHeight="1" x14ac:dyDescent="0.25">
      <c r="A877" s="128"/>
      <c r="B877" s="220"/>
      <c r="C877" s="223"/>
      <c r="D877" s="426"/>
      <c r="E877" s="426"/>
      <c r="F877" s="426"/>
      <c r="G877" s="424"/>
      <c r="H877" s="426"/>
      <c r="I877" s="426"/>
      <c r="J877" s="584" t="s">
        <v>568</v>
      </c>
      <c r="K877" s="987" t="s">
        <v>251</v>
      </c>
      <c r="L877" s="988"/>
      <c r="M877" s="426"/>
      <c r="N877" s="574"/>
      <c r="O877" s="584" t="s">
        <v>533</v>
      </c>
      <c r="P877" s="989"/>
      <c r="Q877" s="990"/>
      <c r="R877" s="306"/>
      <c r="S877" s="380" t="str">
        <f>IF(AND(N750="YES",K877="&lt;select&gt;"),"Please complete all category questions.","")</f>
        <v/>
      </c>
      <c r="T877" s="202" t="b">
        <f>IF(W877="1",TRUE,FALSE)</f>
        <v>0</v>
      </c>
      <c r="U877" s="202" t="str">
        <f>""&amp;T877&amp;""</f>
        <v>FALSE</v>
      </c>
      <c r="V877" s="202">
        <f>IF(K877="Yes",1,0)</f>
        <v>0</v>
      </c>
      <c r="W877" s="202" t="str">
        <f>""&amp;V877&amp;""</f>
        <v>0</v>
      </c>
      <c r="X877" s="174"/>
      <c r="Y877" s="174"/>
      <c r="Z877" s="174"/>
      <c r="AA877" s="175"/>
      <c r="AB877" s="176"/>
      <c r="AC877" s="176"/>
    </row>
    <row r="878" spans="1:29" s="177" customFormat="1" ht="15" customHeight="1" x14ac:dyDescent="0.25">
      <c r="A878" s="128"/>
      <c r="B878" s="220"/>
      <c r="C878" s="223"/>
      <c r="D878" s="426"/>
      <c r="E878" s="426"/>
      <c r="F878" s="426"/>
      <c r="G878" s="424"/>
      <c r="H878" s="426"/>
      <c r="I878" s="426"/>
      <c r="J878" s="584"/>
      <c r="K878" s="585"/>
      <c r="L878" s="426"/>
      <c r="M878" s="426"/>
      <c r="N878" s="574"/>
      <c r="O878" s="574"/>
      <c r="P878" s="574"/>
      <c r="Q878" s="574"/>
      <c r="R878" s="306"/>
      <c r="S878" s="380"/>
      <c r="T878" s="202" t="b">
        <f>IF(W878="1",TRUE,FALSE)</f>
        <v>0</v>
      </c>
      <c r="U878" s="202" t="str">
        <f>""&amp;T878&amp;""</f>
        <v>FALSE</v>
      </c>
      <c r="V878" s="202">
        <f>IF(K878="Yes",1,0)</f>
        <v>0</v>
      </c>
      <c r="W878" s="202" t="str">
        <f>""&amp;V878&amp;""</f>
        <v>0</v>
      </c>
      <c r="X878" s="174"/>
      <c r="Y878" s="174"/>
      <c r="Z878" s="174"/>
      <c r="AA878" s="175"/>
      <c r="AB878" s="176"/>
      <c r="AC878" s="176"/>
    </row>
    <row r="879" spans="1:29" s="177" customFormat="1" ht="16.5" customHeight="1" x14ac:dyDescent="0.25">
      <c r="A879" s="128"/>
      <c r="B879" s="220"/>
      <c r="C879" s="223"/>
      <c r="D879" s="426"/>
      <c r="E879" s="426"/>
      <c r="F879" s="426"/>
      <c r="G879" s="424"/>
      <c r="H879" s="426"/>
      <c r="I879" s="426"/>
      <c r="J879" s="586" t="s">
        <v>569</v>
      </c>
      <c r="K879" s="987" t="s">
        <v>251</v>
      </c>
      <c r="L879" s="988"/>
      <c r="M879" s="426"/>
      <c r="N879" s="574"/>
      <c r="O879" s="584" t="s">
        <v>534</v>
      </c>
      <c r="P879" s="992" t="s">
        <v>251</v>
      </c>
      <c r="Q879" s="993"/>
      <c r="R879" s="306"/>
      <c r="S879" s="380"/>
      <c r="T879" s="202" t="b">
        <f>IF(W879="1",TRUE,FALSE)</f>
        <v>0</v>
      </c>
      <c r="U879" s="202" t="str">
        <f>""&amp;T879&amp;""</f>
        <v>FALSE</v>
      </c>
      <c r="V879" s="202">
        <f>IF(K879="Yes",1,0)</f>
        <v>0</v>
      </c>
      <c r="W879" s="202" t="str">
        <f>""&amp;V879&amp;""</f>
        <v>0</v>
      </c>
      <c r="X879" s="174"/>
      <c r="Y879" s="174"/>
      <c r="Z879" s="174"/>
      <c r="AA879" s="175"/>
      <c r="AB879" s="176"/>
      <c r="AC879" s="176"/>
    </row>
    <row r="880" spans="1:29" s="177" customFormat="1" ht="15" customHeight="1" x14ac:dyDescent="0.25">
      <c r="A880" s="128"/>
      <c r="B880" s="220"/>
      <c r="C880" s="223"/>
      <c r="D880" s="426"/>
      <c r="E880" s="426"/>
      <c r="F880" s="426"/>
      <c r="G880" s="424"/>
      <c r="H880" s="426"/>
      <c r="I880" s="426"/>
      <c r="J880" s="586"/>
      <c r="K880" s="587"/>
      <c r="L880" s="587"/>
      <c r="M880" s="426"/>
      <c r="N880" s="574"/>
      <c r="O880" s="574"/>
      <c r="P880" s="574"/>
      <c r="Q880" s="574"/>
      <c r="R880" s="306"/>
      <c r="S880" s="380"/>
      <c r="T880" s="202" t="b">
        <f>IF(W880="1",TRUE,FALSE)</f>
        <v>0</v>
      </c>
      <c r="U880" s="202" t="str">
        <f>""&amp;T880&amp;""</f>
        <v>FALSE</v>
      </c>
      <c r="V880" s="202">
        <f>IF(K880="Yes",1,0)</f>
        <v>0</v>
      </c>
      <c r="W880" s="202" t="str">
        <f>""&amp;V880&amp;""</f>
        <v>0</v>
      </c>
      <c r="X880" s="174"/>
      <c r="Y880" s="174"/>
      <c r="Z880" s="174"/>
      <c r="AA880" s="175"/>
      <c r="AB880" s="176"/>
      <c r="AC880" s="176"/>
    </row>
    <row r="881" spans="1:29" s="177" customFormat="1" ht="15" customHeight="1" x14ac:dyDescent="0.25">
      <c r="A881" s="128"/>
      <c r="B881" s="220"/>
      <c r="C881" s="223"/>
      <c r="D881" s="336"/>
      <c r="E881" s="336"/>
      <c r="I881" s="589"/>
      <c r="J881" s="590"/>
      <c r="K881" s="591"/>
      <c r="L881" s="591"/>
      <c r="M881" s="588"/>
      <c r="N881" s="588"/>
      <c r="O881" s="588"/>
      <c r="P881" s="588"/>
      <c r="Q881" s="588"/>
      <c r="R881" s="306"/>
      <c r="S881" s="380"/>
      <c r="T881" s="202"/>
      <c r="U881" s="202"/>
      <c r="V881" s="202"/>
      <c r="W881" s="202"/>
      <c r="X881" s="174"/>
      <c r="Y881" s="174"/>
      <c r="Z881" s="174"/>
      <c r="AA881" s="175"/>
      <c r="AB881" s="176"/>
      <c r="AC881" s="176"/>
    </row>
    <row r="882" spans="1:29" s="177" customFormat="1" ht="15" customHeight="1" x14ac:dyDescent="0.25">
      <c r="A882" s="128"/>
      <c r="B882" s="220"/>
      <c r="C882" s="223"/>
      <c r="D882" s="991" t="s">
        <v>570</v>
      </c>
      <c r="E882" s="991"/>
      <c r="F882" s="991"/>
      <c r="G882" s="991"/>
      <c r="H882" s="991"/>
      <c r="I882" s="991"/>
      <c r="J882" s="991"/>
      <c r="K882" s="991"/>
      <c r="L882" s="991"/>
      <c r="M882" s="991"/>
      <c r="N882" s="991"/>
      <c r="O882" s="991"/>
      <c r="P882" s="991"/>
      <c r="Q882" s="588"/>
      <c r="R882" s="306"/>
      <c r="S882" s="380"/>
      <c r="T882" s="202"/>
      <c r="U882" s="202"/>
      <c r="V882" s="202"/>
      <c r="W882" s="202"/>
      <c r="X882" s="174"/>
      <c r="Y882" s="174"/>
      <c r="Z882" s="174"/>
      <c r="AA882" s="175"/>
      <c r="AB882" s="176"/>
      <c r="AC882" s="176"/>
    </row>
    <row r="883" spans="1:29" s="177" customFormat="1" ht="15" customHeight="1" x14ac:dyDescent="0.25">
      <c r="A883" s="128"/>
      <c r="B883" s="220"/>
      <c r="C883" s="223"/>
      <c r="D883" s="991"/>
      <c r="E883" s="991"/>
      <c r="F883" s="991"/>
      <c r="G883" s="991"/>
      <c r="H883" s="991"/>
      <c r="I883" s="991"/>
      <c r="J883" s="991"/>
      <c r="K883" s="991"/>
      <c r="L883" s="991"/>
      <c r="M883" s="991"/>
      <c r="N883" s="991"/>
      <c r="O883" s="991"/>
      <c r="P883" s="991"/>
      <c r="Q883" s="588"/>
      <c r="R883" s="306"/>
      <c r="S883" s="380"/>
      <c r="T883" s="202"/>
      <c r="U883" s="202"/>
      <c r="V883" s="202"/>
      <c r="W883" s="202"/>
      <c r="X883" s="174"/>
      <c r="Y883" s="174"/>
      <c r="Z883" s="174"/>
      <c r="AA883" s="175"/>
      <c r="AB883" s="176"/>
      <c r="AC883" s="176"/>
    </row>
    <row r="884" spans="1:29" s="177" customFormat="1" ht="15" customHeight="1" x14ac:dyDescent="0.25">
      <c r="A884" s="128"/>
      <c r="B884" s="220"/>
      <c r="C884" s="223"/>
      <c r="D884" s="336"/>
      <c r="E884" s="336"/>
      <c r="F884" s="275"/>
      <c r="G884" s="275"/>
      <c r="H884" s="275"/>
      <c r="I884" s="589"/>
      <c r="J884" s="590"/>
      <c r="K884" s="591"/>
      <c r="L884" s="591"/>
      <c r="M884" s="588"/>
      <c r="N884" s="588"/>
      <c r="O884" s="588"/>
      <c r="P884" s="588"/>
      <c r="Q884" s="588"/>
      <c r="R884" s="306"/>
      <c r="S884" s="380"/>
      <c r="T884" s="202"/>
      <c r="U884" s="202"/>
      <c r="V884" s="202"/>
      <c r="W884" s="202"/>
      <c r="X884" s="174"/>
      <c r="Y884" s="174"/>
      <c r="Z884" s="174"/>
      <c r="AA884" s="175"/>
      <c r="AB884" s="176"/>
      <c r="AC884" s="176"/>
    </row>
    <row r="885" spans="1:29" s="177" customFormat="1" ht="31.5" customHeight="1" x14ac:dyDescent="0.25">
      <c r="A885" s="128"/>
      <c r="B885" s="592"/>
      <c r="C885" s="247"/>
      <c r="D885" s="994"/>
      <c r="E885" s="995"/>
      <c r="F885" s="995"/>
      <c r="G885" s="995"/>
      <c r="H885" s="995"/>
      <c r="I885" s="995"/>
      <c r="J885" s="995"/>
      <c r="K885" s="995"/>
      <c r="L885" s="995"/>
      <c r="M885" s="995"/>
      <c r="N885" s="995"/>
      <c r="O885" s="995"/>
      <c r="P885" s="995"/>
      <c r="Q885" s="996"/>
      <c r="R885" s="306"/>
      <c r="S885" s="380"/>
      <c r="T885" s="202"/>
      <c r="U885" s="202"/>
      <c r="V885" s="202"/>
      <c r="W885" s="202"/>
      <c r="X885" s="174"/>
      <c r="Y885" s="174"/>
      <c r="Z885" s="174"/>
      <c r="AA885" s="175"/>
      <c r="AB885" s="176"/>
      <c r="AC885" s="176"/>
    </row>
    <row r="886" spans="1:29" s="177" customFormat="1" ht="45.75" customHeight="1" x14ac:dyDescent="0.25">
      <c r="A886" s="128"/>
      <c r="B886" s="220"/>
      <c r="C886" s="223"/>
      <c r="D886" s="997"/>
      <c r="E886" s="998"/>
      <c r="F886" s="998"/>
      <c r="G886" s="998"/>
      <c r="H886" s="998"/>
      <c r="I886" s="998"/>
      <c r="J886" s="998"/>
      <c r="K886" s="998"/>
      <c r="L886" s="998"/>
      <c r="M886" s="998"/>
      <c r="N886" s="998"/>
      <c r="O886" s="998"/>
      <c r="P886" s="998"/>
      <c r="Q886" s="999"/>
      <c r="R886" s="306"/>
      <c r="S886" s="380"/>
      <c r="T886" s="202"/>
      <c r="U886" s="202"/>
      <c r="V886" s="202"/>
      <c r="W886" s="202"/>
      <c r="X886" s="174"/>
      <c r="Y886" s="174"/>
      <c r="Z886" s="174"/>
      <c r="AA886" s="175"/>
      <c r="AB886" s="176"/>
      <c r="AC886" s="176"/>
    </row>
    <row r="887" spans="1:29" s="177" customFormat="1" ht="14.25" customHeight="1" x14ac:dyDescent="0.25">
      <c r="A887" s="128"/>
      <c r="B887" s="220"/>
      <c r="C887" s="223"/>
      <c r="D887" s="336"/>
      <c r="E887" s="460"/>
      <c r="F887" s="593"/>
      <c r="G887" s="593"/>
      <c r="H887" s="593"/>
      <c r="I887" s="594"/>
      <c r="J887" s="207"/>
      <c r="K887" s="604"/>
      <c r="L887" s="604"/>
      <c r="M887" s="604"/>
      <c r="N887" s="604"/>
      <c r="O887" s="604"/>
      <c r="P887" s="604"/>
      <c r="Q887" s="604"/>
      <c r="R887" s="306"/>
      <c r="S887" s="380"/>
      <c r="T887" s="202"/>
      <c r="U887" s="202"/>
      <c r="V887" s="202"/>
      <c r="W887" s="202"/>
      <c r="X887" s="174"/>
      <c r="Y887" s="174"/>
      <c r="Z887" s="174"/>
      <c r="AA887" s="175"/>
      <c r="AB887" s="176"/>
      <c r="AC887" s="176"/>
    </row>
    <row r="888" spans="1:29" s="177" customFormat="1" ht="15" customHeight="1" x14ac:dyDescent="0.25">
      <c r="A888" s="128"/>
      <c r="B888" s="575"/>
      <c r="C888" s="576"/>
      <c r="D888" s="577"/>
      <c r="E888" s="577"/>
      <c r="F888" s="577"/>
      <c r="G888" s="578"/>
      <c r="H888" s="577"/>
      <c r="I888" s="577"/>
      <c r="J888" s="577"/>
      <c r="K888" s="577"/>
      <c r="L888" s="577"/>
      <c r="M888" s="577"/>
      <c r="N888" s="579"/>
      <c r="O888" s="579"/>
      <c r="P888" s="579"/>
      <c r="Q888" s="579"/>
      <c r="R888" s="580"/>
      <c r="S888" s="380"/>
      <c r="T888" s="202"/>
      <c r="U888" s="202"/>
      <c r="V888" s="202"/>
      <c r="W888" s="202"/>
      <c r="X888" s="174"/>
      <c r="Y888" s="174"/>
      <c r="Z888" s="174"/>
      <c r="AA888" s="175"/>
      <c r="AB888" s="176"/>
      <c r="AC888" s="176"/>
    </row>
    <row r="889" spans="1:29" s="177" customFormat="1" ht="18.75" customHeight="1" x14ac:dyDescent="0.25">
      <c r="A889" s="128"/>
      <c r="B889" s="581"/>
      <c r="C889" s="582" t="s">
        <v>191</v>
      </c>
      <c r="D889" s="582"/>
      <c r="E889" s="582"/>
      <c r="F889" s="426"/>
      <c r="G889" s="424"/>
      <c r="H889" s="426"/>
      <c r="I889" s="426"/>
      <c r="J889" s="426"/>
      <c r="K889" s="426"/>
      <c r="L889" s="426"/>
      <c r="M889" s="426"/>
      <c r="N889" s="574"/>
      <c r="O889" s="574"/>
      <c r="P889" s="574"/>
      <c r="Q889" s="574"/>
      <c r="R889" s="306"/>
      <c r="S889" s="380"/>
      <c r="T889" s="202"/>
      <c r="U889" s="202"/>
      <c r="V889" s="202"/>
      <c r="W889" s="202"/>
      <c r="X889" s="174"/>
      <c r="Y889" s="174"/>
      <c r="Z889" s="174"/>
      <c r="AA889" s="175"/>
      <c r="AB889" s="176"/>
      <c r="AC889" s="176"/>
    </row>
    <row r="890" spans="1:29" s="177" customFormat="1" ht="15" customHeight="1" x14ac:dyDescent="0.25">
      <c r="A890" s="128"/>
      <c r="B890" s="583"/>
      <c r="C890" s="582"/>
      <c r="D890" s="582"/>
      <c r="E890" s="582"/>
      <c r="F890" s="426"/>
      <c r="G890" s="424"/>
      <c r="H890" s="426"/>
      <c r="I890" s="426"/>
      <c r="J890" s="426"/>
      <c r="K890" s="426"/>
      <c r="L890" s="426"/>
      <c r="M890" s="426"/>
      <c r="N890" s="574"/>
      <c r="O890" s="574"/>
      <c r="P890" s="574"/>
      <c r="Q890" s="574"/>
      <c r="R890" s="306"/>
      <c r="S890" s="380"/>
      <c r="T890" s="202" t="b">
        <f>IF(W890="1",TRUE,FALSE)</f>
        <v>0</v>
      </c>
      <c r="U890" s="202" t="str">
        <f>""&amp;T890&amp;""</f>
        <v>FALSE</v>
      </c>
      <c r="V890" s="202">
        <f>IF(K890="Yes",1,0)</f>
        <v>0</v>
      </c>
      <c r="W890" s="202" t="str">
        <f>""&amp;V890&amp;""</f>
        <v>0</v>
      </c>
      <c r="X890" s="174"/>
      <c r="Y890" s="174"/>
      <c r="Z890" s="174"/>
      <c r="AA890" s="175"/>
      <c r="AB890" s="176"/>
      <c r="AC890" s="176"/>
    </row>
    <row r="891" spans="1:29" s="177" customFormat="1" ht="16.5" customHeight="1" x14ac:dyDescent="0.25">
      <c r="A891" s="128"/>
      <c r="B891" s="220"/>
      <c r="C891" s="223"/>
      <c r="D891" s="426"/>
      <c r="E891" s="426"/>
      <c r="F891" s="426"/>
      <c r="G891" s="424"/>
      <c r="H891" s="426"/>
      <c r="I891" s="426"/>
      <c r="J891" s="584" t="s">
        <v>552</v>
      </c>
      <c r="K891" s="987" t="s">
        <v>251</v>
      </c>
      <c r="L891" s="988"/>
      <c r="M891" s="426"/>
      <c r="N891" s="574"/>
      <c r="O891" s="584" t="s">
        <v>533</v>
      </c>
      <c r="P891" s="989"/>
      <c r="Q891" s="990"/>
      <c r="R891" s="306"/>
      <c r="S891" s="380" t="str">
        <f>IF(AND(N750="YES",K891="&lt;select&gt;"),"Please complete all category questions.","")</f>
        <v/>
      </c>
      <c r="T891" s="202" t="b">
        <f>IF(W891="1",TRUE,FALSE)</f>
        <v>0</v>
      </c>
      <c r="U891" s="202" t="str">
        <f>""&amp;T891&amp;""</f>
        <v>FALSE</v>
      </c>
      <c r="V891" s="202">
        <f>IF(K891="Yes",1,0)</f>
        <v>0</v>
      </c>
      <c r="W891" s="202" t="str">
        <f>""&amp;V891&amp;""</f>
        <v>0</v>
      </c>
      <c r="X891" s="174"/>
      <c r="Y891" s="174"/>
      <c r="Z891" s="174"/>
      <c r="AA891" s="175"/>
      <c r="AB891" s="176"/>
      <c r="AC891" s="176"/>
    </row>
    <row r="892" spans="1:29" s="177" customFormat="1" ht="15" customHeight="1" x14ac:dyDescent="0.25">
      <c r="A892" s="128"/>
      <c r="B892" s="220"/>
      <c r="C892" s="223"/>
      <c r="D892" s="426"/>
      <c r="E892" s="426"/>
      <c r="F892" s="426"/>
      <c r="G892" s="424"/>
      <c r="H892" s="426"/>
      <c r="I892" s="426"/>
      <c r="J892" s="584"/>
      <c r="K892" s="585"/>
      <c r="L892" s="426"/>
      <c r="M892" s="426"/>
      <c r="N892" s="574"/>
      <c r="O892" s="574"/>
      <c r="P892" s="574"/>
      <c r="Q892" s="574"/>
      <c r="R892" s="306"/>
      <c r="S892" s="380"/>
      <c r="T892" s="202" t="b">
        <f>IF(W892="1",TRUE,FALSE)</f>
        <v>0</v>
      </c>
      <c r="U892" s="202" t="str">
        <f>""&amp;T892&amp;""</f>
        <v>FALSE</v>
      </c>
      <c r="V892" s="202">
        <f>IF(K892="Yes",1,0)</f>
        <v>0</v>
      </c>
      <c r="W892" s="202" t="str">
        <f>""&amp;V892&amp;""</f>
        <v>0</v>
      </c>
      <c r="X892" s="174"/>
      <c r="Y892" s="174"/>
      <c r="Z892" s="174"/>
      <c r="AA892" s="175"/>
      <c r="AB892" s="176"/>
      <c r="AC892" s="176"/>
    </row>
    <row r="893" spans="1:29" s="177" customFormat="1" ht="16.5" customHeight="1" x14ac:dyDescent="0.25">
      <c r="A893" s="128"/>
      <c r="B893" s="220"/>
      <c r="C893" s="223"/>
      <c r="D893" s="426"/>
      <c r="E893" s="426"/>
      <c r="F893" s="426"/>
      <c r="G893" s="424"/>
      <c r="H893" s="426"/>
      <c r="I893" s="426"/>
      <c r="J893" s="586" t="s">
        <v>553</v>
      </c>
      <c r="K893" s="987" t="s">
        <v>251</v>
      </c>
      <c r="L893" s="988"/>
      <c r="M893" s="426"/>
      <c r="N893" s="574"/>
      <c r="O893" s="584" t="s">
        <v>534</v>
      </c>
      <c r="P893" s="992" t="s">
        <v>251</v>
      </c>
      <c r="Q893" s="993"/>
      <c r="R893" s="306"/>
      <c r="S893" s="380"/>
      <c r="T893" s="202" t="b">
        <f>IF(W893="1",TRUE,FALSE)</f>
        <v>0</v>
      </c>
      <c r="U893" s="202" t="str">
        <f>""&amp;T893&amp;""</f>
        <v>FALSE</v>
      </c>
      <c r="V893" s="202">
        <f>IF(K893="Yes",1,0)</f>
        <v>0</v>
      </c>
      <c r="W893" s="202" t="str">
        <f>""&amp;V893&amp;""</f>
        <v>0</v>
      </c>
      <c r="X893" s="174"/>
      <c r="Y893" s="174"/>
      <c r="Z893" s="174"/>
      <c r="AA893" s="175"/>
      <c r="AB893" s="176"/>
      <c r="AC893" s="176"/>
    </row>
    <row r="894" spans="1:29" s="177" customFormat="1" ht="15" customHeight="1" x14ac:dyDescent="0.25">
      <c r="A894" s="128"/>
      <c r="B894" s="220"/>
      <c r="C894" s="223"/>
      <c r="D894" s="426"/>
      <c r="E894" s="426"/>
      <c r="F894" s="426"/>
      <c r="G894" s="424"/>
      <c r="H894" s="426"/>
      <c r="I894" s="426"/>
      <c r="J894" s="586"/>
      <c r="K894" s="587"/>
      <c r="L894" s="587"/>
      <c r="M894" s="426"/>
      <c r="N894" s="574"/>
      <c r="O894" s="574"/>
      <c r="P894" s="574"/>
      <c r="Q894" s="574"/>
      <c r="R894" s="306"/>
      <c r="S894" s="380"/>
      <c r="T894" s="202"/>
      <c r="U894" s="202"/>
      <c r="V894" s="202"/>
      <c r="W894" s="202"/>
      <c r="X894" s="174"/>
      <c r="Y894" s="174"/>
      <c r="Z894" s="174"/>
      <c r="AA894" s="175"/>
      <c r="AB894" s="176"/>
      <c r="AC894" s="176"/>
    </row>
    <row r="895" spans="1:29" s="177" customFormat="1" ht="15" customHeight="1" x14ac:dyDescent="0.25">
      <c r="A895" s="128"/>
      <c r="B895" s="220"/>
      <c r="C895" s="223"/>
      <c r="D895" s="336"/>
      <c r="E895" s="336"/>
      <c r="I895" s="589"/>
      <c r="J895" s="590"/>
      <c r="K895" s="591"/>
      <c r="L895" s="591"/>
      <c r="M895" s="588"/>
      <c r="N895" s="588"/>
      <c r="O895" s="588"/>
      <c r="P895" s="588"/>
      <c r="Q895" s="588"/>
      <c r="R895" s="306"/>
      <c r="S895" s="380"/>
      <c r="T895" s="202"/>
      <c r="U895" s="202"/>
      <c r="V895" s="202"/>
      <c r="W895" s="202"/>
      <c r="X895" s="174"/>
      <c r="Y895" s="174"/>
      <c r="Z895" s="174"/>
      <c r="AA895" s="175"/>
      <c r="AB895" s="176"/>
      <c r="AC895" s="176"/>
    </row>
    <row r="896" spans="1:29" s="177" customFormat="1" ht="15" customHeight="1" x14ac:dyDescent="0.25">
      <c r="A896" s="128"/>
      <c r="B896" s="220"/>
      <c r="C896" s="223"/>
      <c r="D896" s="991" t="s">
        <v>554</v>
      </c>
      <c r="E896" s="991"/>
      <c r="F896" s="991"/>
      <c r="G896" s="991"/>
      <c r="H896" s="991"/>
      <c r="I896" s="991"/>
      <c r="J896" s="991"/>
      <c r="K896" s="991"/>
      <c r="L896" s="991"/>
      <c r="M896" s="991"/>
      <c r="N896" s="991"/>
      <c r="O896" s="991"/>
      <c r="P896" s="991"/>
      <c r="Q896" s="588"/>
      <c r="R896" s="306"/>
      <c r="S896" s="380"/>
      <c r="T896" s="202"/>
      <c r="U896" s="202"/>
      <c r="V896" s="202"/>
      <c r="W896" s="202"/>
      <c r="X896" s="174"/>
      <c r="Y896" s="174"/>
      <c r="Z896" s="174"/>
      <c r="AA896" s="175"/>
      <c r="AB896" s="176"/>
      <c r="AC896" s="176"/>
    </row>
    <row r="897" spans="1:29" s="177" customFormat="1" ht="15" customHeight="1" x14ac:dyDescent="0.25">
      <c r="A897" s="128"/>
      <c r="B897" s="220"/>
      <c r="C897" s="223"/>
      <c r="D897" s="991"/>
      <c r="E897" s="991"/>
      <c r="F897" s="991"/>
      <c r="G897" s="991"/>
      <c r="H897" s="991"/>
      <c r="I897" s="991"/>
      <c r="J897" s="991"/>
      <c r="K897" s="991"/>
      <c r="L897" s="991"/>
      <c r="M897" s="991"/>
      <c r="N897" s="991"/>
      <c r="O897" s="991"/>
      <c r="P897" s="991"/>
      <c r="Q897" s="588"/>
      <c r="R897" s="306"/>
      <c r="S897" s="380"/>
      <c r="T897" s="202"/>
      <c r="U897" s="202"/>
      <c r="V897" s="202"/>
      <c r="W897" s="202"/>
      <c r="X897" s="174"/>
      <c r="Y897" s="174"/>
      <c r="Z897" s="174"/>
      <c r="AA897" s="175"/>
      <c r="AB897" s="176"/>
      <c r="AC897" s="176"/>
    </row>
    <row r="898" spans="1:29" s="177" customFormat="1" ht="15" customHeight="1" x14ac:dyDescent="0.25">
      <c r="A898" s="128"/>
      <c r="B898" s="220"/>
      <c r="C898" s="223"/>
      <c r="D898" s="336"/>
      <c r="E898" s="336"/>
      <c r="F898" s="275"/>
      <c r="G898" s="275"/>
      <c r="H898" s="275"/>
      <c r="I898" s="589"/>
      <c r="J898" s="590"/>
      <c r="K898" s="591"/>
      <c r="L898" s="591"/>
      <c r="M898" s="588"/>
      <c r="N898" s="588"/>
      <c r="O898" s="588"/>
      <c r="P898" s="588"/>
      <c r="Q898" s="588"/>
      <c r="R898" s="306"/>
      <c r="S898" s="380"/>
      <c r="T898" s="202"/>
      <c r="U898" s="202"/>
      <c r="V898" s="202"/>
      <c r="W898" s="202"/>
      <c r="X898" s="174"/>
      <c r="Y898" s="174"/>
      <c r="Z898" s="174"/>
      <c r="AA898" s="175"/>
      <c r="AB898" s="176"/>
      <c r="AC898" s="176"/>
    </row>
    <row r="899" spans="1:29" s="177" customFormat="1" ht="31.5" customHeight="1" x14ac:dyDescent="0.25">
      <c r="A899" s="128"/>
      <c r="B899" s="592"/>
      <c r="C899" s="247"/>
      <c r="D899" s="994"/>
      <c r="E899" s="995"/>
      <c r="F899" s="995"/>
      <c r="G899" s="995"/>
      <c r="H899" s="995"/>
      <c r="I899" s="995"/>
      <c r="J899" s="995"/>
      <c r="K899" s="995"/>
      <c r="L899" s="995"/>
      <c r="M899" s="995"/>
      <c r="N899" s="995"/>
      <c r="O899" s="995"/>
      <c r="P899" s="995"/>
      <c r="Q899" s="996"/>
      <c r="R899" s="306"/>
      <c r="S899" s="380"/>
      <c r="T899" s="202"/>
      <c r="U899" s="202"/>
      <c r="V899" s="202"/>
      <c r="W899" s="202"/>
      <c r="X899" s="174"/>
      <c r="Y899" s="174"/>
      <c r="Z899" s="174"/>
      <c r="AA899" s="175"/>
      <c r="AB899" s="176"/>
      <c r="AC899" s="176"/>
    </row>
    <row r="900" spans="1:29" s="177" customFormat="1" ht="45.75" customHeight="1" x14ac:dyDescent="0.25">
      <c r="A900" s="128"/>
      <c r="B900" s="220"/>
      <c r="C900" s="223"/>
      <c r="D900" s="997"/>
      <c r="E900" s="998"/>
      <c r="F900" s="998"/>
      <c r="G900" s="998"/>
      <c r="H900" s="998"/>
      <c r="I900" s="998"/>
      <c r="J900" s="998"/>
      <c r="K900" s="998"/>
      <c r="L900" s="998"/>
      <c r="M900" s="998"/>
      <c r="N900" s="998"/>
      <c r="O900" s="998"/>
      <c r="P900" s="998"/>
      <c r="Q900" s="999"/>
      <c r="R900" s="306"/>
      <c r="S900" s="380"/>
      <c r="T900" s="202"/>
      <c r="U900" s="202"/>
      <c r="V900" s="202"/>
      <c r="W900" s="202"/>
      <c r="X900" s="174"/>
      <c r="Y900" s="174"/>
      <c r="Z900" s="174"/>
      <c r="AA900" s="175"/>
      <c r="AB900" s="176"/>
      <c r="AC900" s="176"/>
    </row>
    <row r="901" spans="1:29" s="177" customFormat="1" ht="14.25" customHeight="1" x14ac:dyDescent="0.25">
      <c r="A901" s="128"/>
      <c r="B901" s="220"/>
      <c r="C901" s="223"/>
      <c r="D901" s="336"/>
      <c r="E901" s="460"/>
      <c r="F901" s="593"/>
      <c r="G901" s="593"/>
      <c r="H901" s="593"/>
      <c r="I901" s="594"/>
      <c r="J901" s="207"/>
      <c r="K901" s="604"/>
      <c r="L901" s="604"/>
      <c r="M901" s="604"/>
      <c r="N901" s="604"/>
      <c r="O901" s="604"/>
      <c r="P901" s="604"/>
      <c r="Q901" s="604"/>
      <c r="R901" s="306"/>
      <c r="S901" s="380"/>
      <c r="T901" s="202"/>
      <c r="U901" s="202"/>
      <c r="V901" s="202"/>
      <c r="W901" s="202"/>
      <c r="X901" s="174"/>
      <c r="Y901" s="174"/>
      <c r="Z901" s="174"/>
      <c r="AA901" s="175"/>
      <c r="AB901" s="176"/>
      <c r="AC901" s="176"/>
    </row>
    <row r="902" spans="1:29" s="177" customFormat="1" ht="15" customHeight="1" x14ac:dyDescent="0.25">
      <c r="A902" s="128"/>
      <c r="B902" s="575"/>
      <c r="C902" s="576"/>
      <c r="D902" s="577"/>
      <c r="E902" s="577"/>
      <c r="F902" s="577"/>
      <c r="G902" s="578"/>
      <c r="H902" s="577"/>
      <c r="I902" s="577"/>
      <c r="J902" s="577"/>
      <c r="K902" s="577"/>
      <c r="L902" s="577"/>
      <c r="M902" s="577"/>
      <c r="N902" s="579"/>
      <c r="O902" s="579"/>
      <c r="P902" s="579"/>
      <c r="Q902" s="579"/>
      <c r="R902" s="580"/>
      <c r="S902" s="380"/>
      <c r="T902" s="202"/>
      <c r="U902" s="202"/>
      <c r="V902" s="202"/>
      <c r="W902" s="202"/>
      <c r="X902" s="174"/>
      <c r="Y902" s="174"/>
      <c r="Z902" s="174"/>
      <c r="AA902" s="175"/>
      <c r="AB902" s="176"/>
      <c r="AC902" s="176"/>
    </row>
    <row r="903" spans="1:29" s="177" customFormat="1" ht="18.75" customHeight="1" x14ac:dyDescent="0.25">
      <c r="A903" s="128"/>
      <c r="B903" s="581"/>
      <c r="C903" s="582" t="s">
        <v>192</v>
      </c>
      <c r="D903" s="582"/>
      <c r="E903" s="582"/>
      <c r="F903" s="426"/>
      <c r="G903" s="424"/>
      <c r="H903" s="426"/>
      <c r="I903" s="426"/>
      <c r="J903" s="426"/>
      <c r="K903" s="426"/>
      <c r="L903" s="426"/>
      <c r="M903" s="426"/>
      <c r="N903" s="574"/>
      <c r="O903" s="574"/>
      <c r="P903" s="574"/>
      <c r="Q903" s="574"/>
      <c r="R903" s="306"/>
      <c r="S903" s="380"/>
      <c r="T903" s="202"/>
      <c r="U903" s="202"/>
      <c r="V903" s="202"/>
      <c r="W903" s="202"/>
      <c r="X903" s="174"/>
      <c r="Y903" s="174"/>
      <c r="Z903" s="174"/>
      <c r="AA903" s="175"/>
      <c r="AB903" s="176"/>
      <c r="AC903" s="176"/>
    </row>
    <row r="904" spans="1:29" s="177" customFormat="1" ht="15" customHeight="1" x14ac:dyDescent="0.25">
      <c r="A904" s="128"/>
      <c r="B904" s="583"/>
      <c r="C904" s="582"/>
      <c r="D904" s="582"/>
      <c r="E904" s="582"/>
      <c r="F904" s="426"/>
      <c r="G904" s="424"/>
      <c r="H904" s="426"/>
      <c r="I904" s="426"/>
      <c r="J904" s="426"/>
      <c r="K904" s="426"/>
      <c r="L904" s="426"/>
      <c r="M904" s="426"/>
      <c r="N904" s="574"/>
      <c r="O904" s="574"/>
      <c r="P904" s="574"/>
      <c r="Q904" s="574"/>
      <c r="R904" s="306"/>
      <c r="S904" s="380"/>
      <c r="T904" s="202" t="b">
        <f>IF(W904="1",TRUE,FALSE)</f>
        <v>0</v>
      </c>
      <c r="U904" s="202" t="str">
        <f>""&amp;T904&amp;""</f>
        <v>FALSE</v>
      </c>
      <c r="V904" s="202">
        <f>IF(K904="Yes",1,0)</f>
        <v>0</v>
      </c>
      <c r="W904" s="202" t="str">
        <f>""&amp;V904&amp;""</f>
        <v>0</v>
      </c>
      <c r="X904" s="174"/>
      <c r="Y904" s="174"/>
      <c r="Z904" s="174"/>
      <c r="AA904" s="175"/>
      <c r="AB904" s="176"/>
      <c r="AC904" s="176"/>
    </row>
    <row r="905" spans="1:29" s="177" customFormat="1" ht="16.5" customHeight="1" x14ac:dyDescent="0.25">
      <c r="A905" s="128"/>
      <c r="B905" s="220"/>
      <c r="C905" s="223"/>
      <c r="D905" s="426"/>
      <c r="E905" s="426"/>
      <c r="F905" s="426"/>
      <c r="G905" s="424"/>
      <c r="H905" s="426"/>
      <c r="I905" s="426"/>
      <c r="J905" s="584" t="s">
        <v>555</v>
      </c>
      <c r="K905" s="987" t="s">
        <v>251</v>
      </c>
      <c r="L905" s="988"/>
      <c r="M905" s="426"/>
      <c r="N905" s="574"/>
      <c r="O905" s="584" t="s">
        <v>533</v>
      </c>
      <c r="P905" s="989"/>
      <c r="Q905" s="990"/>
      <c r="R905" s="306"/>
      <c r="S905" s="380" t="str">
        <f>IF(AND(N750="YES",K905="&lt;select&gt;"),"Please complete all category questions.","")</f>
        <v/>
      </c>
      <c r="T905" s="202" t="b">
        <f>IF(W905="1",TRUE,FALSE)</f>
        <v>0</v>
      </c>
      <c r="U905" s="202" t="str">
        <f>""&amp;T905&amp;""</f>
        <v>FALSE</v>
      </c>
      <c r="V905" s="202">
        <f>IF(K905="Yes",1,0)</f>
        <v>0</v>
      </c>
      <c r="W905" s="202" t="str">
        <f>""&amp;V905&amp;""</f>
        <v>0</v>
      </c>
      <c r="X905" s="174"/>
      <c r="Y905" s="174"/>
      <c r="Z905" s="174"/>
      <c r="AA905" s="175"/>
      <c r="AB905" s="176"/>
      <c r="AC905" s="176"/>
    </row>
    <row r="906" spans="1:29" s="177" customFormat="1" ht="15" customHeight="1" x14ac:dyDescent="0.25">
      <c r="A906" s="128"/>
      <c r="B906" s="220"/>
      <c r="C906" s="223"/>
      <c r="D906" s="426"/>
      <c r="E906" s="426"/>
      <c r="F906" s="426"/>
      <c r="G906" s="424"/>
      <c r="H906" s="426"/>
      <c r="I906" s="426"/>
      <c r="J906" s="584"/>
      <c r="K906" s="585"/>
      <c r="L906" s="426"/>
      <c r="M906" s="426"/>
      <c r="N906" s="574"/>
      <c r="O906" s="574"/>
      <c r="P906" s="574"/>
      <c r="Q906" s="574"/>
      <c r="R906" s="306"/>
      <c r="S906" s="380"/>
      <c r="T906" s="202" t="b">
        <f>IF(W906="1",TRUE,FALSE)</f>
        <v>0</v>
      </c>
      <c r="U906" s="202" t="str">
        <f>""&amp;T906&amp;""</f>
        <v>FALSE</v>
      </c>
      <c r="V906" s="202">
        <f>IF(K906="Yes",1,0)</f>
        <v>0</v>
      </c>
      <c r="W906" s="202" t="str">
        <f>""&amp;V906&amp;""</f>
        <v>0</v>
      </c>
      <c r="X906" s="174"/>
      <c r="Y906" s="174"/>
      <c r="Z906" s="174"/>
      <c r="AA906" s="175"/>
      <c r="AB906" s="176"/>
      <c r="AC906" s="176"/>
    </row>
    <row r="907" spans="1:29" s="177" customFormat="1" ht="16.5" customHeight="1" x14ac:dyDescent="0.25">
      <c r="A907" s="128"/>
      <c r="B907" s="220"/>
      <c r="C907" s="223"/>
      <c r="D907" s="426"/>
      <c r="E907" s="426"/>
      <c r="F907" s="426"/>
      <c r="G907" s="424"/>
      <c r="H907" s="426"/>
      <c r="I907" s="426"/>
      <c r="J907" s="586" t="s">
        <v>556</v>
      </c>
      <c r="K907" s="987" t="s">
        <v>251</v>
      </c>
      <c r="L907" s="988"/>
      <c r="M907" s="426"/>
      <c r="N907" s="574"/>
      <c r="O907" s="584" t="s">
        <v>534</v>
      </c>
      <c r="P907" s="992" t="s">
        <v>251</v>
      </c>
      <c r="Q907" s="993"/>
      <c r="R907" s="306"/>
      <c r="S907" s="380"/>
      <c r="T907" s="202" t="b">
        <f>IF(W907="1",TRUE,FALSE)</f>
        <v>0</v>
      </c>
      <c r="U907" s="202" t="str">
        <f>""&amp;T907&amp;""</f>
        <v>FALSE</v>
      </c>
      <c r="V907" s="202">
        <f>IF(K907="Yes",1,0)</f>
        <v>0</v>
      </c>
      <c r="W907" s="202" t="str">
        <f>""&amp;V907&amp;""</f>
        <v>0</v>
      </c>
      <c r="X907" s="174"/>
      <c r="Y907" s="174"/>
      <c r="Z907" s="174"/>
      <c r="AA907" s="175"/>
      <c r="AB907" s="176"/>
      <c r="AC907" s="176"/>
    </row>
    <row r="908" spans="1:29" s="177" customFormat="1" ht="15" customHeight="1" x14ac:dyDescent="0.25">
      <c r="A908" s="128"/>
      <c r="B908" s="220"/>
      <c r="C908" s="223"/>
      <c r="D908" s="426"/>
      <c r="E908" s="426"/>
      <c r="F908" s="426"/>
      <c r="G908" s="424"/>
      <c r="H908" s="426"/>
      <c r="I908" s="426"/>
      <c r="J908" s="586"/>
      <c r="K908" s="587"/>
      <c r="L908" s="587"/>
      <c r="M908" s="426"/>
      <c r="N908" s="574"/>
      <c r="O908" s="574"/>
      <c r="P908" s="574"/>
      <c r="Q908" s="574"/>
      <c r="R908" s="306"/>
      <c r="S908" s="380"/>
      <c r="T908" s="202"/>
      <c r="U908" s="202"/>
      <c r="V908" s="202"/>
      <c r="W908" s="202"/>
      <c r="X908" s="174"/>
      <c r="Y908" s="174"/>
      <c r="Z908" s="174"/>
      <c r="AA908" s="175"/>
      <c r="AB908" s="176"/>
      <c r="AC908" s="176"/>
    </row>
    <row r="909" spans="1:29" s="177" customFormat="1" ht="15" customHeight="1" x14ac:dyDescent="0.25">
      <c r="A909" s="128"/>
      <c r="B909" s="220"/>
      <c r="C909" s="223"/>
      <c r="D909" s="336"/>
      <c r="E909" s="336"/>
      <c r="I909" s="589"/>
      <c r="J909" s="590"/>
      <c r="K909" s="591"/>
      <c r="L909" s="591"/>
      <c r="M909" s="588"/>
      <c r="N909" s="588"/>
      <c r="O909" s="588"/>
      <c r="P909" s="588"/>
      <c r="Q909" s="588"/>
      <c r="R909" s="306"/>
      <c r="S909" s="380"/>
      <c r="T909" s="202"/>
      <c r="U909" s="202"/>
      <c r="V909" s="202"/>
      <c r="W909" s="202"/>
      <c r="X909" s="174"/>
      <c r="Y909" s="174"/>
      <c r="Z909" s="174"/>
      <c r="AA909" s="175"/>
      <c r="AB909" s="176"/>
      <c r="AC909" s="176"/>
    </row>
    <row r="910" spans="1:29" s="177" customFormat="1" ht="15" customHeight="1" x14ac:dyDescent="0.25">
      <c r="A910" s="128"/>
      <c r="B910" s="220"/>
      <c r="C910" s="223"/>
      <c r="D910" s="991" t="s">
        <v>557</v>
      </c>
      <c r="E910" s="991"/>
      <c r="F910" s="991"/>
      <c r="G910" s="991"/>
      <c r="H910" s="991"/>
      <c r="I910" s="991"/>
      <c r="J910" s="991"/>
      <c r="K910" s="991"/>
      <c r="L910" s="991"/>
      <c r="M910" s="991"/>
      <c r="N910" s="991"/>
      <c r="O910" s="991"/>
      <c r="P910" s="991"/>
      <c r="Q910" s="588"/>
      <c r="R910" s="306"/>
      <c r="S910" s="380"/>
      <c r="T910" s="202"/>
      <c r="U910" s="202"/>
      <c r="V910" s="202"/>
      <c r="W910" s="202"/>
      <c r="X910" s="174"/>
      <c r="Y910" s="174"/>
      <c r="Z910" s="174"/>
      <c r="AA910" s="175"/>
      <c r="AB910" s="176"/>
      <c r="AC910" s="176"/>
    </row>
    <row r="911" spans="1:29" s="177" customFormat="1" ht="15" customHeight="1" x14ac:dyDescent="0.25">
      <c r="A911" s="128"/>
      <c r="B911" s="220"/>
      <c r="C911" s="223"/>
      <c r="D911" s="991"/>
      <c r="E911" s="991"/>
      <c r="F911" s="991"/>
      <c r="G911" s="991"/>
      <c r="H911" s="991"/>
      <c r="I911" s="991"/>
      <c r="J911" s="991"/>
      <c r="K911" s="991"/>
      <c r="L911" s="991"/>
      <c r="M911" s="991"/>
      <c r="N911" s="991"/>
      <c r="O911" s="991"/>
      <c r="P911" s="991"/>
      <c r="Q911" s="588"/>
      <c r="R911" s="306"/>
      <c r="S911" s="380"/>
      <c r="T911" s="202"/>
      <c r="U911" s="202"/>
      <c r="V911" s="202"/>
      <c r="W911" s="202"/>
      <c r="X911" s="174"/>
      <c r="Y911" s="174"/>
      <c r="Z911" s="174"/>
      <c r="AA911" s="175"/>
      <c r="AB911" s="176"/>
      <c r="AC911" s="176"/>
    </row>
    <row r="912" spans="1:29" s="177" customFormat="1" ht="15" customHeight="1" x14ac:dyDescent="0.25">
      <c r="A912" s="128"/>
      <c r="B912" s="220"/>
      <c r="C912" s="223"/>
      <c r="D912" s="336"/>
      <c r="E912" s="336"/>
      <c r="F912" s="275"/>
      <c r="G912" s="275"/>
      <c r="H912" s="275"/>
      <c r="I912" s="589"/>
      <c r="J912" s="590"/>
      <c r="K912" s="591"/>
      <c r="L912" s="591"/>
      <c r="M912" s="588"/>
      <c r="N912" s="588"/>
      <c r="O912" s="588"/>
      <c r="P912" s="588"/>
      <c r="Q912" s="588"/>
      <c r="R912" s="306"/>
      <c r="S912" s="380"/>
      <c r="T912" s="202"/>
      <c r="U912" s="202"/>
      <c r="V912" s="202"/>
      <c r="W912" s="202"/>
      <c r="X912" s="174"/>
      <c r="Y912" s="174"/>
      <c r="Z912" s="174"/>
      <c r="AA912" s="175"/>
      <c r="AB912" s="176"/>
      <c r="AC912" s="176"/>
    </row>
    <row r="913" spans="1:29" s="177" customFormat="1" ht="31.5" customHeight="1" x14ac:dyDescent="0.25">
      <c r="A913" s="128"/>
      <c r="B913" s="592"/>
      <c r="C913" s="247"/>
      <c r="D913" s="994"/>
      <c r="E913" s="995"/>
      <c r="F913" s="995"/>
      <c r="G913" s="995"/>
      <c r="H913" s="995"/>
      <c r="I913" s="995"/>
      <c r="J913" s="995"/>
      <c r="K913" s="995"/>
      <c r="L913" s="995"/>
      <c r="M913" s="995"/>
      <c r="N913" s="995"/>
      <c r="O913" s="995"/>
      <c r="P913" s="995"/>
      <c r="Q913" s="996"/>
      <c r="R913" s="306"/>
      <c r="S913" s="380"/>
      <c r="T913" s="202"/>
      <c r="U913" s="202"/>
      <c r="V913" s="202"/>
      <c r="W913" s="202"/>
      <c r="X913" s="174"/>
      <c r="Y913" s="174"/>
      <c r="Z913" s="174"/>
      <c r="AA913" s="175"/>
      <c r="AB913" s="176"/>
      <c r="AC913" s="176"/>
    </row>
    <row r="914" spans="1:29" s="177" customFormat="1" ht="45.75" customHeight="1" x14ac:dyDescent="0.25">
      <c r="A914" s="128"/>
      <c r="B914" s="220"/>
      <c r="C914" s="223"/>
      <c r="D914" s="997"/>
      <c r="E914" s="998"/>
      <c r="F914" s="998"/>
      <c r="G914" s="998"/>
      <c r="H914" s="998"/>
      <c r="I914" s="998"/>
      <c r="J914" s="998"/>
      <c r="K914" s="998"/>
      <c r="L914" s="998"/>
      <c r="M914" s="998"/>
      <c r="N914" s="998"/>
      <c r="O914" s="998"/>
      <c r="P914" s="998"/>
      <c r="Q914" s="999"/>
      <c r="R914" s="306"/>
      <c r="S914" s="380"/>
      <c r="T914" s="202"/>
      <c r="U914" s="202"/>
      <c r="V914" s="202"/>
      <c r="W914" s="202"/>
      <c r="X914" s="174"/>
      <c r="Y914" s="174"/>
      <c r="Z914" s="174"/>
      <c r="AA914" s="175"/>
      <c r="AB914" s="176"/>
      <c r="AC914" s="176"/>
    </row>
    <row r="915" spans="1:29" s="177" customFormat="1" ht="14.25" customHeight="1" x14ac:dyDescent="0.25">
      <c r="A915" s="128"/>
      <c r="B915" s="220"/>
      <c r="C915" s="223"/>
      <c r="D915" s="336"/>
      <c r="E915" s="460"/>
      <c r="F915" s="593"/>
      <c r="G915" s="593"/>
      <c r="H915" s="593"/>
      <c r="I915" s="594"/>
      <c r="J915" s="207"/>
      <c r="K915" s="604"/>
      <c r="L915" s="604"/>
      <c r="M915" s="604"/>
      <c r="N915" s="604"/>
      <c r="O915" s="604"/>
      <c r="P915" s="604"/>
      <c r="Q915" s="604"/>
      <c r="R915" s="306"/>
      <c r="S915" s="380"/>
      <c r="T915" s="202"/>
      <c r="U915" s="202"/>
      <c r="V915" s="202"/>
      <c r="W915" s="202"/>
      <c r="X915" s="174"/>
      <c r="Y915" s="174"/>
      <c r="Z915" s="174"/>
      <c r="AA915" s="175"/>
      <c r="AB915" s="176"/>
      <c r="AC915" s="176"/>
    </row>
    <row r="916" spans="1:29" s="177" customFormat="1" ht="15" customHeight="1" x14ac:dyDescent="0.25">
      <c r="A916" s="128"/>
      <c r="B916" s="575"/>
      <c r="C916" s="576"/>
      <c r="D916" s="577"/>
      <c r="E916" s="577"/>
      <c r="F916" s="577"/>
      <c r="G916" s="578"/>
      <c r="H916" s="577"/>
      <c r="I916" s="577"/>
      <c r="J916" s="577"/>
      <c r="K916" s="577"/>
      <c r="L916" s="577"/>
      <c r="M916" s="577"/>
      <c r="N916" s="579"/>
      <c r="O916" s="579"/>
      <c r="P916" s="579"/>
      <c r="Q916" s="579"/>
      <c r="R916" s="580"/>
      <c r="S916" s="380"/>
      <c r="T916" s="202"/>
      <c r="U916" s="202"/>
      <c r="V916" s="202"/>
      <c r="W916" s="202"/>
      <c r="X916" s="174"/>
      <c r="Y916" s="174"/>
      <c r="Z916" s="174"/>
      <c r="AA916" s="175"/>
      <c r="AB916" s="176"/>
      <c r="AC916" s="176"/>
    </row>
    <row r="917" spans="1:29" s="177" customFormat="1" ht="18.75" customHeight="1" x14ac:dyDescent="0.25">
      <c r="A917" s="128"/>
      <c r="B917" s="581"/>
      <c r="C917" s="582" t="s">
        <v>193</v>
      </c>
      <c r="D917" s="582"/>
      <c r="E917" s="582"/>
      <c r="F917" s="426"/>
      <c r="G917" s="424"/>
      <c r="H917" s="426"/>
      <c r="I917" s="426"/>
      <c r="J917" s="426"/>
      <c r="K917" s="426"/>
      <c r="L917" s="426"/>
      <c r="M917" s="426"/>
      <c r="N917" s="574"/>
      <c r="O917" s="574"/>
      <c r="P917" s="574"/>
      <c r="Q917" s="574"/>
      <c r="R917" s="306"/>
      <c r="S917" s="380"/>
      <c r="T917" s="202"/>
      <c r="U917" s="202"/>
      <c r="V917" s="202"/>
      <c r="W917" s="202"/>
      <c r="X917" s="174"/>
      <c r="Y917" s="174"/>
      <c r="Z917" s="174"/>
      <c r="AA917" s="175"/>
      <c r="AB917" s="176"/>
      <c r="AC917" s="176"/>
    </row>
    <row r="918" spans="1:29" s="177" customFormat="1" ht="15" customHeight="1" x14ac:dyDescent="0.25">
      <c r="A918" s="128"/>
      <c r="B918" s="583"/>
      <c r="C918" s="582"/>
      <c r="D918" s="582"/>
      <c r="E918" s="582"/>
      <c r="F918" s="426"/>
      <c r="G918" s="424"/>
      <c r="H918" s="426"/>
      <c r="I918" s="426"/>
      <c r="J918" s="426"/>
      <c r="K918" s="426"/>
      <c r="L918" s="426"/>
      <c r="M918" s="426"/>
      <c r="N918" s="574"/>
      <c r="O918" s="574"/>
      <c r="P918" s="574"/>
      <c r="Q918" s="574"/>
      <c r="R918" s="306"/>
      <c r="S918" s="380"/>
      <c r="T918" s="202"/>
      <c r="U918" s="202"/>
      <c r="V918" s="202"/>
      <c r="W918" s="202"/>
      <c r="X918" s="174"/>
      <c r="Y918" s="174"/>
      <c r="Z918" s="174"/>
      <c r="AA918" s="175"/>
      <c r="AB918" s="176"/>
      <c r="AC918" s="176"/>
    </row>
    <row r="919" spans="1:29" s="177" customFormat="1" ht="16.5" customHeight="1" x14ac:dyDescent="0.25">
      <c r="A919" s="128"/>
      <c r="B919" s="220"/>
      <c r="C919" s="223"/>
      <c r="D919" s="426"/>
      <c r="E919" s="426"/>
      <c r="F919" s="426"/>
      <c r="G919" s="424"/>
      <c r="H919" s="426"/>
      <c r="I919" s="426"/>
      <c r="J919" s="584" t="s">
        <v>558</v>
      </c>
      <c r="K919" s="987" t="s">
        <v>251</v>
      </c>
      <c r="L919" s="988"/>
      <c r="M919" s="426"/>
      <c r="N919" s="574"/>
      <c r="O919" s="584" t="s">
        <v>533</v>
      </c>
      <c r="P919" s="989"/>
      <c r="Q919" s="990"/>
      <c r="R919" s="306"/>
      <c r="S919" s="380" t="str">
        <f>IF(AND(N750="YES",K919="&lt;select&gt;"),"Please complete all category questions.","")</f>
        <v/>
      </c>
      <c r="T919" s="202" t="b">
        <f>IF(W919="1",TRUE,FALSE)</f>
        <v>0</v>
      </c>
      <c r="U919" s="202" t="str">
        <f>""&amp;T919&amp;""</f>
        <v>FALSE</v>
      </c>
      <c r="V919" s="202">
        <f>IF(K919="Yes",1,0)</f>
        <v>0</v>
      </c>
      <c r="W919" s="202" t="str">
        <f>""&amp;V919&amp;""</f>
        <v>0</v>
      </c>
      <c r="X919" s="174"/>
      <c r="Y919" s="174"/>
      <c r="Z919" s="174"/>
      <c r="AA919" s="175"/>
      <c r="AB919" s="176"/>
      <c r="AC919" s="176"/>
    </row>
    <row r="920" spans="1:29" s="177" customFormat="1" ht="15" customHeight="1" x14ac:dyDescent="0.25">
      <c r="A920" s="128"/>
      <c r="B920" s="220"/>
      <c r="C920" s="223"/>
      <c r="D920" s="426"/>
      <c r="E920" s="426"/>
      <c r="F920" s="426"/>
      <c r="G920" s="424"/>
      <c r="H920" s="426"/>
      <c r="I920" s="426"/>
      <c r="J920" s="584"/>
      <c r="K920" s="585"/>
      <c r="L920" s="426"/>
      <c r="M920" s="426"/>
      <c r="N920" s="574"/>
      <c r="O920" s="574"/>
      <c r="P920" s="574"/>
      <c r="Q920" s="574"/>
      <c r="R920" s="306"/>
      <c r="S920" s="380"/>
      <c r="T920" s="202" t="b">
        <f>IF(W920="1",TRUE,FALSE)</f>
        <v>0</v>
      </c>
      <c r="U920" s="202" t="str">
        <f>""&amp;T920&amp;""</f>
        <v>FALSE</v>
      </c>
      <c r="V920" s="202">
        <f>IF(K920="Yes",1,0)</f>
        <v>0</v>
      </c>
      <c r="W920" s="202" t="str">
        <f>""&amp;V920&amp;""</f>
        <v>0</v>
      </c>
      <c r="X920" s="174"/>
      <c r="Y920" s="174"/>
      <c r="Z920" s="174"/>
      <c r="AA920" s="175"/>
      <c r="AB920" s="176"/>
      <c r="AC920" s="176"/>
    </row>
    <row r="921" spans="1:29" s="177" customFormat="1" ht="16.5" customHeight="1" x14ac:dyDescent="0.25">
      <c r="A921" s="128"/>
      <c r="B921" s="220"/>
      <c r="C921" s="223"/>
      <c r="D921" s="426"/>
      <c r="E921" s="426"/>
      <c r="F921" s="426"/>
      <c r="G921" s="424"/>
      <c r="H921" s="426"/>
      <c r="I921" s="426"/>
      <c r="J921" s="586" t="s">
        <v>559</v>
      </c>
      <c r="K921" s="987" t="s">
        <v>251</v>
      </c>
      <c r="L921" s="988"/>
      <c r="M921" s="426"/>
      <c r="N921" s="574"/>
      <c r="O921" s="584" t="s">
        <v>534</v>
      </c>
      <c r="P921" s="992" t="s">
        <v>251</v>
      </c>
      <c r="Q921" s="993"/>
      <c r="R921" s="306"/>
      <c r="S921" s="380"/>
      <c r="T921" s="202" t="b">
        <f>IF(W921="1",TRUE,FALSE)</f>
        <v>0</v>
      </c>
      <c r="U921" s="202" t="str">
        <f>""&amp;T921&amp;""</f>
        <v>FALSE</v>
      </c>
      <c r="V921" s="202">
        <f>IF(K921="Yes",1,0)</f>
        <v>0</v>
      </c>
      <c r="W921" s="202" t="str">
        <f>""&amp;V921&amp;""</f>
        <v>0</v>
      </c>
      <c r="X921" s="174"/>
      <c r="Y921" s="174"/>
      <c r="Z921" s="174"/>
      <c r="AA921" s="175"/>
      <c r="AB921" s="176"/>
      <c r="AC921" s="176"/>
    </row>
    <row r="922" spans="1:29" s="177" customFormat="1" ht="15" customHeight="1" x14ac:dyDescent="0.25">
      <c r="A922" s="128"/>
      <c r="B922" s="220"/>
      <c r="C922" s="223"/>
      <c r="D922" s="426"/>
      <c r="E922" s="426"/>
      <c r="F922" s="426"/>
      <c r="G922" s="424"/>
      <c r="H922" s="426"/>
      <c r="I922" s="426"/>
      <c r="J922" s="586"/>
      <c r="K922" s="587"/>
      <c r="L922" s="587"/>
      <c r="M922" s="426"/>
      <c r="N922" s="574"/>
      <c r="O922" s="574"/>
      <c r="P922" s="574"/>
      <c r="Q922" s="574"/>
      <c r="R922" s="306"/>
      <c r="S922" s="380"/>
      <c r="T922" s="202"/>
      <c r="U922" s="202"/>
      <c r="V922" s="202"/>
      <c r="W922" s="202"/>
      <c r="X922" s="174"/>
      <c r="Y922" s="174"/>
      <c r="Z922" s="174"/>
      <c r="AA922" s="175"/>
      <c r="AB922" s="176"/>
      <c r="AC922" s="176"/>
    </row>
    <row r="923" spans="1:29" s="177" customFormat="1" ht="15" customHeight="1" x14ac:dyDescent="0.25">
      <c r="A923" s="128"/>
      <c r="B923" s="220"/>
      <c r="C923" s="223"/>
      <c r="D923" s="336"/>
      <c r="E923" s="336"/>
      <c r="I923" s="589"/>
      <c r="J923" s="590"/>
      <c r="K923" s="591"/>
      <c r="L923" s="591"/>
      <c r="M923" s="588"/>
      <c r="N923" s="588"/>
      <c r="O923" s="588"/>
      <c r="P923" s="588"/>
      <c r="Q923" s="588"/>
      <c r="R923" s="306"/>
      <c r="S923" s="380"/>
      <c r="T923" s="202"/>
      <c r="U923" s="202"/>
      <c r="V923" s="202"/>
      <c r="W923" s="202"/>
      <c r="X923" s="174"/>
      <c r="Y923" s="174"/>
      <c r="Z923" s="174"/>
      <c r="AA923" s="175"/>
      <c r="AB923" s="176"/>
      <c r="AC923" s="176"/>
    </row>
    <row r="924" spans="1:29" s="177" customFormat="1" ht="15" customHeight="1" x14ac:dyDescent="0.25">
      <c r="A924" s="128"/>
      <c r="B924" s="220"/>
      <c r="C924" s="223"/>
      <c r="D924" s="991" t="s">
        <v>560</v>
      </c>
      <c r="E924" s="991"/>
      <c r="F924" s="991"/>
      <c r="G924" s="991"/>
      <c r="H924" s="991"/>
      <c r="I924" s="991"/>
      <c r="J924" s="991"/>
      <c r="K924" s="991"/>
      <c r="L924" s="991"/>
      <c r="M924" s="991"/>
      <c r="N924" s="991"/>
      <c r="O924" s="991"/>
      <c r="P924" s="991"/>
      <c r="Q924" s="588"/>
      <c r="R924" s="306"/>
      <c r="S924" s="380"/>
      <c r="T924" s="202"/>
      <c r="U924" s="202"/>
      <c r="V924" s="202"/>
      <c r="W924" s="202"/>
      <c r="X924" s="174"/>
      <c r="Y924" s="174"/>
      <c r="Z924" s="174"/>
      <c r="AA924" s="175"/>
      <c r="AB924" s="176"/>
      <c r="AC924" s="176"/>
    </row>
    <row r="925" spans="1:29" s="177" customFormat="1" ht="15" customHeight="1" x14ac:dyDescent="0.25">
      <c r="A925" s="128"/>
      <c r="B925" s="220"/>
      <c r="C925" s="223"/>
      <c r="D925" s="991"/>
      <c r="E925" s="991"/>
      <c r="F925" s="991"/>
      <c r="G925" s="991"/>
      <c r="H925" s="991"/>
      <c r="I925" s="991"/>
      <c r="J925" s="991"/>
      <c r="K925" s="991"/>
      <c r="L925" s="991"/>
      <c r="M925" s="991"/>
      <c r="N925" s="991"/>
      <c r="O925" s="991"/>
      <c r="P925" s="991"/>
      <c r="Q925" s="588"/>
      <c r="R925" s="306"/>
      <c r="S925" s="380"/>
      <c r="T925" s="202"/>
      <c r="U925" s="202"/>
      <c r="V925" s="202"/>
      <c r="W925" s="202"/>
      <c r="X925" s="174"/>
      <c r="Y925" s="174"/>
      <c r="Z925" s="174"/>
      <c r="AA925" s="175"/>
      <c r="AB925" s="176"/>
      <c r="AC925" s="176"/>
    </row>
    <row r="926" spans="1:29" s="177" customFormat="1" ht="15" customHeight="1" x14ac:dyDescent="0.25">
      <c r="A926" s="128"/>
      <c r="B926" s="220"/>
      <c r="C926" s="223"/>
      <c r="D926" s="336"/>
      <c r="E926" s="336"/>
      <c r="F926" s="275"/>
      <c r="G926" s="275"/>
      <c r="H926" s="275"/>
      <c r="I926" s="589"/>
      <c r="J926" s="590"/>
      <c r="K926" s="591"/>
      <c r="L926" s="591"/>
      <c r="M926" s="588"/>
      <c r="N926" s="588"/>
      <c r="O926" s="588"/>
      <c r="P926" s="588"/>
      <c r="Q926" s="588"/>
      <c r="R926" s="306"/>
      <c r="S926" s="380"/>
      <c r="T926" s="202"/>
      <c r="U926" s="202"/>
      <c r="V926" s="202"/>
      <c r="W926" s="202"/>
      <c r="X926" s="174"/>
      <c r="Y926" s="174"/>
      <c r="Z926" s="174"/>
      <c r="AA926" s="175"/>
      <c r="AB926" s="176"/>
      <c r="AC926" s="176"/>
    </row>
    <row r="927" spans="1:29" s="177" customFormat="1" ht="31.5" customHeight="1" x14ac:dyDescent="0.25">
      <c r="A927" s="128"/>
      <c r="B927" s="592"/>
      <c r="C927" s="247"/>
      <c r="D927" s="994"/>
      <c r="E927" s="995"/>
      <c r="F927" s="995"/>
      <c r="G927" s="995"/>
      <c r="H927" s="995"/>
      <c r="I927" s="995"/>
      <c r="J927" s="995"/>
      <c r="K927" s="995"/>
      <c r="L927" s="995"/>
      <c r="M927" s="995"/>
      <c r="N927" s="995"/>
      <c r="O927" s="995"/>
      <c r="P927" s="995"/>
      <c r="Q927" s="996"/>
      <c r="R927" s="306"/>
      <c r="S927" s="380"/>
      <c r="T927" s="202"/>
      <c r="U927" s="202"/>
      <c r="V927" s="202"/>
      <c r="W927" s="202"/>
      <c r="X927" s="174"/>
      <c r="Y927" s="174"/>
      <c r="Z927" s="174"/>
      <c r="AA927" s="175"/>
      <c r="AB927" s="176"/>
      <c r="AC927" s="176"/>
    </row>
    <row r="928" spans="1:29" s="177" customFormat="1" ht="45.75" customHeight="1" x14ac:dyDescent="0.25">
      <c r="A928" s="128"/>
      <c r="B928" s="220"/>
      <c r="C928" s="223"/>
      <c r="D928" s="997"/>
      <c r="E928" s="998"/>
      <c r="F928" s="998"/>
      <c r="G928" s="998"/>
      <c r="H928" s="998"/>
      <c r="I928" s="998"/>
      <c r="J928" s="998"/>
      <c r="K928" s="998"/>
      <c r="L928" s="998"/>
      <c r="M928" s="998"/>
      <c r="N928" s="998"/>
      <c r="O928" s="998"/>
      <c r="P928" s="998"/>
      <c r="Q928" s="999"/>
      <c r="R928" s="306"/>
      <c r="S928" s="380"/>
      <c r="T928" s="202"/>
      <c r="U928" s="202"/>
      <c r="V928" s="202"/>
      <c r="W928" s="202"/>
      <c r="X928" s="174"/>
      <c r="Y928" s="174"/>
      <c r="Z928" s="174"/>
      <c r="AA928" s="175"/>
      <c r="AB928" s="176"/>
      <c r="AC928" s="176"/>
    </row>
    <row r="929" spans="1:29" s="177" customFormat="1" ht="14.25" customHeight="1" x14ac:dyDescent="0.25">
      <c r="A929" s="128"/>
      <c r="B929" s="220"/>
      <c r="C929" s="223"/>
      <c r="D929" s="336"/>
      <c r="E929" s="460"/>
      <c r="F929" s="593"/>
      <c r="G929" s="593"/>
      <c r="H929" s="593"/>
      <c r="I929" s="594"/>
      <c r="J929" s="207"/>
      <c r="K929" s="604"/>
      <c r="L929" s="604"/>
      <c r="M929" s="604"/>
      <c r="N929" s="604"/>
      <c r="O929" s="604"/>
      <c r="P929" s="604"/>
      <c r="Q929" s="604"/>
      <c r="R929" s="306"/>
      <c r="S929" s="380"/>
      <c r="T929" s="202"/>
      <c r="U929" s="202"/>
      <c r="V929" s="202"/>
      <c r="W929" s="202"/>
      <c r="X929" s="174"/>
      <c r="Y929" s="174"/>
      <c r="Z929" s="174"/>
      <c r="AA929" s="175"/>
      <c r="AB929" s="176"/>
      <c r="AC929" s="176"/>
    </row>
    <row r="930" spans="1:29" s="177" customFormat="1" ht="15.75" x14ac:dyDescent="0.25">
      <c r="A930" s="128"/>
      <c r="B930" s="575"/>
      <c r="C930" s="576"/>
      <c r="D930" s="605"/>
      <c r="E930" s="605"/>
      <c r="F930" s="605"/>
      <c r="G930" s="605"/>
      <c r="H930" s="605"/>
      <c r="I930" s="605"/>
      <c r="J930" s="606"/>
      <c r="K930" s="605"/>
      <c r="L930" s="605"/>
      <c r="M930" s="605"/>
      <c r="N930" s="607"/>
      <c r="O930" s="605"/>
      <c r="P930" s="605"/>
      <c r="Q930" s="605"/>
      <c r="R930" s="580"/>
      <c r="S930" s="380"/>
      <c r="T930" s="202" t="b">
        <f t="shared" ref="T930:T980" si="63">IF(W930="1",TRUE,FALSE)</f>
        <v>0</v>
      </c>
      <c r="U930" s="202" t="str">
        <f t="shared" ref="U930:U980" si="64">""&amp;T930&amp;""</f>
        <v>FALSE</v>
      </c>
      <c r="V930" s="202">
        <f>IF(C930="Yes",1,0)</f>
        <v>0</v>
      </c>
      <c r="W930" s="202" t="str">
        <f t="shared" ref="W930:W980" si="65">""&amp;V930&amp;""</f>
        <v>0</v>
      </c>
      <c r="X930" s="174"/>
      <c r="Y930" s="174"/>
      <c r="Z930" s="174"/>
      <c r="AA930" s="175"/>
      <c r="AB930" s="176"/>
      <c r="AC930" s="176"/>
    </row>
    <row r="931" spans="1:29" s="177" customFormat="1" ht="24" customHeight="1" x14ac:dyDescent="0.3">
      <c r="A931" s="128"/>
      <c r="B931" s="220"/>
      <c r="C931" s="223"/>
      <c r="D931" s="608"/>
      <c r="E931" s="336"/>
      <c r="F931" s="336"/>
      <c r="G931" s="336"/>
      <c r="H931" s="336"/>
      <c r="J931" s="609" t="s">
        <v>571</v>
      </c>
      <c r="K931" s="713"/>
      <c r="L931" s="336"/>
      <c r="P931" s="609" t="s">
        <v>572</v>
      </c>
      <c r="Q931" s="714">
        <f>SUM(P766,P779,P793,P807,P821,P835,P849,P863,P877,P891,P905,P919)</f>
        <v>0</v>
      </c>
      <c r="R931" s="306"/>
      <c r="S931" s="380"/>
      <c r="T931" s="202" t="b">
        <f t="shared" si="63"/>
        <v>0</v>
      </c>
      <c r="U931" s="202" t="str">
        <f t="shared" si="64"/>
        <v>FALSE</v>
      </c>
      <c r="V931" s="202">
        <f t="shared" ref="V931:V941" si="66">IF(C931="Uploaded",1,0)</f>
        <v>0</v>
      </c>
      <c r="W931" s="202" t="str">
        <f t="shared" si="65"/>
        <v>0</v>
      </c>
      <c r="X931" s="174"/>
      <c r="Y931" s="174"/>
      <c r="Z931" s="174"/>
      <c r="AA931" s="175"/>
      <c r="AB931" s="176"/>
      <c r="AC931" s="176"/>
    </row>
    <row r="932" spans="1:29" s="177" customFormat="1" ht="15.75" x14ac:dyDescent="0.25">
      <c r="A932" s="128"/>
      <c r="B932" s="220"/>
      <c r="C932" s="223"/>
      <c r="D932" s="336"/>
      <c r="E932" s="336"/>
      <c r="F932" s="336"/>
      <c r="G932" s="336"/>
      <c r="H932" s="336"/>
      <c r="I932" s="336"/>
      <c r="J932" s="372"/>
      <c r="K932" s="336"/>
      <c r="L932" s="336"/>
      <c r="M932" s="336"/>
      <c r="N932" s="337"/>
      <c r="O932" s="336"/>
      <c r="P932" s="336"/>
      <c r="Q932" s="336"/>
      <c r="R932" s="306"/>
      <c r="S932" s="380"/>
      <c r="T932" s="202" t="b">
        <f t="shared" si="63"/>
        <v>0</v>
      </c>
      <c r="U932" s="202" t="str">
        <f t="shared" si="64"/>
        <v>FALSE</v>
      </c>
      <c r="V932" s="202">
        <f t="shared" si="66"/>
        <v>0</v>
      </c>
      <c r="W932" s="202" t="str">
        <f t="shared" si="65"/>
        <v>0</v>
      </c>
      <c r="X932" s="174"/>
      <c r="Y932" s="174"/>
      <c r="Z932" s="174"/>
      <c r="AA932" s="175"/>
      <c r="AB932" s="176"/>
      <c r="AC932" s="176"/>
    </row>
    <row r="933" spans="1:29" s="177" customFormat="1" ht="15.75" customHeight="1" x14ac:dyDescent="0.3">
      <c r="A933" s="128"/>
      <c r="B933" s="220"/>
      <c r="C933" s="223"/>
      <c r="D933" s="608"/>
      <c r="E933" s="334"/>
      <c r="F933" s="334"/>
      <c r="G933" s="334"/>
      <c r="H933" s="334"/>
      <c r="I933" s="334"/>
      <c r="J933" s="610" t="s">
        <v>236</v>
      </c>
      <c r="K933" s="986" t="e">
        <f>K931/Q931</f>
        <v>#DIV/0!</v>
      </c>
      <c r="L933" s="986"/>
      <c r="P933" s="334"/>
      <c r="Q933" s="334"/>
      <c r="R933" s="306"/>
      <c r="S933" s="380"/>
      <c r="T933" s="202" t="b">
        <f t="shared" si="63"/>
        <v>0</v>
      </c>
      <c r="U933" s="202" t="str">
        <f t="shared" si="64"/>
        <v>FALSE</v>
      </c>
      <c r="V933" s="202">
        <f t="shared" si="66"/>
        <v>0</v>
      </c>
      <c r="W933" s="202" t="str">
        <f t="shared" si="65"/>
        <v>0</v>
      </c>
      <c r="X933" s="174"/>
      <c r="Y933" s="174"/>
      <c r="Z933" s="174"/>
      <c r="AA933" s="175"/>
      <c r="AB933" s="176"/>
      <c r="AC933" s="176"/>
    </row>
    <row r="934" spans="1:29" s="207" customFormat="1" ht="15.75" customHeight="1" x14ac:dyDescent="0.3">
      <c r="A934" s="128"/>
      <c r="B934" s="220"/>
      <c r="C934" s="223"/>
      <c r="D934" s="611"/>
      <c r="E934" s="334"/>
      <c r="F934" s="334"/>
      <c r="G934" s="334"/>
      <c r="H934" s="334"/>
      <c r="I934" s="334"/>
      <c r="J934" s="612"/>
      <c r="K934" s="612"/>
      <c r="L934" s="334"/>
      <c r="M934" s="334"/>
      <c r="N934" s="334"/>
      <c r="O934" s="334"/>
      <c r="P934" s="334"/>
      <c r="Q934" s="334"/>
      <c r="R934" s="306"/>
      <c r="S934" s="380"/>
      <c r="T934" s="202"/>
      <c r="U934" s="202"/>
      <c r="V934" s="202"/>
      <c r="W934" s="202"/>
      <c r="X934" s="261"/>
      <c r="Y934" s="261"/>
      <c r="Z934" s="261"/>
      <c r="AA934" s="124"/>
      <c r="AB934" s="262"/>
      <c r="AC934" s="262"/>
    </row>
    <row r="935" spans="1:29" s="207" customFormat="1" ht="18" customHeight="1" x14ac:dyDescent="0.25">
      <c r="A935" s="128"/>
      <c r="B935" s="220"/>
      <c r="C935" s="223"/>
      <c r="D935" s="926" t="s">
        <v>623</v>
      </c>
      <c r="E935" s="926"/>
      <c r="F935" s="926"/>
      <c r="G935" s="926"/>
      <c r="H935" s="926"/>
      <c r="I935" s="926"/>
      <c r="J935" s="926"/>
      <c r="K935" s="926"/>
      <c r="L935" s="926"/>
      <c r="M935" s="926"/>
      <c r="N935" s="926"/>
      <c r="O935" s="926"/>
      <c r="P935" s="926"/>
      <c r="Q935" s="334"/>
      <c r="R935" s="306"/>
      <c r="S935" s="380"/>
      <c r="T935" s="202"/>
      <c r="U935" s="202"/>
      <c r="V935" s="202"/>
      <c r="W935" s="202"/>
      <c r="X935" s="261"/>
      <c r="Y935" s="261"/>
      <c r="Z935" s="261"/>
      <c r="AA935" s="124"/>
      <c r="AB935" s="262"/>
      <c r="AC935" s="262"/>
    </row>
    <row r="936" spans="1:29" s="207" customFormat="1" ht="19.5" customHeight="1" x14ac:dyDescent="0.25">
      <c r="A936" s="128"/>
      <c r="B936" s="220"/>
      <c r="C936" s="223"/>
      <c r="D936" s="926"/>
      <c r="E936" s="926"/>
      <c r="F936" s="926"/>
      <c r="G936" s="926"/>
      <c r="H936" s="926"/>
      <c r="I936" s="926"/>
      <c r="J936" s="926"/>
      <c r="K936" s="926"/>
      <c r="L936" s="926"/>
      <c r="M936" s="926"/>
      <c r="N936" s="926"/>
      <c r="O936" s="926"/>
      <c r="P936" s="926"/>
      <c r="Q936" s="340"/>
      <c r="R936" s="306"/>
      <c r="S936" s="380"/>
      <c r="T936" s="202" t="b">
        <f t="shared" si="63"/>
        <v>0</v>
      </c>
      <c r="U936" s="202" t="str">
        <f t="shared" si="64"/>
        <v>FALSE</v>
      </c>
      <c r="V936" s="202">
        <f t="shared" si="66"/>
        <v>0</v>
      </c>
      <c r="W936" s="202" t="str">
        <f t="shared" si="65"/>
        <v>0</v>
      </c>
      <c r="X936" s="261"/>
      <c r="Y936" s="261"/>
      <c r="Z936" s="261"/>
      <c r="AA936" s="124"/>
      <c r="AB936" s="262"/>
      <c r="AC936" s="262"/>
    </row>
    <row r="937" spans="1:29" s="207" customFormat="1" ht="15.75" x14ac:dyDescent="0.25">
      <c r="A937" s="128"/>
      <c r="B937" s="220"/>
      <c r="C937" s="223"/>
      <c r="D937" s="613"/>
      <c r="E937" s="613"/>
      <c r="F937" s="613"/>
      <c r="G937" s="613"/>
      <c r="H937" s="613"/>
      <c r="I937" s="613"/>
      <c r="J937" s="613"/>
      <c r="K937" s="613"/>
      <c r="L937" s="613"/>
      <c r="M937" s="613"/>
      <c r="N937" s="613"/>
      <c r="O937" s="613"/>
      <c r="P937" s="613"/>
      <c r="Q937" s="340"/>
      <c r="R937" s="306"/>
      <c r="S937" s="380"/>
      <c r="T937" s="202"/>
      <c r="U937" s="202"/>
      <c r="V937" s="202"/>
      <c r="W937" s="202"/>
      <c r="X937" s="261"/>
      <c r="Y937" s="261"/>
      <c r="Z937" s="261"/>
      <c r="AA937" s="124"/>
      <c r="AB937" s="262"/>
      <c r="AC937" s="262"/>
    </row>
    <row r="938" spans="1:29" s="133" customFormat="1" ht="21.75" customHeight="1" x14ac:dyDescent="0.25">
      <c r="A938" s="128"/>
      <c r="B938" s="220"/>
      <c r="C938" s="223"/>
      <c r="D938" s="221" t="s">
        <v>663</v>
      </c>
      <c r="E938" s="222"/>
      <c r="F938" s="222"/>
      <c r="G938" s="223"/>
      <c r="H938" s="224"/>
      <c r="I938" s="223"/>
      <c r="J938" s="223"/>
      <c r="K938" s="223"/>
      <c r="L938" s="223"/>
      <c r="M938" s="223"/>
      <c r="N938" s="225"/>
      <c r="O938" s="226"/>
      <c r="P938" s="129"/>
      <c r="Q938" s="129"/>
      <c r="R938" s="227"/>
      <c r="S938" s="380"/>
      <c r="T938" s="202"/>
      <c r="U938" s="202"/>
      <c r="V938" s="202"/>
      <c r="W938" s="202"/>
      <c r="X938" s="202"/>
      <c r="Y938" s="202"/>
      <c r="Z938" s="202"/>
      <c r="AA938" s="128"/>
      <c r="AB938" s="131"/>
      <c r="AC938" s="131"/>
    </row>
    <row r="939" spans="1:29" s="133" customFormat="1" ht="15.75" x14ac:dyDescent="0.25">
      <c r="A939" s="128"/>
      <c r="B939" s="220"/>
      <c r="C939" s="223"/>
      <c r="D939" s="229"/>
      <c r="E939" s="411" t="s">
        <v>257</v>
      </c>
      <c r="F939" s="956" t="s">
        <v>251</v>
      </c>
      <c r="G939" s="957"/>
      <c r="H939" s="957"/>
      <c r="I939" s="957"/>
      <c r="J939" s="958"/>
      <c r="K939" s="494"/>
      <c r="L939" s="411" t="s">
        <v>258</v>
      </c>
      <c r="M939" s="956" t="s">
        <v>251</v>
      </c>
      <c r="N939" s="957"/>
      <c r="O939" s="957"/>
      <c r="P939" s="957"/>
      <c r="Q939" s="958"/>
      <c r="R939" s="227"/>
      <c r="S939" s="380"/>
      <c r="T939" s="202"/>
      <c r="U939" s="202"/>
      <c r="V939" s="202"/>
      <c r="W939" s="202"/>
      <c r="X939" s="202"/>
      <c r="Y939" s="202"/>
      <c r="Z939" s="202"/>
      <c r="AA939" s="128"/>
      <c r="AB939" s="131"/>
      <c r="AC939" s="131"/>
    </row>
    <row r="940" spans="1:29" s="177" customFormat="1" ht="15.75" thickBot="1" x14ac:dyDescent="0.3">
      <c r="A940" s="128"/>
      <c r="B940" s="358"/>
      <c r="C940" s="359"/>
      <c r="D940" s="359"/>
      <c r="E940" s="359"/>
      <c r="F940" s="359"/>
      <c r="G940" s="359"/>
      <c r="H940" s="359"/>
      <c r="I940" s="359"/>
      <c r="J940" s="359"/>
      <c r="K940" s="359"/>
      <c r="L940" s="359"/>
      <c r="M940" s="359"/>
      <c r="N940" s="614"/>
      <c r="O940" s="359"/>
      <c r="P940" s="359"/>
      <c r="Q940" s="359"/>
      <c r="R940" s="361"/>
      <c r="S940" s="380"/>
      <c r="T940" s="202" t="b">
        <f t="shared" si="63"/>
        <v>0</v>
      </c>
      <c r="U940" s="202" t="str">
        <f t="shared" si="64"/>
        <v>FALSE</v>
      </c>
      <c r="V940" s="202">
        <f t="shared" si="66"/>
        <v>0</v>
      </c>
      <c r="W940" s="202" t="str">
        <f t="shared" si="65"/>
        <v>0</v>
      </c>
      <c r="X940" s="174"/>
      <c r="Y940" s="174"/>
      <c r="Z940" s="174"/>
      <c r="AA940" s="175"/>
      <c r="AB940" s="176"/>
      <c r="AC940" s="176"/>
    </row>
    <row r="941" spans="1:29" s="177" customFormat="1" ht="15.75" x14ac:dyDescent="0.25">
      <c r="A941" s="128"/>
      <c r="B941" s="291"/>
      <c r="C941" s="292"/>
      <c r="D941" s="342"/>
      <c r="E941" s="342"/>
      <c r="F941" s="342"/>
      <c r="G941" s="342"/>
      <c r="H941" s="342"/>
      <c r="I941" s="342"/>
      <c r="J941" s="342"/>
      <c r="K941" s="342"/>
      <c r="L941" s="342"/>
      <c r="M941" s="342"/>
      <c r="N941" s="343"/>
      <c r="O941" s="342"/>
      <c r="P941" s="342"/>
      <c r="Q941" s="342"/>
      <c r="R941" s="294"/>
      <c r="S941" s="380"/>
      <c r="T941" s="202" t="b">
        <f t="shared" si="63"/>
        <v>0</v>
      </c>
      <c r="U941" s="202" t="str">
        <f t="shared" si="64"/>
        <v>FALSE</v>
      </c>
      <c r="V941" s="202">
        <f t="shared" si="66"/>
        <v>0</v>
      </c>
      <c r="W941" s="202" t="str">
        <f t="shared" si="65"/>
        <v>0</v>
      </c>
      <c r="X941" s="174"/>
      <c r="Y941" s="174"/>
      <c r="Z941" s="174"/>
      <c r="AA941" s="175"/>
      <c r="AB941" s="176"/>
      <c r="AC941" s="176"/>
    </row>
    <row r="942" spans="1:29" s="177" customFormat="1" ht="15.75" x14ac:dyDescent="0.25">
      <c r="A942" s="128"/>
      <c r="B942" s="220"/>
      <c r="C942" s="322" t="s">
        <v>146</v>
      </c>
      <c r="D942" s="322"/>
      <c r="E942" s="307"/>
      <c r="F942" s="307"/>
      <c r="G942" s="307"/>
      <c r="H942" s="307"/>
      <c r="I942" s="307"/>
      <c r="J942" s="307"/>
      <c r="K942" s="307"/>
      <c r="L942" s="307"/>
      <c r="M942" s="307"/>
      <c r="N942" s="323"/>
      <c r="O942" s="307"/>
      <c r="P942" s="307"/>
      <c r="Q942" s="307"/>
      <c r="R942" s="345"/>
      <c r="S942" s="380"/>
      <c r="T942" s="202" t="b">
        <f t="shared" si="63"/>
        <v>0</v>
      </c>
      <c r="U942" s="202" t="str">
        <f t="shared" si="64"/>
        <v>FALSE</v>
      </c>
      <c r="V942" s="202">
        <f>IF(P942="YES",1,0)</f>
        <v>0</v>
      </c>
      <c r="W942" s="202" t="str">
        <f t="shared" si="65"/>
        <v>0</v>
      </c>
      <c r="X942" s="174"/>
      <c r="Y942" s="174"/>
      <c r="Z942" s="174"/>
      <c r="AA942" s="175"/>
      <c r="AB942" s="176"/>
      <c r="AC942" s="176"/>
    </row>
    <row r="943" spans="1:29" s="346" customFormat="1" ht="15.75" customHeight="1" x14ac:dyDescent="0.25">
      <c r="A943" s="324"/>
      <c r="B943" s="325"/>
      <c r="C943" s="326" t="s">
        <v>324</v>
      </c>
      <c r="E943" s="615"/>
      <c r="F943" s="615"/>
      <c r="G943" s="615"/>
      <c r="H943" s="615"/>
      <c r="I943" s="615"/>
      <c r="J943" s="615"/>
      <c r="K943" s="615"/>
      <c r="L943" s="615"/>
      <c r="M943" s="615"/>
      <c r="N943" s="328"/>
      <c r="O943" s="328"/>
      <c r="P943" s="328"/>
      <c r="Q943" s="328"/>
      <c r="R943" s="348"/>
      <c r="S943" s="539"/>
      <c r="T943" s="330" t="e">
        <f t="shared" si="63"/>
        <v>#REF!</v>
      </c>
      <c r="U943" s="330" t="e">
        <f t="shared" si="64"/>
        <v>#REF!</v>
      </c>
      <c r="V943" s="330" t="e">
        <f>IF(#REF!="Uploaded",1,0)</f>
        <v>#REF!</v>
      </c>
      <c r="W943" s="330" t="e">
        <f t="shared" si="65"/>
        <v>#REF!</v>
      </c>
      <c r="X943" s="349"/>
      <c r="Y943" s="349"/>
      <c r="Z943" s="349"/>
      <c r="AA943" s="541"/>
      <c r="AB943" s="350"/>
      <c r="AC943" s="350"/>
    </row>
    <row r="944" spans="1:29" s="177" customFormat="1" ht="16.5" customHeight="1" x14ac:dyDescent="0.25">
      <c r="A944" s="128"/>
      <c r="B944" s="220"/>
      <c r="C944" s="223"/>
      <c r="D944" s="229"/>
      <c r="E944" s="307"/>
      <c r="F944" s="307"/>
      <c r="G944" s="307"/>
      <c r="H944" s="307"/>
      <c r="I944" s="307"/>
      <c r="J944" s="307"/>
      <c r="K944" s="307"/>
      <c r="L944" s="307"/>
      <c r="M944" s="307"/>
      <c r="N944" s="307"/>
      <c r="O944" s="307"/>
      <c r="P944" s="307"/>
      <c r="Q944" s="307"/>
      <c r="R944" s="306"/>
      <c r="S944" s="380"/>
      <c r="T944" s="202" t="b">
        <f t="shared" si="63"/>
        <v>0</v>
      </c>
      <c r="U944" s="202" t="str">
        <f t="shared" si="64"/>
        <v>FALSE</v>
      </c>
      <c r="V944" s="202">
        <f>IF(P944="YES",1,0)</f>
        <v>0</v>
      </c>
      <c r="W944" s="202" t="str">
        <f t="shared" si="65"/>
        <v>0</v>
      </c>
      <c r="X944" s="174"/>
      <c r="Y944" s="174"/>
      <c r="Z944" s="174"/>
      <c r="AA944" s="175"/>
      <c r="AB944" s="176"/>
      <c r="AC944" s="176"/>
    </row>
    <row r="945" spans="1:41" s="177" customFormat="1" ht="16.5" customHeight="1" x14ac:dyDescent="0.25">
      <c r="A945" s="128"/>
      <c r="B945" s="220"/>
      <c r="C945" s="223"/>
      <c r="D945" s="302" t="s">
        <v>683</v>
      </c>
      <c r="E945" s="302"/>
      <c r="F945" s="302"/>
      <c r="G945" s="302"/>
      <c r="H945" s="302"/>
      <c r="I945" s="302"/>
      <c r="J945" s="302"/>
      <c r="K945" s="302"/>
      <c r="L945" s="302"/>
      <c r="M945" s="302"/>
      <c r="N945" s="302"/>
      <c r="O945" s="566"/>
      <c r="P945" s="95" t="s">
        <v>251</v>
      </c>
      <c r="Q945" s="307"/>
      <c r="R945" s="306"/>
      <c r="S945" s="380" t="str">
        <f>IF(AND(OR(P945="NO",P945="&lt;select&gt;"),OR(D949&lt;&gt;"",U956="TRUE",U958="TRUE")),"Please answer this question by making a selection in the dropdown.","")</f>
        <v/>
      </c>
      <c r="T945" s="202" t="b">
        <f t="shared" si="63"/>
        <v>0</v>
      </c>
      <c r="U945" s="202" t="str">
        <f t="shared" si="64"/>
        <v>FALSE</v>
      </c>
      <c r="V945" s="202">
        <f>IF(P945="YES",1,0)</f>
        <v>0</v>
      </c>
      <c r="W945" s="202" t="str">
        <f t="shared" si="65"/>
        <v>0</v>
      </c>
      <c r="X945" s="174"/>
      <c r="Y945" s="174"/>
      <c r="Z945" s="174"/>
      <c r="AA945" s="175"/>
      <c r="AB945" s="176"/>
      <c r="AC945" s="176"/>
    </row>
    <row r="946" spans="1:41" s="177" customFormat="1" ht="16.5" customHeight="1" x14ac:dyDescent="0.25">
      <c r="A946" s="128"/>
      <c r="B946" s="220"/>
      <c r="C946" s="223"/>
      <c r="D946" s="333"/>
      <c r="E946" s="307"/>
      <c r="F946" s="307"/>
      <c r="G946" s="307"/>
      <c r="H946" s="307"/>
      <c r="I946" s="307"/>
      <c r="J946" s="307"/>
      <c r="K946" s="307"/>
      <c r="L946" s="307"/>
      <c r="M946" s="307"/>
      <c r="N946" s="323"/>
      <c r="O946" s="226"/>
      <c r="P946" s="152"/>
      <c r="Q946" s="152"/>
      <c r="R946" s="306"/>
      <c r="S946" s="380"/>
      <c r="T946" s="202" t="b">
        <f t="shared" si="63"/>
        <v>0</v>
      </c>
      <c r="U946" s="202" t="str">
        <f t="shared" si="64"/>
        <v>FALSE</v>
      </c>
      <c r="V946" s="202">
        <f>IF(C946="Uploaded",1,0)</f>
        <v>0</v>
      </c>
      <c r="W946" s="202" t="str">
        <f t="shared" si="65"/>
        <v>0</v>
      </c>
      <c r="X946" s="174"/>
      <c r="Y946" s="174"/>
      <c r="Z946" s="174"/>
      <c r="AA946" s="175"/>
      <c r="AB946" s="176"/>
      <c r="AC946" s="176"/>
    </row>
    <row r="947" spans="1:41" s="177" customFormat="1" ht="15.75" x14ac:dyDescent="0.25">
      <c r="A947" s="128"/>
      <c r="B947" s="220"/>
      <c r="C947" s="223"/>
      <c r="D947" s="775" t="s">
        <v>245</v>
      </c>
      <c r="E947" s="768"/>
      <c r="F947" s="768"/>
      <c r="G947" s="768"/>
      <c r="H947" s="768"/>
      <c r="I947" s="768"/>
      <c r="J947" s="768"/>
      <c r="K947" s="768"/>
      <c r="L947" s="768"/>
      <c r="M947" s="768"/>
      <c r="N947" s="768"/>
      <c r="O947" s="768"/>
      <c r="P947" s="768"/>
      <c r="Q947" s="768"/>
      <c r="R947" s="345"/>
      <c r="S947" s="380"/>
      <c r="T947" s="202" t="b">
        <f t="shared" si="63"/>
        <v>0</v>
      </c>
      <c r="U947" s="202" t="str">
        <f t="shared" si="64"/>
        <v>FALSE</v>
      </c>
      <c r="V947" s="202">
        <f t="shared" ref="V947:V966" si="67">IF(C947="Uploaded",1,0)</f>
        <v>0</v>
      </c>
      <c r="W947" s="202" t="str">
        <f t="shared" si="65"/>
        <v>0</v>
      </c>
      <c r="X947" s="174"/>
      <c r="Y947" s="174"/>
      <c r="Z947" s="174"/>
      <c r="AA947" s="175"/>
      <c r="AB947" s="176"/>
      <c r="AC947" s="176"/>
    </row>
    <row r="948" spans="1:41" s="177" customFormat="1" ht="9" customHeight="1" x14ac:dyDescent="0.25">
      <c r="A948" s="128"/>
      <c r="B948" s="220"/>
      <c r="C948" s="223"/>
      <c r="D948" s="307"/>
      <c r="E948" s="307"/>
      <c r="F948" s="307"/>
      <c r="G948" s="307"/>
      <c r="H948" s="307"/>
      <c r="I948" s="307"/>
      <c r="J948" s="307"/>
      <c r="K948" s="307"/>
      <c r="L948" s="307"/>
      <c r="M948" s="307"/>
      <c r="N948" s="323"/>
      <c r="O948" s="307"/>
      <c r="P948" s="307"/>
      <c r="Q948" s="307"/>
      <c r="R948" s="345"/>
      <c r="S948" s="380"/>
      <c r="T948" s="202" t="b">
        <f t="shared" si="63"/>
        <v>0</v>
      </c>
      <c r="U948" s="202" t="str">
        <f t="shared" si="64"/>
        <v>FALSE</v>
      </c>
      <c r="V948" s="202">
        <f t="shared" si="67"/>
        <v>0</v>
      </c>
      <c r="W948" s="202" t="str">
        <f t="shared" si="65"/>
        <v>0</v>
      </c>
      <c r="X948" s="174"/>
      <c r="Y948" s="174"/>
      <c r="Z948" s="174"/>
      <c r="AA948" s="175"/>
      <c r="AB948" s="176"/>
      <c r="AC948" s="176"/>
    </row>
    <row r="949" spans="1:41" s="177" customFormat="1" x14ac:dyDescent="0.25">
      <c r="A949" s="128"/>
      <c r="B949" s="220"/>
      <c r="C949" s="223"/>
      <c r="D949" s="959"/>
      <c r="E949" s="960"/>
      <c r="F949" s="960"/>
      <c r="G949" s="960"/>
      <c r="H949" s="960"/>
      <c r="I949" s="960"/>
      <c r="J949" s="960"/>
      <c r="K949" s="960"/>
      <c r="L949" s="960"/>
      <c r="M949" s="960"/>
      <c r="N949" s="960"/>
      <c r="O949" s="960"/>
      <c r="P949" s="960"/>
      <c r="Q949" s="961"/>
      <c r="R949" s="309"/>
      <c r="S949" s="380" t="str">
        <f>IF(AND(P945="YES",D949=""),"Please add narrative text.","")</f>
        <v/>
      </c>
      <c r="T949" s="202" t="b">
        <f t="shared" si="63"/>
        <v>0</v>
      </c>
      <c r="U949" s="202" t="str">
        <f t="shared" si="64"/>
        <v>FALSE</v>
      </c>
      <c r="V949" s="202">
        <f t="shared" si="67"/>
        <v>0</v>
      </c>
      <c r="W949" s="202" t="str">
        <f t="shared" si="65"/>
        <v>0</v>
      </c>
      <c r="X949" s="174"/>
      <c r="Y949" s="174"/>
      <c r="Z949" s="174"/>
      <c r="AA949" s="175"/>
      <c r="AB949" s="176"/>
      <c r="AC949" s="176"/>
    </row>
    <row r="950" spans="1:41" s="177" customFormat="1" x14ac:dyDescent="0.25">
      <c r="A950" s="128"/>
      <c r="B950" s="220"/>
      <c r="C950" s="223"/>
      <c r="D950" s="962"/>
      <c r="E950" s="963"/>
      <c r="F950" s="963"/>
      <c r="G950" s="963"/>
      <c r="H950" s="963"/>
      <c r="I950" s="963"/>
      <c r="J950" s="963"/>
      <c r="K950" s="963"/>
      <c r="L950" s="963"/>
      <c r="M950" s="963"/>
      <c r="N950" s="963"/>
      <c r="O950" s="963"/>
      <c r="P950" s="963"/>
      <c r="Q950" s="964"/>
      <c r="R950" s="306"/>
      <c r="S950" s="380"/>
      <c r="T950" s="202" t="b">
        <f t="shared" si="63"/>
        <v>0</v>
      </c>
      <c r="U950" s="202" t="str">
        <f t="shared" si="64"/>
        <v>FALSE</v>
      </c>
      <c r="V950" s="202">
        <f t="shared" si="67"/>
        <v>0</v>
      </c>
      <c r="W950" s="202" t="str">
        <f t="shared" si="65"/>
        <v>0</v>
      </c>
      <c r="X950" s="174"/>
      <c r="Y950" s="174"/>
      <c r="Z950" s="174"/>
      <c r="AA950" s="175"/>
      <c r="AB950" s="176"/>
      <c r="AC950" s="176"/>
    </row>
    <row r="951" spans="1:41" s="177" customFormat="1" x14ac:dyDescent="0.25">
      <c r="A951" s="128"/>
      <c r="B951" s="220"/>
      <c r="C951" s="223"/>
      <c r="D951" s="962"/>
      <c r="E951" s="963"/>
      <c r="F951" s="963"/>
      <c r="G951" s="963"/>
      <c r="H951" s="963"/>
      <c r="I951" s="963"/>
      <c r="J951" s="963"/>
      <c r="K951" s="963"/>
      <c r="L951" s="963"/>
      <c r="M951" s="963"/>
      <c r="N951" s="963"/>
      <c r="O951" s="963"/>
      <c r="P951" s="963"/>
      <c r="Q951" s="964"/>
      <c r="R951" s="306"/>
      <c r="S951" s="380"/>
      <c r="T951" s="202" t="b">
        <f t="shared" si="63"/>
        <v>0</v>
      </c>
      <c r="U951" s="202" t="str">
        <f t="shared" si="64"/>
        <v>FALSE</v>
      </c>
      <c r="V951" s="202">
        <f t="shared" si="67"/>
        <v>0</v>
      </c>
      <c r="W951" s="202" t="str">
        <f t="shared" si="65"/>
        <v>0</v>
      </c>
      <c r="X951" s="174"/>
      <c r="Y951" s="174"/>
      <c r="Z951" s="174"/>
      <c r="AA951" s="175"/>
      <c r="AB951" s="176"/>
      <c r="AC951" s="176"/>
    </row>
    <row r="952" spans="1:41" s="177" customFormat="1" x14ac:dyDescent="0.25">
      <c r="A952" s="128"/>
      <c r="B952" s="220"/>
      <c r="C952" s="223"/>
      <c r="D952" s="962"/>
      <c r="E952" s="963"/>
      <c r="F952" s="963"/>
      <c r="G952" s="963"/>
      <c r="H952" s="963"/>
      <c r="I952" s="963"/>
      <c r="J952" s="963"/>
      <c r="K952" s="963"/>
      <c r="L952" s="963"/>
      <c r="M952" s="963"/>
      <c r="N952" s="963"/>
      <c r="O952" s="963"/>
      <c r="P952" s="963"/>
      <c r="Q952" s="964"/>
      <c r="R952" s="306"/>
      <c r="S952" s="380"/>
      <c r="T952" s="202" t="b">
        <f t="shared" si="63"/>
        <v>0</v>
      </c>
      <c r="U952" s="202" t="str">
        <f t="shared" si="64"/>
        <v>FALSE</v>
      </c>
      <c r="V952" s="202">
        <f t="shared" si="67"/>
        <v>0</v>
      </c>
      <c r="W952" s="202" t="str">
        <f t="shared" si="65"/>
        <v>0</v>
      </c>
      <c r="X952" s="174"/>
      <c r="Y952" s="174"/>
      <c r="Z952" s="174"/>
      <c r="AA952" s="175"/>
      <c r="AB952" s="176"/>
      <c r="AC952" s="176"/>
    </row>
    <row r="953" spans="1:41" s="177" customFormat="1" x14ac:dyDescent="0.25">
      <c r="A953" s="128"/>
      <c r="B953" s="220"/>
      <c r="C953" s="223"/>
      <c r="D953" s="962"/>
      <c r="E953" s="963"/>
      <c r="F953" s="963"/>
      <c r="G953" s="963"/>
      <c r="H953" s="963"/>
      <c r="I953" s="963"/>
      <c r="J953" s="963"/>
      <c r="K953" s="963"/>
      <c r="L953" s="963"/>
      <c r="M953" s="963"/>
      <c r="N953" s="963"/>
      <c r="O953" s="963"/>
      <c r="P953" s="963"/>
      <c r="Q953" s="964"/>
      <c r="R953" s="306"/>
      <c r="S953" s="380"/>
      <c r="T953" s="202" t="b">
        <f t="shared" si="63"/>
        <v>0</v>
      </c>
      <c r="U953" s="202" t="str">
        <f t="shared" si="64"/>
        <v>FALSE</v>
      </c>
      <c r="V953" s="202">
        <f t="shared" si="67"/>
        <v>0</v>
      </c>
      <c r="W953" s="202" t="str">
        <f t="shared" si="65"/>
        <v>0</v>
      </c>
      <c r="X953" s="174"/>
      <c r="Y953" s="174"/>
      <c r="Z953" s="174"/>
      <c r="AA953" s="175"/>
      <c r="AB953" s="176"/>
      <c r="AC953" s="176"/>
    </row>
    <row r="954" spans="1:41" s="177" customFormat="1" x14ac:dyDescent="0.25">
      <c r="A954" s="128"/>
      <c r="B954" s="220"/>
      <c r="C954" s="223"/>
      <c r="D954" s="965"/>
      <c r="E954" s="966"/>
      <c r="F954" s="966"/>
      <c r="G954" s="966"/>
      <c r="H954" s="966"/>
      <c r="I954" s="966"/>
      <c r="J954" s="966"/>
      <c r="K954" s="966"/>
      <c r="L954" s="966"/>
      <c r="M954" s="966"/>
      <c r="N954" s="966"/>
      <c r="O954" s="966"/>
      <c r="P954" s="966"/>
      <c r="Q954" s="967"/>
      <c r="R954" s="339"/>
      <c r="S954" s="380"/>
      <c r="T954" s="202" t="b">
        <f t="shared" si="63"/>
        <v>0</v>
      </c>
      <c r="U954" s="202" t="str">
        <f t="shared" si="64"/>
        <v>FALSE</v>
      </c>
      <c r="V954" s="202">
        <f t="shared" si="67"/>
        <v>0</v>
      </c>
      <c r="W954" s="202" t="str">
        <f t="shared" si="65"/>
        <v>0</v>
      </c>
      <c r="X954" s="174"/>
      <c r="Y954" s="174"/>
      <c r="Z954" s="174"/>
      <c r="AA954" s="175"/>
      <c r="AB954" s="176"/>
      <c r="AC954" s="176"/>
    </row>
    <row r="955" spans="1:41" s="207" customFormat="1" ht="15.75" x14ac:dyDescent="0.25">
      <c r="A955" s="128"/>
      <c r="B955" s="220"/>
      <c r="C955" s="223"/>
      <c r="D955" s="767"/>
      <c r="E955" s="768"/>
      <c r="F955" s="768"/>
      <c r="G955" s="768"/>
      <c r="H955" s="768"/>
      <c r="I955" s="768"/>
      <c r="J955" s="768"/>
      <c r="K955" s="768"/>
      <c r="L955" s="768"/>
      <c r="M955" s="768"/>
      <c r="N955" s="768"/>
      <c r="O955" s="768"/>
      <c r="P955" s="768"/>
      <c r="Q955" s="768"/>
      <c r="R955" s="306"/>
      <c r="S955" s="380"/>
      <c r="T955" s="202" t="b">
        <f t="shared" ref="T955:T962" si="68">IF(W955="1",TRUE,FALSE)</f>
        <v>0</v>
      </c>
      <c r="U955" s="202" t="str">
        <f t="shared" ref="U955:U962" si="69">""&amp;T955&amp;""</f>
        <v>FALSE</v>
      </c>
      <c r="V955" s="202">
        <f>IF(P955="Uploaded",1,0)</f>
        <v>0</v>
      </c>
      <c r="W955" s="202" t="str">
        <f t="shared" ref="W955:W962" si="70">""&amp;V955&amp;""</f>
        <v>0</v>
      </c>
      <c r="X955" s="261"/>
      <c r="Y955" s="261"/>
      <c r="Z955" s="261"/>
      <c r="AA955" s="124"/>
      <c r="AB955" s="262"/>
      <c r="AC955" s="262"/>
    </row>
    <row r="956" spans="1:41" s="207" customFormat="1" ht="22.15" customHeight="1" x14ac:dyDescent="0.25">
      <c r="A956" s="128"/>
      <c r="B956" s="220"/>
      <c r="C956" s="223"/>
      <c r="D956" s="898" t="s">
        <v>470</v>
      </c>
      <c r="E956" s="898"/>
      <c r="F956" s="898"/>
      <c r="G956" s="898"/>
      <c r="H956" s="898"/>
      <c r="I956" s="898"/>
      <c r="J956" s="898"/>
      <c r="K956" s="898"/>
      <c r="L956" s="898"/>
      <c r="M956" s="898"/>
      <c r="N956" s="898"/>
      <c r="O956" s="898"/>
      <c r="P956" s="968" t="s">
        <v>251</v>
      </c>
      <c r="Q956" s="969"/>
      <c r="R956" s="306"/>
      <c r="S956" s="536" t="str">
        <f>IF(AND(P945="YES",P956="&lt;select&gt;"),"Please upload the required documentation.","")</f>
        <v/>
      </c>
      <c r="T956" s="202" t="b">
        <f t="shared" si="68"/>
        <v>0</v>
      </c>
      <c r="U956" s="202" t="str">
        <f t="shared" si="69"/>
        <v>FALSE</v>
      </c>
      <c r="V956" s="202">
        <f>IF(P956="Uploaded",1,0)</f>
        <v>0</v>
      </c>
      <c r="W956" s="202" t="str">
        <f t="shared" si="70"/>
        <v>0</v>
      </c>
      <c r="X956" s="261"/>
      <c r="Y956" s="261"/>
      <c r="Z956" s="261"/>
      <c r="AA956" s="124"/>
      <c r="AB956" s="262"/>
      <c r="AC956" s="262"/>
    </row>
    <row r="957" spans="1:41" ht="11.45" customHeight="1" x14ac:dyDescent="0.25">
      <c r="A957" s="124"/>
      <c r="B957" s="211"/>
      <c r="C957" s="223"/>
      <c r="D957" s="898"/>
      <c r="E957" s="898"/>
      <c r="F957" s="898"/>
      <c r="G957" s="898"/>
      <c r="H957" s="898"/>
      <c r="I957" s="898"/>
      <c r="J957" s="898"/>
      <c r="K957" s="898"/>
      <c r="L957" s="898"/>
      <c r="M957" s="898"/>
      <c r="N957" s="898"/>
      <c r="O957" s="898"/>
      <c r="P957" s="223"/>
      <c r="Q957" s="223"/>
      <c r="R957" s="243"/>
      <c r="S957" s="536"/>
      <c r="T957" s="202" t="b">
        <f t="shared" si="68"/>
        <v>0</v>
      </c>
      <c r="U957" s="202" t="str">
        <f t="shared" si="69"/>
        <v>FALSE</v>
      </c>
      <c r="V957" s="202">
        <f>IF(P957="Uploaded",1,0)</f>
        <v>0</v>
      </c>
      <c r="W957" s="202" t="str">
        <f t="shared" si="70"/>
        <v>0</v>
      </c>
      <c r="AL957" s="178"/>
      <c r="AM957" s="178"/>
      <c r="AN957" s="178"/>
      <c r="AO957" s="178"/>
    </row>
    <row r="958" spans="1:41" ht="21.75" customHeight="1" x14ac:dyDescent="0.25">
      <c r="A958" s="124"/>
      <c r="B958" s="211"/>
      <c r="C958" s="223"/>
      <c r="D958" s="898" t="s">
        <v>272</v>
      </c>
      <c r="E958" s="898"/>
      <c r="F958" s="898"/>
      <c r="G958" s="898"/>
      <c r="H958" s="898"/>
      <c r="I958" s="898"/>
      <c r="J958" s="898"/>
      <c r="K958" s="898"/>
      <c r="L958" s="898"/>
      <c r="M958" s="898"/>
      <c r="N958" s="898"/>
      <c r="O958" s="898"/>
      <c r="P958" s="968" t="s">
        <v>251</v>
      </c>
      <c r="Q958" s="969"/>
      <c r="R958" s="243"/>
      <c r="S958" s="536" t="str">
        <f>IF(AND(P945="YES",P958="&lt;select&gt;"),"Please upload the required documentation.","")</f>
        <v/>
      </c>
      <c r="T958" s="202" t="b">
        <f t="shared" si="68"/>
        <v>0</v>
      </c>
      <c r="U958" s="202" t="str">
        <f t="shared" si="69"/>
        <v>FALSE</v>
      </c>
      <c r="V958" s="202">
        <f>IF(P958="Uploaded",1,0)</f>
        <v>0</v>
      </c>
      <c r="W958" s="202" t="str">
        <f t="shared" si="70"/>
        <v>0</v>
      </c>
      <c r="AL958" s="178"/>
      <c r="AM958" s="178"/>
      <c r="AN958" s="178"/>
      <c r="AO958" s="178"/>
    </row>
    <row r="959" spans="1:41" ht="21.75" customHeight="1" x14ac:dyDescent="0.25">
      <c r="A959" s="124"/>
      <c r="B959" s="211"/>
      <c r="C959" s="223"/>
      <c r="D959" s="898"/>
      <c r="E959" s="898"/>
      <c r="F959" s="898"/>
      <c r="G959" s="898"/>
      <c r="H959" s="898"/>
      <c r="I959" s="898"/>
      <c r="J959" s="898"/>
      <c r="K959" s="898"/>
      <c r="L959" s="898"/>
      <c r="M959" s="898"/>
      <c r="N959" s="898"/>
      <c r="O959" s="898"/>
      <c r="P959" s="774"/>
      <c r="Q959" s="774"/>
      <c r="R959" s="243"/>
      <c r="S959" s="536"/>
      <c r="T959" s="202"/>
      <c r="U959" s="202"/>
      <c r="V959" s="202"/>
      <c r="W959" s="202"/>
      <c r="X959" s="261"/>
      <c r="Y959" s="261"/>
      <c r="Z959" s="261"/>
      <c r="AA959" s="124"/>
      <c r="AB959" s="262"/>
      <c r="AC959" s="262"/>
      <c r="AD959" s="207"/>
      <c r="AE959" s="207"/>
      <c r="AF959" s="207"/>
      <c r="AG959" s="207"/>
      <c r="AH959" s="207"/>
      <c r="AI959" s="207"/>
      <c r="AJ959" s="207"/>
      <c r="AK959" s="207"/>
      <c r="AL959" s="178"/>
      <c r="AM959" s="178"/>
      <c r="AN959" s="178"/>
      <c r="AO959" s="178"/>
    </row>
    <row r="960" spans="1:41" s="133" customFormat="1" ht="21.75" customHeight="1" x14ac:dyDescent="0.25">
      <c r="A960" s="128"/>
      <c r="B960" s="220"/>
      <c r="C960" s="223"/>
      <c r="D960" s="221" t="s">
        <v>663</v>
      </c>
      <c r="E960" s="775"/>
      <c r="F960" s="775"/>
      <c r="G960" s="223"/>
      <c r="H960" s="224"/>
      <c r="I960" s="223"/>
      <c r="J960" s="223"/>
      <c r="K960" s="223"/>
      <c r="L960" s="223"/>
      <c r="M960" s="223"/>
      <c r="N960" s="225"/>
      <c r="O960" s="226"/>
      <c r="P960" s="772"/>
      <c r="Q960" s="772"/>
      <c r="R960" s="773"/>
      <c r="S960" s="380"/>
      <c r="T960" s="202"/>
      <c r="U960" s="202"/>
      <c r="V960" s="202"/>
      <c r="W960" s="202"/>
      <c r="X960" s="202"/>
      <c r="Y960" s="202"/>
      <c r="Z960" s="202"/>
      <c r="AA960" s="128"/>
      <c r="AB960" s="131"/>
      <c r="AC960" s="131"/>
    </row>
    <row r="961" spans="1:41" s="133" customFormat="1" ht="15.75" x14ac:dyDescent="0.25">
      <c r="A961" s="128"/>
      <c r="B961" s="220"/>
      <c r="C961" s="223"/>
      <c r="D961" s="229"/>
      <c r="E961" s="411" t="s">
        <v>257</v>
      </c>
      <c r="F961" s="956" t="s">
        <v>251</v>
      </c>
      <c r="G961" s="957"/>
      <c r="H961" s="957"/>
      <c r="I961" s="957"/>
      <c r="J961" s="958"/>
      <c r="K961" s="494"/>
      <c r="L961" s="411" t="s">
        <v>258</v>
      </c>
      <c r="M961" s="956" t="s">
        <v>251</v>
      </c>
      <c r="N961" s="957"/>
      <c r="O961" s="957"/>
      <c r="P961" s="957"/>
      <c r="Q961" s="958"/>
      <c r="R961" s="773"/>
      <c r="S961" s="380"/>
      <c r="T961" s="202"/>
      <c r="U961" s="202"/>
      <c r="V961" s="202"/>
      <c r="W961" s="202"/>
      <c r="X961" s="202"/>
      <c r="Y961" s="202"/>
      <c r="Z961" s="202"/>
      <c r="AA961" s="128"/>
      <c r="AB961" s="131"/>
      <c r="AC961" s="131"/>
    </row>
    <row r="962" spans="1:41" s="177" customFormat="1" ht="15.6" customHeight="1" x14ac:dyDescent="0.25">
      <c r="A962" s="128"/>
      <c r="B962" s="220"/>
      <c r="C962" s="223"/>
      <c r="D962" s="770"/>
      <c r="E962" s="770"/>
      <c r="F962" s="770"/>
      <c r="G962" s="770"/>
      <c r="H962" s="770"/>
      <c r="I962" s="770"/>
      <c r="J962" s="770"/>
      <c r="K962" s="770"/>
      <c r="L962" s="770"/>
      <c r="M962" s="770"/>
      <c r="N962" s="770"/>
      <c r="O962" s="770"/>
      <c r="P962" s="207"/>
      <c r="Q962" s="207"/>
      <c r="R962" s="306"/>
      <c r="S962" s="380"/>
      <c r="T962" s="202" t="b">
        <f t="shared" si="68"/>
        <v>0</v>
      </c>
      <c r="U962" s="202" t="str">
        <f t="shared" si="69"/>
        <v>FALSE</v>
      </c>
      <c r="V962" s="202">
        <f>IF(C962="Uploaded",1,0)</f>
        <v>0</v>
      </c>
      <c r="W962" s="202" t="str">
        <f t="shared" si="70"/>
        <v>0</v>
      </c>
      <c r="X962" s="174"/>
      <c r="Y962" s="174"/>
      <c r="Z962" s="174"/>
      <c r="AA962" s="175"/>
      <c r="AB962" s="176"/>
      <c r="AC962" s="176"/>
    </row>
    <row r="963" spans="1:41" ht="27.75" customHeight="1" thickBot="1" x14ac:dyDescent="0.3">
      <c r="A963" s="124"/>
      <c r="B963" s="954" t="s">
        <v>758</v>
      </c>
      <c r="C963" s="955"/>
      <c r="D963" s="955"/>
      <c r="E963" s="319"/>
      <c r="F963" s="319"/>
      <c r="G963" s="319"/>
      <c r="H963" s="319"/>
      <c r="I963" s="319"/>
      <c r="J963" s="319"/>
      <c r="K963" s="319"/>
      <c r="L963" s="319"/>
      <c r="M963" s="319"/>
      <c r="N963" s="319"/>
      <c r="O963" s="319"/>
      <c r="P963" s="319"/>
      <c r="Q963" s="320"/>
      <c r="R963" s="321"/>
      <c r="S963" s="486"/>
      <c r="T963" s="202" t="b">
        <f>IF(W963="1",TRUE,FALSE)</f>
        <v>0</v>
      </c>
      <c r="U963" s="202" t="str">
        <f>""&amp;T963&amp;""</f>
        <v>FALSE</v>
      </c>
      <c r="V963" s="202">
        <f>IF(C963="Uploaded",1,0)</f>
        <v>0</v>
      </c>
      <c r="W963" s="202" t="str">
        <f>""&amp;V963&amp;""</f>
        <v>0</v>
      </c>
      <c r="AL963" s="178"/>
      <c r="AM963" s="178"/>
      <c r="AN963" s="178"/>
      <c r="AO963" s="178"/>
    </row>
    <row r="964" spans="1:41" s="177" customFormat="1" ht="17.25" customHeight="1" collapsed="1" x14ac:dyDescent="0.25">
      <c r="A964" s="542"/>
      <c r="B964" s="547"/>
      <c r="C964" s="529"/>
      <c r="D964" s="529"/>
      <c r="E964" s="529"/>
      <c r="F964" s="529"/>
      <c r="G964" s="529"/>
      <c r="H964" s="529"/>
      <c r="I964" s="529"/>
      <c r="J964" s="529"/>
      <c r="K964" s="529"/>
      <c r="L964" s="529"/>
      <c r="M964" s="529"/>
      <c r="N964" s="529"/>
      <c r="O964" s="529"/>
      <c r="P964" s="529"/>
      <c r="Q964" s="529"/>
      <c r="R964" s="183"/>
      <c r="S964" s="483"/>
      <c r="T964" s="202" t="b">
        <f t="shared" si="63"/>
        <v>0</v>
      </c>
      <c r="U964" s="202" t="str">
        <f t="shared" si="64"/>
        <v>FALSE</v>
      </c>
      <c r="V964" s="202">
        <f t="shared" si="67"/>
        <v>0</v>
      </c>
      <c r="W964" s="202" t="str">
        <f t="shared" si="65"/>
        <v>0</v>
      </c>
      <c r="X964" s="174"/>
      <c r="Y964" s="174"/>
      <c r="Z964" s="174"/>
      <c r="AA964" s="175"/>
      <c r="AB964" s="176"/>
      <c r="AC964" s="176"/>
    </row>
    <row r="965" spans="1:41" s="177" customFormat="1" ht="24" customHeight="1" x14ac:dyDescent="0.25">
      <c r="A965" s="546"/>
      <c r="B965" s="547"/>
      <c r="C965" s="527" t="s">
        <v>82</v>
      </c>
      <c r="D965" s="529"/>
      <c r="E965" s="272"/>
      <c r="F965" s="529"/>
      <c r="G965" s="529"/>
      <c r="H965" s="529"/>
      <c r="I965" s="529"/>
      <c r="J965" s="529"/>
      <c r="K965" s="529"/>
      <c r="L965" s="529"/>
      <c r="M965" s="529"/>
      <c r="N965" s="529"/>
      <c r="O965" s="529"/>
      <c r="P965" s="530" t="s">
        <v>120</v>
      </c>
      <c r="Q965" s="530">
        <f>SUM(V983,V1010,V1021,V971)</f>
        <v>0</v>
      </c>
      <c r="R965" s="548" t="s">
        <v>121</v>
      </c>
      <c r="S965" s="483"/>
      <c r="T965" s="202" t="e">
        <f t="shared" si="63"/>
        <v>#REF!</v>
      </c>
      <c r="U965" s="202" t="e">
        <f t="shared" si="64"/>
        <v>#REF!</v>
      </c>
      <c r="V965" s="202" t="e">
        <f>IF(#REF!="Uploaded",1,0)</f>
        <v>#REF!</v>
      </c>
      <c r="W965" s="202" t="e">
        <f t="shared" si="65"/>
        <v>#REF!</v>
      </c>
      <c r="X965" s="174"/>
      <c r="Y965" s="174"/>
      <c r="Z965" s="174"/>
      <c r="AA965" s="175"/>
      <c r="AB965" s="176"/>
      <c r="AC965" s="176"/>
    </row>
    <row r="966" spans="1:41" s="177" customFormat="1" ht="15" customHeight="1" thickBot="1" x14ac:dyDescent="0.3">
      <c r="A966" s="542"/>
      <c r="B966" s="549"/>
      <c r="C966" s="550"/>
      <c r="D966" s="550"/>
      <c r="E966" s="550"/>
      <c r="F966" s="550"/>
      <c r="G966" s="550"/>
      <c r="H966" s="550"/>
      <c r="I966" s="550"/>
      <c r="J966" s="550"/>
      <c r="K966" s="550"/>
      <c r="L966" s="550"/>
      <c r="M966" s="550"/>
      <c r="N966" s="550"/>
      <c r="O966" s="550"/>
      <c r="P966" s="550"/>
      <c r="Q966" s="550"/>
      <c r="R966" s="187"/>
      <c r="S966" s="483"/>
      <c r="T966" s="202" t="b">
        <f t="shared" si="63"/>
        <v>0</v>
      </c>
      <c r="U966" s="202" t="str">
        <f t="shared" si="64"/>
        <v>FALSE</v>
      </c>
      <c r="V966" s="202">
        <f t="shared" si="67"/>
        <v>0</v>
      </c>
      <c r="W966" s="202" t="str">
        <f t="shared" si="65"/>
        <v>0</v>
      </c>
      <c r="X966" s="174"/>
      <c r="Y966" s="174"/>
      <c r="Z966" s="174"/>
      <c r="AA966" s="175"/>
      <c r="AB966" s="176"/>
      <c r="AC966" s="176"/>
    </row>
    <row r="967" spans="1:41" s="177" customFormat="1" x14ac:dyDescent="0.25">
      <c r="A967" s="128"/>
      <c r="B967" s="291"/>
      <c r="C967" s="292"/>
      <c r="D967" s="292"/>
      <c r="E967" s="292"/>
      <c r="F967" s="292"/>
      <c r="G967" s="292"/>
      <c r="H967" s="292"/>
      <c r="I967" s="292"/>
      <c r="J967" s="292"/>
      <c r="K967" s="292"/>
      <c r="L967" s="292"/>
      <c r="M967" s="292"/>
      <c r="N967" s="293"/>
      <c r="O967" s="292"/>
      <c r="P967" s="292"/>
      <c r="Q967" s="292"/>
      <c r="R967" s="294"/>
      <c r="S967" s="380"/>
      <c r="T967" s="202" t="b">
        <f t="shared" si="63"/>
        <v>0</v>
      </c>
      <c r="U967" s="202" t="str">
        <f t="shared" si="64"/>
        <v>FALSE</v>
      </c>
      <c r="V967" s="202">
        <f>IF(P967="YES",1,0)</f>
        <v>0</v>
      </c>
      <c r="W967" s="202" t="str">
        <f t="shared" si="65"/>
        <v>0</v>
      </c>
      <c r="X967" s="174"/>
      <c r="Y967" s="174"/>
      <c r="Z967" s="174"/>
      <c r="AA967" s="175"/>
      <c r="AB967" s="176"/>
      <c r="AC967" s="176"/>
    </row>
    <row r="968" spans="1:41" s="177" customFormat="1" ht="15.75" x14ac:dyDescent="0.25">
      <c r="A968" s="128"/>
      <c r="B968" s="220"/>
      <c r="C968" s="322" t="s">
        <v>147</v>
      </c>
      <c r="D968" s="322"/>
      <c r="E968" s="307"/>
      <c r="F968" s="307"/>
      <c r="G968" s="307"/>
      <c r="H968" s="307"/>
      <c r="I968" s="307"/>
      <c r="J968" s="307"/>
      <c r="K968" s="307"/>
      <c r="L968" s="307"/>
      <c r="M968" s="307"/>
      <c r="N968" s="323"/>
      <c r="O968" s="307"/>
      <c r="P968" s="307"/>
      <c r="Q968" s="307"/>
      <c r="R968" s="306"/>
      <c r="S968" s="380"/>
      <c r="T968" s="202" t="b">
        <f t="shared" si="63"/>
        <v>0</v>
      </c>
      <c r="U968" s="202" t="str">
        <f t="shared" si="64"/>
        <v>FALSE</v>
      </c>
      <c r="V968" s="202">
        <f>IF(P968="Yes",1,0)</f>
        <v>0</v>
      </c>
      <c r="W968" s="202" t="str">
        <f t="shared" si="65"/>
        <v>0</v>
      </c>
      <c r="X968" s="174"/>
      <c r="Y968" s="174"/>
      <c r="Z968" s="174"/>
      <c r="AA968" s="175"/>
      <c r="AB968" s="176"/>
      <c r="AC968" s="176"/>
    </row>
    <row r="969" spans="1:41" s="346" customFormat="1" ht="15.75" x14ac:dyDescent="0.25">
      <c r="A969" s="324"/>
      <c r="B969" s="325"/>
      <c r="C969" s="326" t="s">
        <v>325</v>
      </c>
      <c r="E969" s="328"/>
      <c r="F969" s="328"/>
      <c r="G969" s="328"/>
      <c r="H969" s="328"/>
      <c r="I969" s="328"/>
      <c r="J969" s="328"/>
      <c r="K969" s="328"/>
      <c r="L969" s="328"/>
      <c r="M969" s="328"/>
      <c r="N969" s="328"/>
      <c r="O969" s="328"/>
      <c r="P969" s="328"/>
      <c r="Q969" s="328"/>
      <c r="R969" s="329"/>
      <c r="S969" s="539"/>
      <c r="T969" s="330" t="e">
        <f t="shared" si="63"/>
        <v>#REF!</v>
      </c>
      <c r="U969" s="330" t="e">
        <f t="shared" si="64"/>
        <v>#REF!</v>
      </c>
      <c r="V969" s="330" t="e">
        <f>IF(#REF!="Uploaded",1,0)</f>
        <v>#REF!</v>
      </c>
      <c r="W969" s="330" t="e">
        <f t="shared" si="65"/>
        <v>#REF!</v>
      </c>
      <c r="X969" s="349"/>
      <c r="Y969" s="349"/>
      <c r="Z969" s="349"/>
      <c r="AA969" s="541"/>
      <c r="AB969" s="350"/>
      <c r="AC969" s="350"/>
    </row>
    <row r="970" spans="1:41" s="207" customFormat="1" ht="15.75" x14ac:dyDescent="0.25">
      <c r="A970" s="128"/>
      <c r="B970" s="220"/>
      <c r="C970" s="223"/>
      <c r="D970" s="229"/>
      <c r="E970" s="307"/>
      <c r="F970" s="307"/>
      <c r="G970" s="307"/>
      <c r="H970" s="307"/>
      <c r="I970" s="307"/>
      <c r="J970" s="307"/>
      <c r="K970" s="307"/>
      <c r="L970" s="307"/>
      <c r="M970" s="307"/>
      <c r="N970" s="323"/>
      <c r="O970" s="226"/>
      <c r="P970" s="323"/>
      <c r="Q970" s="226"/>
      <c r="R970" s="306"/>
      <c r="S970" s="380"/>
      <c r="T970" s="202"/>
      <c r="U970" s="202"/>
      <c r="V970" s="202"/>
      <c r="W970" s="202"/>
      <c r="X970" s="174"/>
      <c r="Y970" s="174"/>
      <c r="Z970" s="174"/>
      <c r="AA970" s="175"/>
      <c r="AB970" s="176"/>
      <c r="AC970" s="176"/>
      <c r="AD970" s="177"/>
      <c r="AE970" s="177"/>
      <c r="AF970" s="177"/>
      <c r="AG970" s="177"/>
      <c r="AH970" s="177"/>
      <c r="AI970" s="177"/>
      <c r="AJ970" s="177"/>
      <c r="AK970" s="177"/>
    </row>
    <row r="971" spans="1:41" s="177" customFormat="1" ht="16.5" customHeight="1" x14ac:dyDescent="0.25">
      <c r="A971" s="128"/>
      <c r="B971" s="220"/>
      <c r="C971" s="223"/>
      <c r="D971" s="883" t="s">
        <v>684</v>
      </c>
      <c r="E971" s="883"/>
      <c r="F971" s="883"/>
      <c r="G971" s="883"/>
      <c r="H971" s="883"/>
      <c r="I971" s="883"/>
      <c r="J971" s="883"/>
      <c r="K971" s="883"/>
      <c r="L971" s="883"/>
      <c r="M971" s="883"/>
      <c r="N971" s="883"/>
      <c r="O971" s="884"/>
      <c r="P971" s="95" t="s">
        <v>251</v>
      </c>
      <c r="Q971" s="307"/>
      <c r="R971" s="306"/>
      <c r="S971" s="380" t="str">
        <f>IF(AND(OR(P971="NO",P971="&lt;select&gt;"),OR(U973="TRUE")),"Please answer this question by making a selection in the dropdown.","")</f>
        <v/>
      </c>
      <c r="T971" s="202" t="b">
        <f>IF(W971="1",TRUE,FALSE)</f>
        <v>0</v>
      </c>
      <c r="U971" s="202" t="str">
        <f>""&amp;T971&amp;""</f>
        <v>FALSE</v>
      </c>
      <c r="V971" s="202">
        <f>IF(P971="YES",1,0)</f>
        <v>0</v>
      </c>
      <c r="W971" s="202" t="str">
        <f>""&amp;V971&amp;""</f>
        <v>0</v>
      </c>
      <c r="X971" s="174"/>
      <c r="Y971" s="174"/>
      <c r="Z971" s="174"/>
      <c r="AA971" s="175"/>
      <c r="AB971" s="176"/>
      <c r="AC971" s="176"/>
    </row>
    <row r="972" spans="1:41" s="177" customFormat="1" ht="16.5" customHeight="1" x14ac:dyDescent="0.25">
      <c r="A972" s="128"/>
      <c r="B972" s="220"/>
      <c r="C972" s="223"/>
      <c r="D972" s="333"/>
      <c r="E972" s="307"/>
      <c r="F972" s="307"/>
      <c r="G972" s="307"/>
      <c r="H972" s="307"/>
      <c r="I972" s="307"/>
      <c r="J972" s="307"/>
      <c r="K972" s="307"/>
      <c r="L972" s="307"/>
      <c r="M972" s="307"/>
      <c r="N972" s="323"/>
      <c r="O972" s="226"/>
      <c r="P972" s="152"/>
      <c r="Q972" s="152"/>
      <c r="R972" s="306"/>
      <c r="S972" s="380"/>
      <c r="T972" s="202" t="b">
        <f>IF(W972="1",TRUE,FALSE)</f>
        <v>0</v>
      </c>
      <c r="U972" s="202" t="str">
        <f>""&amp;T972&amp;""</f>
        <v>FALSE</v>
      </c>
      <c r="V972" s="202">
        <f>IF(C972="Uploaded",1,0)</f>
        <v>0</v>
      </c>
      <c r="W972" s="202" t="str">
        <f>""&amp;V972&amp;""</f>
        <v>0</v>
      </c>
      <c r="X972" s="174"/>
      <c r="Y972" s="174"/>
      <c r="Z972" s="174"/>
      <c r="AA972" s="175"/>
      <c r="AB972" s="176"/>
      <c r="AC972" s="176"/>
    </row>
    <row r="973" spans="1:41" ht="21.75" customHeight="1" x14ac:dyDescent="0.25">
      <c r="A973" s="124"/>
      <c r="B973" s="211"/>
      <c r="C973" s="223"/>
      <c r="D973" s="908" t="s">
        <v>624</v>
      </c>
      <c r="E973" s="908"/>
      <c r="F973" s="908"/>
      <c r="G973" s="908"/>
      <c r="H973" s="908"/>
      <c r="I973" s="908"/>
      <c r="J973" s="908"/>
      <c r="K973" s="908"/>
      <c r="L973" s="908"/>
      <c r="M973" s="908"/>
      <c r="N973" s="908"/>
      <c r="O973" s="908"/>
      <c r="P973" s="968" t="s">
        <v>251</v>
      </c>
      <c r="Q973" s="969"/>
      <c r="R973" s="243"/>
      <c r="S973" s="536" t="str">
        <f>IF(AND(P971="YES",P973="&lt;select&gt;"),"Please upload the required documentation.","")</f>
        <v/>
      </c>
      <c r="T973" s="202" t="b">
        <f t="shared" si="63"/>
        <v>0</v>
      </c>
      <c r="U973" s="202" t="str">
        <f t="shared" si="64"/>
        <v>FALSE</v>
      </c>
      <c r="V973" s="202">
        <f>IF(P973="Uploaded",1,0)</f>
        <v>0</v>
      </c>
      <c r="W973" s="202" t="str">
        <f t="shared" si="65"/>
        <v>0</v>
      </c>
      <c r="AL973" s="178"/>
      <c r="AM973" s="178"/>
      <c r="AN973" s="178"/>
      <c r="AO973" s="178"/>
    </row>
    <row r="974" spans="1:41" ht="24.75" customHeight="1" x14ac:dyDescent="0.25">
      <c r="A974" s="124"/>
      <c r="B974" s="211"/>
      <c r="C974" s="223"/>
      <c r="D974" s="908"/>
      <c r="E974" s="908"/>
      <c r="F974" s="908"/>
      <c r="G974" s="908"/>
      <c r="H974" s="908"/>
      <c r="I974" s="908"/>
      <c r="J974" s="908"/>
      <c r="K974" s="908"/>
      <c r="L974" s="908"/>
      <c r="M974" s="908"/>
      <c r="N974" s="908"/>
      <c r="O974" s="908"/>
      <c r="P974" s="357"/>
      <c r="Q974" s="357"/>
      <c r="R974" s="243"/>
      <c r="S974" s="536"/>
      <c r="T974" s="202"/>
      <c r="U974" s="202"/>
      <c r="V974" s="202"/>
      <c r="W974" s="202"/>
      <c r="AL974" s="178"/>
      <c r="AM974" s="178"/>
      <c r="AN974" s="178"/>
      <c r="AO974" s="178"/>
    </row>
    <row r="975" spans="1:41" ht="17.25" customHeight="1" x14ac:dyDescent="0.25">
      <c r="A975" s="124"/>
      <c r="B975" s="211"/>
      <c r="C975" s="223"/>
      <c r="D975" s="387"/>
      <c r="E975" s="387"/>
      <c r="F975" s="387"/>
      <c r="G975" s="387"/>
      <c r="H975" s="387"/>
      <c r="I975" s="387"/>
      <c r="J975" s="387"/>
      <c r="K975" s="387"/>
      <c r="L975" s="387"/>
      <c r="M975" s="387"/>
      <c r="N975" s="387"/>
      <c r="O975" s="387"/>
      <c r="P975" s="357"/>
      <c r="Q975" s="357"/>
      <c r="R975" s="243"/>
      <c r="S975" s="536"/>
      <c r="T975" s="202"/>
      <c r="U975" s="202"/>
      <c r="V975" s="202"/>
      <c r="W975" s="202"/>
      <c r="AL975" s="178"/>
      <c r="AM975" s="178"/>
      <c r="AN975" s="178"/>
      <c r="AO975" s="178"/>
    </row>
    <row r="976" spans="1:41" s="133" customFormat="1" ht="21.75" customHeight="1" x14ac:dyDescent="0.25">
      <c r="A976" s="128"/>
      <c r="B976" s="220"/>
      <c r="C976" s="216"/>
      <c r="D976" s="221" t="s">
        <v>663</v>
      </c>
      <c r="E976" s="222"/>
      <c r="F976" s="222"/>
      <c r="G976" s="223"/>
      <c r="H976" s="224"/>
      <c r="I976" s="223"/>
      <c r="J976" s="223"/>
      <c r="K976" s="223"/>
      <c r="L976" s="223"/>
      <c r="M976" s="223"/>
      <c r="N976" s="225"/>
      <c r="O976" s="226"/>
      <c r="P976" s="129"/>
      <c r="Q976" s="129"/>
      <c r="R976" s="227"/>
      <c r="S976" s="380"/>
      <c r="T976" s="202"/>
      <c r="U976" s="202"/>
      <c r="V976" s="202"/>
      <c r="W976" s="202"/>
      <c r="X976" s="202"/>
      <c r="Y976" s="202"/>
      <c r="Z976" s="202"/>
      <c r="AA976" s="128"/>
      <c r="AB976" s="131"/>
      <c r="AC976" s="131"/>
    </row>
    <row r="977" spans="1:29" s="133" customFormat="1" ht="15.75" x14ac:dyDescent="0.25">
      <c r="A977" s="128"/>
      <c r="B977" s="220"/>
      <c r="C977" s="124"/>
      <c r="D977" s="229"/>
      <c r="E977" s="411" t="s">
        <v>257</v>
      </c>
      <c r="F977" s="956" t="s">
        <v>251</v>
      </c>
      <c r="G977" s="957"/>
      <c r="H977" s="957"/>
      <c r="I977" s="957"/>
      <c r="J977" s="958"/>
      <c r="L977" s="230" t="s">
        <v>258</v>
      </c>
      <c r="M977" s="956" t="s">
        <v>251</v>
      </c>
      <c r="N977" s="957"/>
      <c r="O977" s="957"/>
      <c r="P977" s="957"/>
      <c r="Q977" s="958"/>
      <c r="R977" s="227"/>
      <c r="S977" s="380"/>
      <c r="T977" s="202"/>
      <c r="U977" s="202"/>
      <c r="V977" s="202"/>
      <c r="W977" s="202"/>
      <c r="X977" s="202"/>
      <c r="Y977" s="202"/>
      <c r="Z977" s="202"/>
      <c r="AA977" s="128"/>
      <c r="AB977" s="131"/>
      <c r="AC977" s="131"/>
    </row>
    <row r="978" spans="1:29" s="177" customFormat="1" ht="15.6" customHeight="1" thickBot="1" x14ac:dyDescent="0.3">
      <c r="A978" s="128"/>
      <c r="B978" s="358"/>
      <c r="C978" s="359"/>
      <c r="D978" s="360"/>
      <c r="E978" s="360"/>
      <c r="F978" s="360"/>
      <c r="G978" s="360"/>
      <c r="H978" s="360"/>
      <c r="I978" s="360"/>
      <c r="J978" s="360"/>
      <c r="K978" s="360"/>
      <c r="L978" s="360"/>
      <c r="M978" s="360"/>
      <c r="N978" s="360"/>
      <c r="O978" s="360"/>
      <c r="P978" s="320"/>
      <c r="Q978" s="320"/>
      <c r="R978" s="361"/>
      <c r="S978" s="380"/>
      <c r="T978" s="202" t="b">
        <f t="shared" si="63"/>
        <v>0</v>
      </c>
      <c r="U978" s="202" t="str">
        <f t="shared" si="64"/>
        <v>FALSE</v>
      </c>
      <c r="V978" s="202">
        <f>IF(C978="Uploaded",1,0)</f>
        <v>0</v>
      </c>
      <c r="W978" s="202" t="str">
        <f t="shared" si="65"/>
        <v>0</v>
      </c>
      <c r="X978" s="174"/>
      <c r="Y978" s="174"/>
      <c r="Z978" s="174"/>
      <c r="AA978" s="175"/>
      <c r="AB978" s="176"/>
      <c r="AC978" s="176"/>
    </row>
    <row r="979" spans="1:29" s="177" customFormat="1" x14ac:dyDescent="0.25">
      <c r="A979" s="128"/>
      <c r="B979" s="291"/>
      <c r="C979" s="292"/>
      <c r="D979" s="292"/>
      <c r="E979" s="292"/>
      <c r="F979" s="292"/>
      <c r="G979" s="292"/>
      <c r="H979" s="292"/>
      <c r="I979" s="292"/>
      <c r="J979" s="292"/>
      <c r="K979" s="292"/>
      <c r="L979" s="292"/>
      <c r="M979" s="292"/>
      <c r="N979" s="293"/>
      <c r="O979" s="292"/>
      <c r="P979" s="292"/>
      <c r="Q979" s="292"/>
      <c r="R979" s="294"/>
      <c r="S979" s="380"/>
      <c r="T979" s="202" t="b">
        <f t="shared" si="63"/>
        <v>0</v>
      </c>
      <c r="U979" s="202" t="str">
        <f t="shared" si="64"/>
        <v>FALSE</v>
      </c>
      <c r="V979" s="202">
        <f>IF(C979="Uploaded",1,0)</f>
        <v>0</v>
      </c>
      <c r="W979" s="202" t="str">
        <f t="shared" si="65"/>
        <v>0</v>
      </c>
      <c r="X979" s="174"/>
      <c r="Y979" s="174"/>
      <c r="Z979" s="174"/>
      <c r="AA979" s="175"/>
      <c r="AB979" s="176"/>
      <c r="AC979" s="176"/>
    </row>
    <row r="980" spans="1:29" s="177" customFormat="1" ht="15.75" x14ac:dyDescent="0.25">
      <c r="A980" s="128"/>
      <c r="B980" s="220"/>
      <c r="C980" s="322" t="s">
        <v>148</v>
      </c>
      <c r="D980" s="322"/>
      <c r="E980" s="307"/>
      <c r="F980" s="307"/>
      <c r="G980" s="307"/>
      <c r="H980" s="307"/>
      <c r="I980" s="307"/>
      <c r="J980" s="307"/>
      <c r="K980" s="307"/>
      <c r="L980" s="307"/>
      <c r="M980" s="307"/>
      <c r="N980" s="323"/>
      <c r="O980" s="307"/>
      <c r="P980" s="307"/>
      <c r="Q980" s="307"/>
      <c r="R980" s="345"/>
      <c r="S980" s="380"/>
      <c r="T980" s="202" t="b">
        <f t="shared" si="63"/>
        <v>0</v>
      </c>
      <c r="U980" s="202" t="str">
        <f t="shared" si="64"/>
        <v>FALSE</v>
      </c>
      <c r="V980" s="202">
        <f>IF(P980="YES",1,0)</f>
        <v>0</v>
      </c>
      <c r="W980" s="202" t="str">
        <f t="shared" si="65"/>
        <v>0</v>
      </c>
      <c r="X980" s="174"/>
      <c r="Y980" s="174"/>
      <c r="Z980" s="174"/>
      <c r="AA980" s="175"/>
      <c r="AB980" s="176"/>
      <c r="AC980" s="176"/>
    </row>
    <row r="981" spans="1:29" s="346" customFormat="1" ht="15.75" x14ac:dyDescent="0.25">
      <c r="A981" s="324"/>
      <c r="B981" s="325"/>
      <c r="C981" s="326" t="s">
        <v>326</v>
      </c>
      <c r="E981" s="328"/>
      <c r="F981" s="328"/>
      <c r="G981" s="328"/>
      <c r="H981" s="328"/>
      <c r="I981" s="328"/>
      <c r="J981" s="328"/>
      <c r="K981" s="328"/>
      <c r="L981" s="328"/>
      <c r="M981" s="328"/>
      <c r="N981" s="328"/>
      <c r="O981" s="328"/>
      <c r="P981" s="328"/>
      <c r="Q981" s="328"/>
      <c r="R981" s="348"/>
      <c r="S981" s="539"/>
      <c r="T981" s="330" t="e">
        <f t="shared" ref="T981:T1048" si="71">IF(W981="1",TRUE,FALSE)</f>
        <v>#REF!</v>
      </c>
      <c r="U981" s="330" t="e">
        <f t="shared" ref="U981:U1048" si="72">""&amp;T981&amp;""</f>
        <v>#REF!</v>
      </c>
      <c r="V981" s="330" t="e">
        <f>IF(#REF!="Uploaded",1,0)</f>
        <v>#REF!</v>
      </c>
      <c r="W981" s="330" t="e">
        <f t="shared" ref="W981:W1048" si="73">""&amp;V981&amp;""</f>
        <v>#REF!</v>
      </c>
      <c r="X981" s="349"/>
      <c r="Y981" s="349"/>
      <c r="Z981" s="349"/>
      <c r="AA981" s="541"/>
      <c r="AB981" s="350"/>
      <c r="AC981" s="350"/>
    </row>
    <row r="982" spans="1:29" s="177" customFormat="1" ht="15" customHeight="1" x14ac:dyDescent="0.25">
      <c r="A982" s="128"/>
      <c r="B982" s="220"/>
      <c r="C982" s="223"/>
      <c r="D982" s="334"/>
      <c r="E982" s="385"/>
      <c r="F982" s="385"/>
      <c r="G982" s="385"/>
      <c r="H982" s="385"/>
      <c r="I982" s="385"/>
      <c r="J982" s="385"/>
      <c r="K982" s="385"/>
      <c r="L982" s="385"/>
      <c r="M982" s="385"/>
      <c r="N982" s="385"/>
      <c r="O982" s="385"/>
      <c r="P982" s="385"/>
      <c r="Q982" s="385"/>
      <c r="R982" s="345"/>
      <c r="S982" s="380"/>
      <c r="T982" s="202" t="b">
        <f t="shared" si="71"/>
        <v>0</v>
      </c>
      <c r="U982" s="202" t="str">
        <f t="shared" si="72"/>
        <v>FALSE</v>
      </c>
      <c r="V982" s="202">
        <f t="shared" ref="V982:V1006" si="74">IF(C982="Uploaded",1,0)</f>
        <v>0</v>
      </c>
      <c r="W982" s="202" t="str">
        <f t="shared" si="73"/>
        <v>0</v>
      </c>
      <c r="X982" s="174"/>
      <c r="Y982" s="174"/>
      <c r="Z982" s="174"/>
      <c r="AA982" s="175"/>
      <c r="AB982" s="176"/>
      <c r="AC982" s="176"/>
    </row>
    <row r="983" spans="1:29" s="177" customFormat="1" ht="16.5" customHeight="1" x14ac:dyDescent="0.25">
      <c r="A983" s="128"/>
      <c r="B983" s="220"/>
      <c r="C983" s="223"/>
      <c r="D983" s="302" t="s">
        <v>685</v>
      </c>
      <c r="E983" s="302"/>
      <c r="F983" s="302"/>
      <c r="G983" s="302"/>
      <c r="H983" s="302"/>
      <c r="I983" s="302"/>
      <c r="J983" s="302"/>
      <c r="K983" s="302"/>
      <c r="L983" s="302"/>
      <c r="M983" s="302"/>
      <c r="N983" s="302"/>
      <c r="O983" s="95" t="s">
        <v>251</v>
      </c>
      <c r="Q983" s="307"/>
      <c r="R983" s="306"/>
      <c r="S983" s="380" t="str">
        <f>IF(AND(OR(O983="NO",O983="&lt;select&gt;"),OR(D988&lt;&gt;"",U996="TRUE",U998="TRUE")),"Please answer this question by making a selection in the dropdown.","")</f>
        <v/>
      </c>
      <c r="T983" s="202" t="b">
        <f t="shared" si="71"/>
        <v>0</v>
      </c>
      <c r="U983" s="202" t="str">
        <f t="shared" si="72"/>
        <v>FALSE</v>
      </c>
      <c r="V983" s="202">
        <f>IF(O983="YES",1,0)</f>
        <v>0</v>
      </c>
      <c r="W983" s="202" t="str">
        <f t="shared" si="73"/>
        <v>0</v>
      </c>
      <c r="X983" s="174"/>
      <c r="Y983" s="174"/>
      <c r="Z983" s="174"/>
      <c r="AA983" s="175"/>
      <c r="AB983" s="176"/>
      <c r="AC983" s="176"/>
    </row>
    <row r="984" spans="1:29" s="177" customFormat="1" ht="16.5" customHeight="1" x14ac:dyDescent="0.25">
      <c r="A984" s="128"/>
      <c r="B984" s="220"/>
      <c r="C984" s="223"/>
      <c r="D984" s="572" t="s">
        <v>466</v>
      </c>
      <c r="E984" s="572"/>
      <c r="F984" s="572"/>
      <c r="G984" s="572"/>
      <c r="H984" s="572"/>
      <c r="I984" s="572"/>
      <c r="J984" s="572"/>
      <c r="K984" s="572"/>
      <c r="L984" s="572"/>
      <c r="M984" s="572"/>
      <c r="N984" s="572"/>
      <c r="O984" s="572"/>
      <c r="P984" s="372"/>
      <c r="Q984" s="307"/>
      <c r="R984" s="306"/>
      <c r="S984" s="380"/>
      <c r="T984" s="202"/>
      <c r="U984" s="202"/>
      <c r="V984" s="202"/>
      <c r="W984" s="202"/>
      <c r="X984" s="174"/>
      <c r="Y984" s="174"/>
      <c r="Z984" s="174"/>
      <c r="AA984" s="175"/>
      <c r="AB984" s="176"/>
      <c r="AC984" s="176"/>
    </row>
    <row r="985" spans="1:29" s="177" customFormat="1" ht="16.5" customHeight="1" x14ac:dyDescent="0.25">
      <c r="A985" s="128"/>
      <c r="B985" s="220"/>
      <c r="C985" s="223"/>
      <c r="D985" s="333"/>
      <c r="E985" s="307"/>
      <c r="F985" s="307"/>
      <c r="G985" s="307"/>
      <c r="H985" s="307"/>
      <c r="I985" s="307"/>
      <c r="J985" s="307"/>
      <c r="K985" s="307"/>
      <c r="L985" s="307"/>
      <c r="M985" s="307"/>
      <c r="N985" s="323"/>
      <c r="O985" s="226"/>
      <c r="P985" s="152"/>
      <c r="Q985" s="152"/>
      <c r="R985" s="306"/>
      <c r="S985" s="380"/>
      <c r="T985" s="202" t="b">
        <f t="shared" si="71"/>
        <v>0</v>
      </c>
      <c r="U985" s="202" t="str">
        <f t="shared" si="72"/>
        <v>FALSE</v>
      </c>
      <c r="V985" s="202">
        <f>IF(C985="Uploaded",1,0)</f>
        <v>0</v>
      </c>
      <c r="W985" s="202" t="str">
        <f t="shared" si="73"/>
        <v>0</v>
      </c>
      <c r="X985" s="174"/>
      <c r="Y985" s="174"/>
      <c r="Z985" s="174"/>
      <c r="AA985" s="175"/>
      <c r="AB985" s="176"/>
      <c r="AC985" s="176"/>
    </row>
    <row r="986" spans="1:29" s="177" customFormat="1" ht="15.6" customHeight="1" x14ac:dyDescent="0.25">
      <c r="A986" s="128"/>
      <c r="B986" s="220"/>
      <c r="C986" s="223"/>
      <c r="D986" s="222" t="s">
        <v>467</v>
      </c>
      <c r="E986" s="378"/>
      <c r="F986" s="378"/>
      <c r="G986" s="378"/>
      <c r="H986" s="378"/>
      <c r="I986" s="378"/>
      <c r="J986" s="378"/>
      <c r="K986" s="378"/>
      <c r="L986" s="378"/>
      <c r="M986" s="378"/>
      <c r="N986" s="378"/>
      <c r="O986" s="378"/>
      <c r="P986" s="385"/>
      <c r="Q986" s="385"/>
      <c r="R986" s="345"/>
      <c r="S986" s="380"/>
      <c r="T986" s="202" t="b">
        <f t="shared" si="71"/>
        <v>0</v>
      </c>
      <c r="U986" s="202" t="str">
        <f t="shared" si="72"/>
        <v>FALSE</v>
      </c>
      <c r="V986" s="202">
        <f t="shared" si="74"/>
        <v>0</v>
      </c>
      <c r="W986" s="202" t="str">
        <f t="shared" si="73"/>
        <v>0</v>
      </c>
      <c r="X986" s="174"/>
      <c r="Y986" s="174"/>
      <c r="Z986" s="174"/>
      <c r="AA986" s="175"/>
      <c r="AB986" s="176"/>
      <c r="AC986" s="176"/>
    </row>
    <row r="987" spans="1:29" s="177" customFormat="1" ht="8.25" customHeight="1" x14ac:dyDescent="0.25">
      <c r="A987" s="128"/>
      <c r="B987" s="220"/>
      <c r="C987" s="223"/>
      <c r="D987" s="307"/>
      <c r="E987" s="307"/>
      <c r="F987" s="307"/>
      <c r="G987" s="307"/>
      <c r="H987" s="307"/>
      <c r="I987" s="307"/>
      <c r="J987" s="307"/>
      <c r="K987" s="307"/>
      <c r="L987" s="307"/>
      <c r="M987" s="307"/>
      <c r="N987" s="323"/>
      <c r="O987" s="307"/>
      <c r="P987" s="307"/>
      <c r="Q987" s="307"/>
      <c r="R987" s="345"/>
      <c r="S987" s="380"/>
      <c r="T987" s="202" t="b">
        <f t="shared" si="71"/>
        <v>0</v>
      </c>
      <c r="U987" s="202" t="str">
        <f t="shared" si="72"/>
        <v>FALSE</v>
      </c>
      <c r="V987" s="202">
        <f t="shared" si="74"/>
        <v>0</v>
      </c>
      <c r="W987" s="202" t="str">
        <f t="shared" si="73"/>
        <v>0</v>
      </c>
      <c r="X987" s="174"/>
      <c r="Y987" s="174"/>
      <c r="Z987" s="174"/>
      <c r="AA987" s="175"/>
      <c r="AB987" s="176"/>
      <c r="AC987" s="176"/>
    </row>
    <row r="988" spans="1:29" s="177" customFormat="1" x14ac:dyDescent="0.25">
      <c r="A988" s="128"/>
      <c r="B988" s="220"/>
      <c r="C988" s="223"/>
      <c r="D988" s="959"/>
      <c r="E988" s="960"/>
      <c r="F988" s="960"/>
      <c r="G988" s="960"/>
      <c r="H988" s="960"/>
      <c r="I988" s="960"/>
      <c r="J988" s="960"/>
      <c r="K988" s="960"/>
      <c r="L988" s="960"/>
      <c r="M988" s="960"/>
      <c r="N988" s="960"/>
      <c r="O988" s="960"/>
      <c r="P988" s="960"/>
      <c r="Q988" s="961"/>
      <c r="R988" s="309"/>
      <c r="S988" s="380" t="str">
        <f>IF(AND(O983="YES",D988=""),"Please add narrative text.","")</f>
        <v/>
      </c>
      <c r="T988" s="202" t="b">
        <f t="shared" si="71"/>
        <v>0</v>
      </c>
      <c r="U988" s="202" t="str">
        <f t="shared" si="72"/>
        <v>FALSE</v>
      </c>
      <c r="V988" s="202">
        <f t="shared" si="74"/>
        <v>0</v>
      </c>
      <c r="W988" s="202" t="str">
        <f t="shared" si="73"/>
        <v>0</v>
      </c>
      <c r="X988" s="174"/>
      <c r="Y988" s="174"/>
      <c r="Z988" s="174"/>
      <c r="AA988" s="175"/>
      <c r="AB988" s="176"/>
      <c r="AC988" s="176"/>
    </row>
    <row r="989" spans="1:29" s="177" customFormat="1" x14ac:dyDescent="0.25">
      <c r="A989" s="128"/>
      <c r="B989" s="220"/>
      <c r="C989" s="223"/>
      <c r="D989" s="962"/>
      <c r="E989" s="963"/>
      <c r="F989" s="963"/>
      <c r="G989" s="963"/>
      <c r="H989" s="963"/>
      <c r="I989" s="963"/>
      <c r="J989" s="963"/>
      <c r="K989" s="963"/>
      <c r="L989" s="963"/>
      <c r="M989" s="963"/>
      <c r="N989" s="963"/>
      <c r="O989" s="963"/>
      <c r="P989" s="963"/>
      <c r="Q989" s="964"/>
      <c r="R989" s="306"/>
      <c r="S989" s="380"/>
      <c r="T989" s="202" t="b">
        <f t="shared" si="71"/>
        <v>0</v>
      </c>
      <c r="U989" s="202" t="str">
        <f t="shared" si="72"/>
        <v>FALSE</v>
      </c>
      <c r="V989" s="202">
        <f t="shared" si="74"/>
        <v>0</v>
      </c>
      <c r="W989" s="202" t="str">
        <f t="shared" si="73"/>
        <v>0</v>
      </c>
      <c r="X989" s="174"/>
      <c r="Y989" s="174"/>
      <c r="Z989" s="174"/>
      <c r="AA989" s="175"/>
      <c r="AB989" s="176"/>
      <c r="AC989" s="176"/>
    </row>
    <row r="990" spans="1:29" s="177" customFormat="1" x14ac:dyDescent="0.25">
      <c r="A990" s="128"/>
      <c r="B990" s="220"/>
      <c r="C990" s="223"/>
      <c r="D990" s="962"/>
      <c r="E990" s="963"/>
      <c r="F990" s="963"/>
      <c r="G990" s="963"/>
      <c r="H990" s="963"/>
      <c r="I990" s="963"/>
      <c r="J990" s="963"/>
      <c r="K990" s="963"/>
      <c r="L990" s="963"/>
      <c r="M990" s="963"/>
      <c r="N990" s="963"/>
      <c r="O990" s="963"/>
      <c r="P990" s="963"/>
      <c r="Q990" s="964"/>
      <c r="R990" s="306"/>
      <c r="S990" s="380"/>
      <c r="T990" s="202" t="b">
        <f t="shared" si="71"/>
        <v>0</v>
      </c>
      <c r="U990" s="202" t="str">
        <f t="shared" si="72"/>
        <v>FALSE</v>
      </c>
      <c r="V990" s="202">
        <f t="shared" si="74"/>
        <v>0</v>
      </c>
      <c r="W990" s="202" t="str">
        <f t="shared" si="73"/>
        <v>0</v>
      </c>
      <c r="X990" s="174"/>
      <c r="Y990" s="174"/>
      <c r="Z990" s="174"/>
      <c r="AA990" s="175"/>
      <c r="AB990" s="176"/>
      <c r="AC990" s="176"/>
    </row>
    <row r="991" spans="1:29" s="177" customFormat="1" x14ac:dyDescent="0.25">
      <c r="A991" s="128"/>
      <c r="B991" s="220"/>
      <c r="C991" s="716"/>
      <c r="D991" s="962"/>
      <c r="E991" s="963"/>
      <c r="F991" s="963"/>
      <c r="G991" s="963"/>
      <c r="H991" s="963"/>
      <c r="I991" s="963"/>
      <c r="J991" s="963"/>
      <c r="K991" s="963"/>
      <c r="L991" s="963"/>
      <c r="M991" s="963"/>
      <c r="N991" s="963"/>
      <c r="O991" s="963"/>
      <c r="P991" s="963"/>
      <c r="Q991" s="964"/>
      <c r="R991" s="306"/>
      <c r="S991" s="380"/>
      <c r="T991" s="202" t="b">
        <f t="shared" si="71"/>
        <v>0</v>
      </c>
      <c r="U991" s="202" t="str">
        <f t="shared" si="72"/>
        <v>FALSE</v>
      </c>
      <c r="V991" s="202">
        <f t="shared" si="74"/>
        <v>0</v>
      </c>
      <c r="W991" s="202" t="str">
        <f t="shared" si="73"/>
        <v>0</v>
      </c>
      <c r="X991" s="174"/>
      <c r="Y991" s="174"/>
      <c r="Z991" s="174"/>
      <c r="AA991" s="175"/>
      <c r="AB991" s="176"/>
      <c r="AC991" s="176"/>
    </row>
    <row r="992" spans="1:29" s="177" customFormat="1" x14ac:dyDescent="0.25">
      <c r="A992" s="128"/>
      <c r="B992" s="220"/>
      <c r="C992" s="223"/>
      <c r="D992" s="962"/>
      <c r="E992" s="963"/>
      <c r="F992" s="963"/>
      <c r="G992" s="963"/>
      <c r="H992" s="963"/>
      <c r="I992" s="963"/>
      <c r="J992" s="963"/>
      <c r="K992" s="963"/>
      <c r="L992" s="963"/>
      <c r="M992" s="963"/>
      <c r="N992" s="963"/>
      <c r="O992" s="963"/>
      <c r="P992" s="963"/>
      <c r="Q992" s="964"/>
      <c r="R992" s="306"/>
      <c r="S992" s="380"/>
      <c r="T992" s="202" t="b">
        <f t="shared" si="71"/>
        <v>0</v>
      </c>
      <c r="U992" s="202" t="str">
        <f t="shared" si="72"/>
        <v>FALSE</v>
      </c>
      <c r="V992" s="202">
        <f t="shared" si="74"/>
        <v>0</v>
      </c>
      <c r="W992" s="202" t="str">
        <f t="shared" si="73"/>
        <v>0</v>
      </c>
      <c r="X992" s="174"/>
      <c r="Y992" s="174"/>
      <c r="Z992" s="174"/>
      <c r="AA992" s="175"/>
    </row>
    <row r="993" spans="1:41" s="177" customFormat="1" x14ac:dyDescent="0.25">
      <c r="A993" s="128"/>
      <c r="B993" s="220"/>
      <c r="C993" s="716"/>
      <c r="D993" s="962"/>
      <c r="E993" s="963"/>
      <c r="F993" s="963"/>
      <c r="G993" s="963"/>
      <c r="H993" s="963"/>
      <c r="I993" s="963"/>
      <c r="J993" s="963"/>
      <c r="K993" s="963"/>
      <c r="L993" s="963"/>
      <c r="M993" s="963"/>
      <c r="N993" s="963"/>
      <c r="O993" s="963"/>
      <c r="P993" s="963"/>
      <c r="Q993" s="964"/>
      <c r="R993" s="306"/>
      <c r="S993" s="380"/>
      <c r="T993" s="202" t="b">
        <f t="shared" si="71"/>
        <v>0</v>
      </c>
      <c r="U993" s="202" t="str">
        <f t="shared" si="72"/>
        <v>FALSE</v>
      </c>
      <c r="V993" s="202">
        <f t="shared" si="74"/>
        <v>0</v>
      </c>
      <c r="W993" s="202" t="str">
        <f t="shared" si="73"/>
        <v>0</v>
      </c>
      <c r="X993" s="174"/>
      <c r="Y993" s="174"/>
      <c r="Z993" s="174"/>
      <c r="AA993" s="175"/>
    </row>
    <row r="994" spans="1:41" s="177" customFormat="1" x14ac:dyDescent="0.25">
      <c r="A994" s="128"/>
      <c r="B994" s="220"/>
      <c r="C994" s="223"/>
      <c r="D994" s="965"/>
      <c r="E994" s="966"/>
      <c r="F994" s="966"/>
      <c r="G994" s="966"/>
      <c r="H994" s="966"/>
      <c r="I994" s="966"/>
      <c r="J994" s="966"/>
      <c r="K994" s="966"/>
      <c r="L994" s="966"/>
      <c r="M994" s="966"/>
      <c r="N994" s="966"/>
      <c r="O994" s="966"/>
      <c r="P994" s="966"/>
      <c r="Q994" s="967"/>
      <c r="R994" s="339"/>
      <c r="S994" s="380"/>
      <c r="T994" s="202" t="b">
        <f t="shared" si="71"/>
        <v>0</v>
      </c>
      <c r="U994" s="202" t="str">
        <f t="shared" si="72"/>
        <v>FALSE</v>
      </c>
      <c r="V994" s="202">
        <f t="shared" si="74"/>
        <v>0</v>
      </c>
      <c r="W994" s="202" t="str">
        <f t="shared" si="73"/>
        <v>0</v>
      </c>
      <c r="X994" s="174"/>
      <c r="Y994" s="174"/>
      <c r="Z994" s="174"/>
      <c r="AA994" s="175"/>
      <c r="AB994" s="176"/>
      <c r="AC994" s="176"/>
    </row>
    <row r="995" spans="1:41" s="207" customFormat="1" x14ac:dyDescent="0.25">
      <c r="A995" s="128"/>
      <c r="B995" s="220"/>
      <c r="C995" s="223"/>
      <c r="D995" s="340"/>
      <c r="E995" s="340"/>
      <c r="F995" s="340"/>
      <c r="G995" s="340"/>
      <c r="H995" s="340"/>
      <c r="I995" s="340"/>
      <c r="J995" s="340"/>
      <c r="K995" s="340"/>
      <c r="L995" s="340"/>
      <c r="M995" s="340"/>
      <c r="N995" s="341"/>
      <c r="O995" s="340"/>
      <c r="P995" s="340"/>
      <c r="Q995" s="340"/>
      <c r="R995" s="306"/>
      <c r="S995" s="380"/>
      <c r="T995" s="202" t="b">
        <f t="shared" si="71"/>
        <v>0</v>
      </c>
      <c r="U995" s="202" t="str">
        <f t="shared" si="72"/>
        <v>FALSE</v>
      </c>
      <c r="V995" s="202">
        <f t="shared" si="74"/>
        <v>0</v>
      </c>
      <c r="W995" s="202" t="str">
        <f t="shared" si="73"/>
        <v>0</v>
      </c>
      <c r="X995" s="261"/>
      <c r="Y995" s="261"/>
      <c r="Z995" s="261"/>
      <c r="AA995" s="124"/>
      <c r="AB995" s="262"/>
      <c r="AC995" s="262"/>
    </row>
    <row r="996" spans="1:41" s="207" customFormat="1" ht="22.15" customHeight="1" x14ac:dyDescent="0.25">
      <c r="A996" s="128"/>
      <c r="B996" s="220"/>
      <c r="C996" s="223"/>
      <c r="D996" s="898" t="s">
        <v>468</v>
      </c>
      <c r="E996" s="898"/>
      <c r="F996" s="898"/>
      <c r="G996" s="898"/>
      <c r="H996" s="898"/>
      <c r="I996" s="898"/>
      <c r="J996" s="898"/>
      <c r="K996" s="898"/>
      <c r="L996" s="898"/>
      <c r="M996" s="898"/>
      <c r="N996" s="898"/>
      <c r="O996" s="898"/>
      <c r="P996" s="968" t="s">
        <v>251</v>
      </c>
      <c r="Q996" s="969"/>
      <c r="R996" s="306"/>
      <c r="S996" s="536" t="str">
        <f>IF(AND(O983="YES",P996="&lt;select&gt;"),"Please upload the required documentation.","")</f>
        <v/>
      </c>
      <c r="T996" s="202" t="b">
        <f>IF(W996="1",TRUE,FALSE)</f>
        <v>0</v>
      </c>
      <c r="U996" s="202" t="str">
        <f>""&amp;T996&amp;""</f>
        <v>FALSE</v>
      </c>
      <c r="V996" s="202">
        <f>IF(P996="Uploaded",1,0)</f>
        <v>0</v>
      </c>
      <c r="W996" s="202" t="str">
        <f>""&amp;V996&amp;""</f>
        <v>0</v>
      </c>
      <c r="X996" s="261"/>
      <c r="Y996" s="261"/>
      <c r="Z996" s="261"/>
      <c r="AA996" s="124"/>
      <c r="AB996" s="262"/>
      <c r="AC996" s="262"/>
    </row>
    <row r="997" spans="1:41" ht="11.45" customHeight="1" x14ac:dyDescent="0.25">
      <c r="A997" s="124"/>
      <c r="B997" s="211"/>
      <c r="C997" s="223"/>
      <c r="D997" s="898"/>
      <c r="E997" s="898"/>
      <c r="F997" s="898"/>
      <c r="G997" s="898"/>
      <c r="H997" s="898"/>
      <c r="I997" s="898"/>
      <c r="J997" s="898"/>
      <c r="K997" s="898"/>
      <c r="L997" s="898"/>
      <c r="M997" s="898"/>
      <c r="N997" s="898"/>
      <c r="O997" s="898"/>
      <c r="P997" s="223"/>
      <c r="Q997" s="223"/>
      <c r="R997" s="243"/>
      <c r="S997" s="536"/>
      <c r="T997" s="202" t="b">
        <f>IF(W997="1",TRUE,FALSE)</f>
        <v>0</v>
      </c>
      <c r="U997" s="202" t="str">
        <f>""&amp;T997&amp;""</f>
        <v>FALSE</v>
      </c>
      <c r="V997" s="202">
        <f>IF(P997="Uploaded",1,0)</f>
        <v>0</v>
      </c>
      <c r="W997" s="202" t="str">
        <f>""&amp;V997&amp;""</f>
        <v>0</v>
      </c>
      <c r="AL997" s="178"/>
      <c r="AM997" s="178"/>
      <c r="AN997" s="178"/>
      <c r="AO997" s="178"/>
    </row>
    <row r="998" spans="1:41" ht="21.6" customHeight="1" x14ac:dyDescent="0.25">
      <c r="A998" s="124"/>
      <c r="B998" s="211"/>
      <c r="C998" s="223"/>
      <c r="D998" s="898" t="s">
        <v>625</v>
      </c>
      <c r="E998" s="898"/>
      <c r="F998" s="898"/>
      <c r="G998" s="898"/>
      <c r="H998" s="898"/>
      <c r="I998" s="898"/>
      <c r="J998" s="898"/>
      <c r="K998" s="898"/>
      <c r="L998" s="898"/>
      <c r="M998" s="898"/>
      <c r="N998" s="898"/>
      <c r="O998" s="898"/>
      <c r="P998" s="968" t="s">
        <v>251</v>
      </c>
      <c r="Q998" s="969"/>
      <c r="R998" s="243"/>
      <c r="S998" s="536" t="str">
        <f>IF(AND(O983="YES",P998="&lt;select&gt;"),"Please upload the required documentation.","")</f>
        <v/>
      </c>
      <c r="T998" s="202" t="b">
        <f>IF(W998="1",TRUE,FALSE)</f>
        <v>0</v>
      </c>
      <c r="U998" s="202" t="str">
        <f>""&amp;T998&amp;""</f>
        <v>FALSE</v>
      </c>
      <c r="V998" s="202">
        <f>IF(P998="Uploaded",1,0)</f>
        <v>0</v>
      </c>
      <c r="W998" s="202" t="str">
        <f>""&amp;V998&amp;""</f>
        <v>0</v>
      </c>
      <c r="AL998" s="178"/>
      <c r="AM998" s="178"/>
      <c r="AN998" s="178"/>
      <c r="AO998" s="178"/>
    </row>
    <row r="999" spans="1:41" ht="15" customHeight="1" x14ac:dyDescent="0.25">
      <c r="A999" s="124"/>
      <c r="B999" s="211"/>
      <c r="C999" s="223"/>
      <c r="D999" s="898"/>
      <c r="E999" s="898"/>
      <c r="F999" s="898"/>
      <c r="G999" s="898"/>
      <c r="H999" s="898"/>
      <c r="I999" s="898"/>
      <c r="J999" s="898"/>
      <c r="K999" s="898"/>
      <c r="L999" s="898"/>
      <c r="M999" s="898"/>
      <c r="N999" s="898"/>
      <c r="O999" s="898"/>
      <c r="P999" s="616"/>
      <c r="Q999" s="616"/>
      <c r="R999" s="243"/>
      <c r="S999" s="486"/>
      <c r="T999" s="202" t="b">
        <f t="shared" si="71"/>
        <v>0</v>
      </c>
      <c r="U999" s="202" t="str">
        <f t="shared" si="72"/>
        <v>FALSE</v>
      </c>
      <c r="V999" s="202">
        <f>IF(C999="Uploaded",1,0)</f>
        <v>0</v>
      </c>
      <c r="W999" s="202" t="str">
        <f t="shared" si="73"/>
        <v>0</v>
      </c>
      <c r="AD999" s="178"/>
      <c r="AE999" s="178"/>
      <c r="AF999" s="178"/>
      <c r="AG999" s="178"/>
      <c r="AH999" s="178"/>
      <c r="AI999" s="178"/>
      <c r="AJ999" s="178"/>
      <c r="AK999" s="178"/>
      <c r="AL999" s="178"/>
      <c r="AM999" s="178"/>
      <c r="AN999" s="178"/>
      <c r="AO999" s="178"/>
    </row>
    <row r="1000" spans="1:41" s="207" customFormat="1" ht="48" customHeight="1" x14ac:dyDescent="0.25">
      <c r="A1000" s="128"/>
      <c r="B1000" s="220"/>
      <c r="C1000" s="223"/>
      <c r="D1000" s="340"/>
      <c r="F1000" s="928" t="s">
        <v>469</v>
      </c>
      <c r="G1000" s="928"/>
      <c r="H1000" s="928"/>
      <c r="I1000" s="928"/>
      <c r="J1000" s="928"/>
      <c r="K1000" s="928"/>
      <c r="L1000" s="928"/>
      <c r="M1000" s="928"/>
      <c r="N1000" s="928"/>
      <c r="O1000" s="928"/>
      <c r="P1000" s="928"/>
      <c r="Q1000" s="617"/>
      <c r="R1000" s="304"/>
      <c r="S1000" s="380"/>
      <c r="T1000" s="202" t="b">
        <f t="shared" si="71"/>
        <v>0</v>
      </c>
      <c r="U1000" s="202" t="str">
        <f t="shared" si="72"/>
        <v>FALSE</v>
      </c>
      <c r="V1000" s="202">
        <f>IF(C1000="Uploaded",1,0)</f>
        <v>0</v>
      </c>
      <c r="W1000" s="202" t="str">
        <f t="shared" si="73"/>
        <v>0</v>
      </c>
      <c r="X1000" s="261"/>
      <c r="Y1000" s="261"/>
      <c r="Z1000" s="261"/>
      <c r="AA1000" s="124"/>
      <c r="AB1000" s="262"/>
      <c r="AC1000" s="262"/>
    </row>
    <row r="1001" spans="1:41" s="207" customFormat="1" ht="24" customHeight="1" x14ac:dyDescent="0.25">
      <c r="A1001" s="128"/>
      <c r="B1001" s="220"/>
      <c r="C1001" s="223"/>
      <c r="D1001" s="340"/>
      <c r="G1001" s="381" t="s">
        <v>206</v>
      </c>
      <c r="H1001" s="1077" t="s">
        <v>251</v>
      </c>
      <c r="I1001" s="1078"/>
      <c r="K1001" s="381" t="s">
        <v>205</v>
      </c>
      <c r="L1001" s="122"/>
      <c r="N1001" s="221"/>
      <c r="O1001" s="205"/>
      <c r="P1001" s="205"/>
      <c r="Q1001" s="617"/>
      <c r="R1001" s="304"/>
      <c r="S1001" s="535" t="str">
        <f>IF(AND(O983="YES",L1001=""),"Please fill in the month and year.","")</f>
        <v/>
      </c>
      <c r="T1001" s="202" t="b">
        <f t="shared" si="71"/>
        <v>0</v>
      </c>
      <c r="U1001" s="202" t="str">
        <f t="shared" si="72"/>
        <v>FALSE</v>
      </c>
      <c r="V1001" s="202">
        <f>IF(H1001="Uploaded",1,0)</f>
        <v>0</v>
      </c>
      <c r="W1001" s="202" t="str">
        <f t="shared" si="73"/>
        <v>0</v>
      </c>
      <c r="X1001" s="261"/>
      <c r="Y1001" s="261"/>
      <c r="Z1001" s="261"/>
      <c r="AA1001" s="124"/>
      <c r="AB1001" s="262"/>
      <c r="AC1001" s="262"/>
    </row>
    <row r="1002" spans="1:41" s="154" customFormat="1" ht="15.75" customHeight="1" x14ac:dyDescent="0.25">
      <c r="A1002" s="128"/>
      <c r="B1002" s="311"/>
      <c r="C1002" s="223"/>
      <c r="D1002" s="260"/>
      <c r="G1002" s="383"/>
      <c r="H1002" s="618"/>
      <c r="I1002" s="618"/>
      <c r="K1002" s="383"/>
      <c r="L1002" s="216"/>
      <c r="N1002" s="221"/>
      <c r="O1002" s="619"/>
      <c r="P1002" s="619"/>
      <c r="Q1002" s="620"/>
      <c r="R1002" s="304"/>
      <c r="S1002" s="535"/>
      <c r="T1002" s="128"/>
      <c r="U1002" s="128"/>
      <c r="V1002" s="128"/>
      <c r="W1002" s="128"/>
      <c r="X1002" s="124"/>
      <c r="Y1002" s="124"/>
      <c r="Z1002" s="124"/>
      <c r="AA1002" s="124"/>
      <c r="AB1002" s="124"/>
      <c r="AC1002" s="124"/>
    </row>
    <row r="1003" spans="1:41" s="133" customFormat="1" ht="21.75" customHeight="1" x14ac:dyDescent="0.25">
      <c r="A1003" s="128"/>
      <c r="B1003" s="220"/>
      <c r="C1003" s="223"/>
      <c r="D1003" s="221" t="s">
        <v>663</v>
      </c>
      <c r="E1003" s="222"/>
      <c r="F1003" s="222"/>
      <c r="G1003" s="223"/>
      <c r="H1003" s="224"/>
      <c r="I1003" s="223"/>
      <c r="J1003" s="223"/>
      <c r="K1003" s="223"/>
      <c r="L1003" s="223"/>
      <c r="M1003" s="223"/>
      <c r="N1003" s="225"/>
      <c r="O1003" s="226"/>
      <c r="P1003" s="129"/>
      <c r="Q1003" s="129"/>
      <c r="R1003" s="227"/>
      <c r="S1003" s="380"/>
      <c r="T1003" s="202"/>
      <c r="U1003" s="202"/>
      <c r="V1003" s="202"/>
      <c r="W1003" s="202"/>
      <c r="X1003" s="202"/>
      <c r="Y1003" s="202"/>
      <c r="Z1003" s="202"/>
      <c r="AA1003" s="128"/>
      <c r="AB1003" s="131"/>
      <c r="AC1003" s="131"/>
    </row>
    <row r="1004" spans="1:41" s="133" customFormat="1" ht="15.75" x14ac:dyDescent="0.25">
      <c r="A1004" s="128"/>
      <c r="B1004" s="220"/>
      <c r="C1004" s="223"/>
      <c r="D1004" s="229"/>
      <c r="E1004" s="411" t="s">
        <v>257</v>
      </c>
      <c r="F1004" s="956" t="s">
        <v>251</v>
      </c>
      <c r="G1004" s="957"/>
      <c r="H1004" s="957"/>
      <c r="I1004" s="957"/>
      <c r="J1004" s="958"/>
      <c r="K1004" s="494"/>
      <c r="L1004" s="411" t="s">
        <v>258</v>
      </c>
      <c r="M1004" s="956" t="s">
        <v>251</v>
      </c>
      <c r="N1004" s="957"/>
      <c r="O1004" s="957"/>
      <c r="P1004" s="957"/>
      <c r="Q1004" s="958"/>
      <c r="R1004" s="227"/>
      <c r="S1004" s="380"/>
      <c r="T1004" s="202"/>
      <c r="U1004" s="202"/>
      <c r="V1004" s="202"/>
      <c r="W1004" s="202"/>
      <c r="X1004" s="202"/>
      <c r="Y1004" s="202"/>
      <c r="Z1004" s="202"/>
      <c r="AA1004" s="128"/>
      <c r="AB1004" s="131"/>
      <c r="AC1004" s="131"/>
    </row>
    <row r="1005" spans="1:41" s="177" customFormat="1" ht="12" customHeight="1" thickBot="1" x14ac:dyDescent="0.3">
      <c r="A1005" s="128"/>
      <c r="B1005" s="358"/>
      <c r="C1005" s="223"/>
      <c r="D1005" s="359"/>
      <c r="E1005" s="359"/>
      <c r="F1005" s="359"/>
      <c r="G1005" s="359"/>
      <c r="H1005" s="359"/>
      <c r="I1005" s="359"/>
      <c r="J1005" s="359"/>
      <c r="K1005" s="359"/>
      <c r="L1005" s="359"/>
      <c r="M1005" s="359"/>
      <c r="N1005" s="614"/>
      <c r="O1005" s="359"/>
      <c r="P1005" s="359"/>
      <c r="Q1005" s="359"/>
      <c r="R1005" s="361"/>
      <c r="S1005" s="380"/>
      <c r="T1005" s="202" t="b">
        <f t="shared" si="71"/>
        <v>0</v>
      </c>
      <c r="U1005" s="202" t="str">
        <f t="shared" si="72"/>
        <v>FALSE</v>
      </c>
      <c r="V1005" s="202">
        <f t="shared" si="74"/>
        <v>0</v>
      </c>
      <c r="W1005" s="202" t="str">
        <f t="shared" si="73"/>
        <v>0</v>
      </c>
      <c r="X1005" s="174"/>
      <c r="Y1005" s="174"/>
      <c r="Z1005" s="174"/>
      <c r="AA1005" s="175"/>
      <c r="AB1005" s="176"/>
      <c r="AC1005" s="176"/>
    </row>
    <row r="1006" spans="1:41" s="177" customFormat="1" x14ac:dyDescent="0.25">
      <c r="A1006" s="128"/>
      <c r="B1006" s="291"/>
      <c r="C1006" s="292"/>
      <c r="D1006" s="292"/>
      <c r="E1006" s="292"/>
      <c r="F1006" s="292"/>
      <c r="G1006" s="292"/>
      <c r="H1006" s="292"/>
      <c r="I1006" s="292"/>
      <c r="J1006" s="292"/>
      <c r="K1006" s="292"/>
      <c r="L1006" s="292"/>
      <c r="M1006" s="292"/>
      <c r="N1006" s="293"/>
      <c r="O1006" s="292"/>
      <c r="P1006" s="292"/>
      <c r="Q1006" s="292"/>
      <c r="R1006" s="294"/>
      <c r="S1006" s="380"/>
      <c r="T1006" s="202" t="b">
        <f t="shared" si="71"/>
        <v>0</v>
      </c>
      <c r="U1006" s="202" t="str">
        <f t="shared" si="72"/>
        <v>FALSE</v>
      </c>
      <c r="V1006" s="202">
        <f t="shared" si="74"/>
        <v>0</v>
      </c>
      <c r="W1006" s="202" t="str">
        <f t="shared" si="73"/>
        <v>0</v>
      </c>
      <c r="X1006" s="174"/>
      <c r="Y1006" s="174"/>
      <c r="Z1006" s="174"/>
      <c r="AA1006" s="175"/>
      <c r="AB1006" s="176"/>
      <c r="AC1006" s="176"/>
    </row>
    <row r="1007" spans="1:41" s="177" customFormat="1" ht="15.75" x14ac:dyDescent="0.25">
      <c r="A1007" s="128"/>
      <c r="B1007" s="220"/>
      <c r="C1007" s="295" t="s">
        <v>327</v>
      </c>
      <c r="D1007" s="295"/>
      <c r="E1007" s="307"/>
      <c r="F1007" s="307"/>
      <c r="G1007" s="307"/>
      <c r="H1007" s="307"/>
      <c r="I1007" s="307"/>
      <c r="J1007" s="307"/>
      <c r="K1007" s="307"/>
      <c r="L1007" s="307"/>
      <c r="M1007" s="307"/>
      <c r="N1007" s="323"/>
      <c r="O1007" s="307"/>
      <c r="P1007" s="307"/>
      <c r="Q1007" s="307"/>
      <c r="R1007" s="306"/>
      <c r="S1007" s="380"/>
      <c r="T1007" s="202" t="b">
        <f t="shared" si="71"/>
        <v>0</v>
      </c>
      <c r="U1007" s="202" t="str">
        <f t="shared" si="72"/>
        <v>FALSE</v>
      </c>
      <c r="V1007" s="202">
        <f>IF(P1007="YES",1,0)</f>
        <v>0</v>
      </c>
      <c r="W1007" s="202" t="str">
        <f t="shared" si="73"/>
        <v>0</v>
      </c>
      <c r="X1007" s="174"/>
      <c r="Y1007" s="174"/>
      <c r="Z1007" s="174"/>
      <c r="AA1007" s="175"/>
      <c r="AB1007" s="176"/>
      <c r="AC1007" s="176"/>
    </row>
    <row r="1008" spans="1:41" s="327" customFormat="1" ht="15.75" x14ac:dyDescent="0.25">
      <c r="A1008" s="324"/>
      <c r="B1008" s="325"/>
      <c r="C1008" s="326" t="s">
        <v>326</v>
      </c>
      <c r="E1008" s="621"/>
      <c r="F1008" s="621"/>
      <c r="G1008" s="621"/>
      <c r="H1008" s="621"/>
      <c r="I1008" s="621"/>
      <c r="J1008" s="621"/>
      <c r="K1008" s="621"/>
      <c r="L1008" s="621"/>
      <c r="M1008" s="621"/>
      <c r="N1008" s="622"/>
      <c r="O1008" s="389"/>
      <c r="P1008" s="390"/>
      <c r="Q1008" s="390"/>
      <c r="R1008" s="329"/>
      <c r="S1008" s="539"/>
      <c r="T1008" s="330" t="e">
        <f t="shared" si="71"/>
        <v>#REF!</v>
      </c>
      <c r="U1008" s="330" t="e">
        <f t="shared" si="72"/>
        <v>#REF!</v>
      </c>
      <c r="V1008" s="330" t="e">
        <f>IF(#REF!="Uploaded",1,0)</f>
        <v>#REF!</v>
      </c>
      <c r="W1008" s="330" t="e">
        <f t="shared" si="73"/>
        <v>#REF!</v>
      </c>
      <c r="X1008" s="331"/>
      <c r="Y1008" s="331"/>
      <c r="Z1008" s="331"/>
      <c r="AA1008" s="540"/>
      <c r="AB1008" s="332"/>
      <c r="AC1008" s="332"/>
    </row>
    <row r="1009" spans="1:41" s="327" customFormat="1" ht="15.75" x14ac:dyDescent="0.25">
      <c r="A1009" s="324"/>
      <c r="B1009" s="325"/>
      <c r="C1009" s="352"/>
      <c r="D1009" s="326"/>
      <c r="E1009" s="621"/>
      <c r="F1009" s="621"/>
      <c r="G1009" s="621"/>
      <c r="H1009" s="621"/>
      <c r="I1009" s="621"/>
      <c r="J1009" s="621"/>
      <c r="K1009" s="621"/>
      <c r="L1009" s="621"/>
      <c r="M1009" s="621"/>
      <c r="N1009" s="622"/>
      <c r="O1009" s="389"/>
      <c r="P1009" s="390"/>
      <c r="Q1009" s="390"/>
      <c r="R1009" s="329"/>
      <c r="S1009" s="539"/>
      <c r="T1009" s="330"/>
      <c r="U1009" s="330"/>
      <c r="V1009" s="330"/>
      <c r="W1009" s="330"/>
      <c r="X1009" s="331"/>
      <c r="Y1009" s="331"/>
      <c r="Z1009" s="331"/>
      <c r="AA1009" s="540"/>
      <c r="AB1009" s="332"/>
      <c r="AC1009" s="332"/>
    </row>
    <row r="1010" spans="1:41" s="177" customFormat="1" ht="16.149999999999999" customHeight="1" x14ac:dyDescent="0.25">
      <c r="A1010" s="128"/>
      <c r="B1010" s="220"/>
      <c r="C1010" s="223"/>
      <c r="D1010" s="302" t="s">
        <v>686</v>
      </c>
      <c r="E1010" s="302"/>
      <c r="F1010" s="302"/>
      <c r="G1010" s="302"/>
      <c r="H1010" s="302"/>
      <c r="I1010" s="302"/>
      <c r="J1010" s="302"/>
      <c r="K1010" s="302"/>
      <c r="L1010" s="302"/>
      <c r="M1010" s="302"/>
      <c r="N1010" s="302"/>
      <c r="O1010" s="566"/>
      <c r="Q1010" s="95" t="s">
        <v>251</v>
      </c>
      <c r="R1010" s="306"/>
      <c r="S1010" s="380" t="str">
        <f>IF(AND(OR(Q1010="NO",Q1010="&lt;select&gt;"),OR(U1012="TRUE")),"Please answer this question by making a selection in the dropdown.","")</f>
        <v/>
      </c>
      <c r="T1010" s="202" t="b">
        <f>IF(W1010="1",TRUE,FALSE)</f>
        <v>0</v>
      </c>
      <c r="U1010" s="202" t="str">
        <f>""&amp;T1010&amp;""</f>
        <v>FALSE</v>
      </c>
      <c r="V1010" s="202">
        <f>IF(Q1010="YES",1,0)</f>
        <v>0</v>
      </c>
      <c r="W1010" s="202" t="str">
        <f>""&amp;V1010&amp;""</f>
        <v>0</v>
      </c>
      <c r="X1010" s="174"/>
      <c r="Y1010" s="174"/>
      <c r="Z1010" s="174"/>
      <c r="AA1010" s="175"/>
      <c r="AB1010" s="176"/>
      <c r="AC1010" s="176"/>
    </row>
    <row r="1011" spans="1:41" s="207" customFormat="1" ht="15.75" x14ac:dyDescent="0.25">
      <c r="A1011" s="128"/>
      <c r="B1011" s="220"/>
      <c r="C1011" s="223"/>
      <c r="D1011" s="623"/>
      <c r="E1011" s="206"/>
      <c r="F1011" s="206"/>
      <c r="G1011" s="206"/>
      <c r="H1011" s="206"/>
      <c r="I1011" s="206"/>
      <c r="J1011" s="206"/>
      <c r="K1011" s="206"/>
      <c r="L1011" s="206"/>
      <c r="M1011" s="206"/>
      <c r="N1011" s="624"/>
      <c r="O1011" s="226"/>
      <c r="P1011" s="152"/>
      <c r="Q1011" s="152"/>
      <c r="R1011" s="306"/>
      <c r="S1011" s="380"/>
      <c r="T1011" s="202"/>
      <c r="U1011" s="202"/>
      <c r="V1011" s="202"/>
      <c r="W1011" s="202"/>
      <c r="X1011" s="261"/>
      <c r="Y1011" s="261"/>
      <c r="Z1011" s="261"/>
      <c r="AA1011" s="124"/>
      <c r="AB1011" s="262"/>
      <c r="AC1011" s="262"/>
    </row>
    <row r="1012" spans="1:41" ht="21.75" customHeight="1" x14ac:dyDescent="0.25">
      <c r="A1012" s="124"/>
      <c r="B1012" s="211"/>
      <c r="C1012" s="223"/>
      <c r="D1012" s="902" t="s">
        <v>273</v>
      </c>
      <c r="E1012" s="902"/>
      <c r="F1012" s="902"/>
      <c r="G1012" s="902"/>
      <c r="H1012" s="902"/>
      <c r="I1012" s="902"/>
      <c r="J1012" s="902"/>
      <c r="K1012" s="902"/>
      <c r="L1012" s="902"/>
      <c r="M1012" s="902"/>
      <c r="N1012" s="902"/>
      <c r="O1012" s="903"/>
      <c r="P1012" s="968" t="s">
        <v>251</v>
      </c>
      <c r="Q1012" s="969"/>
      <c r="R1012" s="243"/>
      <c r="S1012" s="536" t="str">
        <f>IF(AND(Q1010="YES",P1012="&lt;select&gt;"),"Please upload the required documentation.","")</f>
        <v/>
      </c>
      <c r="T1012" s="202" t="b">
        <f t="shared" si="71"/>
        <v>0</v>
      </c>
      <c r="U1012" s="202" t="str">
        <f t="shared" si="72"/>
        <v>FALSE</v>
      </c>
      <c r="V1012" s="202">
        <f>IF(P1012="Uploaded",1,0)</f>
        <v>0</v>
      </c>
      <c r="W1012" s="202" t="str">
        <f t="shared" si="73"/>
        <v>0</v>
      </c>
      <c r="AL1012" s="178"/>
      <c r="AM1012" s="178"/>
      <c r="AN1012" s="178"/>
      <c r="AO1012" s="178"/>
    </row>
    <row r="1013" spans="1:41" ht="15.75" customHeight="1" x14ac:dyDescent="0.25">
      <c r="A1013" s="124"/>
      <c r="B1013" s="211"/>
      <c r="C1013" s="223"/>
      <c r="D1013" s="391"/>
      <c r="E1013" s="391"/>
      <c r="F1013" s="391"/>
      <c r="G1013" s="391"/>
      <c r="H1013" s="391"/>
      <c r="I1013" s="391"/>
      <c r="J1013" s="391"/>
      <c r="K1013" s="391"/>
      <c r="L1013" s="391"/>
      <c r="M1013" s="391"/>
      <c r="N1013" s="391"/>
      <c r="O1013" s="391"/>
      <c r="P1013" s="357"/>
      <c r="Q1013" s="357"/>
      <c r="R1013" s="243"/>
      <c r="S1013" s="536"/>
      <c r="T1013" s="202"/>
      <c r="U1013" s="202"/>
      <c r="V1013" s="202"/>
      <c r="W1013" s="202"/>
      <c r="X1013" s="261"/>
      <c r="Y1013" s="261"/>
      <c r="Z1013" s="261"/>
      <c r="AA1013" s="124"/>
      <c r="AB1013" s="262"/>
      <c r="AC1013" s="262"/>
      <c r="AD1013" s="207"/>
      <c r="AE1013" s="207"/>
      <c r="AF1013" s="207"/>
      <c r="AG1013" s="207"/>
      <c r="AH1013" s="207"/>
      <c r="AI1013" s="207"/>
      <c r="AJ1013" s="207"/>
      <c r="AK1013" s="207"/>
      <c r="AL1013" s="178"/>
      <c r="AM1013" s="178"/>
      <c r="AN1013" s="178"/>
      <c r="AO1013" s="178"/>
    </row>
    <row r="1014" spans="1:41" s="133" customFormat="1" ht="21.75" customHeight="1" x14ac:dyDescent="0.25">
      <c r="A1014" s="128"/>
      <c r="B1014" s="220"/>
      <c r="C1014" s="223"/>
      <c r="D1014" s="221" t="s">
        <v>663</v>
      </c>
      <c r="E1014" s="222"/>
      <c r="F1014" s="222"/>
      <c r="G1014" s="223"/>
      <c r="H1014" s="224"/>
      <c r="I1014" s="223"/>
      <c r="J1014" s="223"/>
      <c r="K1014" s="223"/>
      <c r="L1014" s="223"/>
      <c r="M1014" s="223"/>
      <c r="N1014" s="225"/>
      <c r="O1014" s="226"/>
      <c r="P1014" s="129"/>
      <c r="Q1014" s="129"/>
      <c r="R1014" s="227"/>
      <c r="S1014" s="380"/>
      <c r="T1014" s="202"/>
      <c r="U1014" s="202"/>
      <c r="V1014" s="202"/>
      <c r="W1014" s="202"/>
      <c r="X1014" s="202"/>
      <c r="Y1014" s="202"/>
      <c r="Z1014" s="202"/>
      <c r="AA1014" s="128"/>
      <c r="AB1014" s="131"/>
      <c r="AC1014" s="131"/>
    </row>
    <row r="1015" spans="1:41" s="133" customFormat="1" ht="15.75" x14ac:dyDescent="0.25">
      <c r="A1015" s="128"/>
      <c r="B1015" s="220"/>
      <c r="C1015" s="223"/>
      <c r="D1015" s="229"/>
      <c r="E1015" s="411" t="s">
        <v>257</v>
      </c>
      <c r="F1015" s="956" t="s">
        <v>251</v>
      </c>
      <c r="G1015" s="957"/>
      <c r="H1015" s="957"/>
      <c r="I1015" s="957"/>
      <c r="J1015" s="958"/>
      <c r="K1015" s="494"/>
      <c r="L1015" s="411" t="s">
        <v>258</v>
      </c>
      <c r="M1015" s="956" t="s">
        <v>251</v>
      </c>
      <c r="N1015" s="957"/>
      <c r="O1015" s="957"/>
      <c r="P1015" s="957"/>
      <c r="Q1015" s="958"/>
      <c r="R1015" s="227"/>
      <c r="S1015" s="380"/>
      <c r="T1015" s="202"/>
      <c r="U1015" s="202"/>
      <c r="V1015" s="202"/>
      <c r="W1015" s="202"/>
      <c r="X1015" s="202"/>
      <c r="Y1015" s="202"/>
      <c r="Z1015" s="202"/>
      <c r="AA1015" s="128"/>
      <c r="AB1015" s="131"/>
      <c r="AC1015" s="131"/>
    </row>
    <row r="1016" spans="1:41" s="177" customFormat="1" ht="15.6" customHeight="1" thickBot="1" x14ac:dyDescent="0.3">
      <c r="A1016" s="128"/>
      <c r="B1016" s="358"/>
      <c r="C1016" s="359"/>
      <c r="D1016" s="360"/>
      <c r="E1016" s="360"/>
      <c r="F1016" s="360"/>
      <c r="G1016" s="360"/>
      <c r="H1016" s="360"/>
      <c r="I1016" s="360"/>
      <c r="J1016" s="360"/>
      <c r="K1016" s="360"/>
      <c r="L1016" s="360"/>
      <c r="M1016" s="360"/>
      <c r="N1016" s="360"/>
      <c r="O1016" s="360"/>
      <c r="P1016" s="320"/>
      <c r="Q1016" s="320"/>
      <c r="R1016" s="361"/>
      <c r="S1016" s="380"/>
      <c r="T1016" s="202" t="b">
        <f t="shared" si="71"/>
        <v>0</v>
      </c>
      <c r="U1016" s="202" t="str">
        <f t="shared" si="72"/>
        <v>FALSE</v>
      </c>
      <c r="V1016" s="202">
        <f>IF(C1016="Uploaded",1,0)</f>
        <v>0</v>
      </c>
      <c r="W1016" s="202" t="str">
        <f t="shared" si="73"/>
        <v>0</v>
      </c>
      <c r="X1016" s="174"/>
      <c r="Y1016" s="174"/>
      <c r="Z1016" s="174"/>
      <c r="AA1016" s="175"/>
      <c r="AB1016" s="176"/>
      <c r="AC1016" s="176"/>
    </row>
    <row r="1017" spans="1:41" s="177" customFormat="1" ht="15.75" x14ac:dyDescent="0.25">
      <c r="A1017" s="128"/>
      <c r="B1017" s="291"/>
      <c r="C1017" s="292"/>
      <c r="D1017" s="342"/>
      <c r="E1017" s="342"/>
      <c r="F1017" s="342"/>
      <c r="G1017" s="342"/>
      <c r="H1017" s="342"/>
      <c r="I1017" s="342"/>
      <c r="J1017" s="342"/>
      <c r="K1017" s="342"/>
      <c r="L1017" s="342"/>
      <c r="M1017" s="342"/>
      <c r="N1017" s="343"/>
      <c r="O1017" s="342"/>
      <c r="P1017" s="342"/>
      <c r="Q1017" s="342"/>
      <c r="R1017" s="294"/>
      <c r="S1017" s="380"/>
      <c r="T1017" s="202" t="b">
        <f t="shared" si="71"/>
        <v>0</v>
      </c>
      <c r="U1017" s="202" t="str">
        <f t="shared" si="72"/>
        <v>FALSE</v>
      </c>
      <c r="V1017" s="202">
        <f>IF(C1017="Uploaded",1,0)</f>
        <v>0</v>
      </c>
      <c r="W1017" s="202" t="str">
        <f t="shared" si="73"/>
        <v>0</v>
      </c>
      <c r="X1017" s="174"/>
      <c r="Y1017" s="174"/>
      <c r="Z1017" s="174"/>
      <c r="AA1017" s="175"/>
      <c r="AB1017" s="176"/>
      <c r="AC1017" s="176"/>
    </row>
    <row r="1018" spans="1:41" s="177" customFormat="1" ht="15.75" x14ac:dyDescent="0.25">
      <c r="A1018" s="128"/>
      <c r="B1018" s="220"/>
      <c r="C1018" s="322" t="s">
        <v>464</v>
      </c>
      <c r="D1018" s="333"/>
      <c r="E1018" s="307"/>
      <c r="F1018" s="307"/>
      <c r="G1018" s="307"/>
      <c r="H1018" s="307"/>
      <c r="I1018" s="307"/>
      <c r="J1018" s="307"/>
      <c r="K1018" s="307"/>
      <c r="L1018" s="307"/>
      <c r="M1018" s="307"/>
      <c r="N1018" s="323"/>
      <c r="O1018" s="307"/>
      <c r="P1018" s="307"/>
      <c r="Q1018" s="307"/>
      <c r="R1018" s="345"/>
      <c r="S1018" s="380"/>
      <c r="T1018" s="202" t="b">
        <f t="shared" si="71"/>
        <v>0</v>
      </c>
      <c r="U1018" s="202" t="str">
        <f t="shared" si="72"/>
        <v>FALSE</v>
      </c>
      <c r="V1018" s="202">
        <f>IF(P1018="YES",1,0)</f>
        <v>0</v>
      </c>
      <c r="W1018" s="202" t="str">
        <f t="shared" si="73"/>
        <v>0</v>
      </c>
      <c r="X1018" s="174"/>
      <c r="Y1018" s="174"/>
      <c r="Z1018" s="174"/>
      <c r="AA1018" s="175"/>
      <c r="AB1018" s="176"/>
      <c r="AC1018" s="176"/>
    </row>
    <row r="1019" spans="1:41" s="346" customFormat="1" ht="15.75" x14ac:dyDescent="0.25">
      <c r="A1019" s="324"/>
      <c r="B1019" s="325"/>
      <c r="C1019" s="326" t="s">
        <v>328</v>
      </c>
      <c r="E1019" s="328"/>
      <c r="F1019" s="328"/>
      <c r="G1019" s="328"/>
      <c r="H1019" s="328"/>
      <c r="I1019" s="328"/>
      <c r="J1019" s="328"/>
      <c r="K1019" s="328"/>
      <c r="L1019" s="328"/>
      <c r="M1019" s="328"/>
      <c r="N1019" s="388"/>
      <c r="O1019" s="389"/>
      <c r="P1019" s="390"/>
      <c r="Q1019" s="390"/>
      <c r="R1019" s="348"/>
      <c r="S1019" s="539"/>
      <c r="T1019" s="330" t="e">
        <f t="shared" si="71"/>
        <v>#REF!</v>
      </c>
      <c r="U1019" s="330" t="e">
        <f t="shared" si="72"/>
        <v>#REF!</v>
      </c>
      <c r="V1019" s="330" t="e">
        <f>IF(#REF!="Uploaded",1,0)</f>
        <v>#REF!</v>
      </c>
      <c r="W1019" s="330" t="e">
        <f t="shared" si="73"/>
        <v>#REF!</v>
      </c>
      <c r="X1019" s="349"/>
      <c r="Y1019" s="349"/>
      <c r="Z1019" s="349"/>
      <c r="AA1019" s="541"/>
      <c r="AB1019" s="350"/>
      <c r="AC1019" s="350"/>
    </row>
    <row r="1020" spans="1:41" s="177" customFormat="1" ht="16.5" customHeight="1" x14ac:dyDescent="0.25">
      <c r="A1020" s="128"/>
      <c r="B1020" s="220"/>
      <c r="C1020" s="223"/>
      <c r="D1020" s="229"/>
      <c r="E1020" s="307"/>
      <c r="F1020" s="307"/>
      <c r="G1020" s="307"/>
      <c r="H1020" s="307"/>
      <c r="I1020" s="307"/>
      <c r="J1020" s="307"/>
      <c r="K1020" s="307"/>
      <c r="L1020" s="307"/>
      <c r="M1020" s="307"/>
      <c r="N1020" s="307"/>
      <c r="O1020" s="307"/>
      <c r="P1020" s="307"/>
      <c r="Q1020" s="307"/>
      <c r="R1020" s="306"/>
      <c r="S1020" s="380"/>
      <c r="T1020" s="202" t="b">
        <f>IF(W1020="1",TRUE,FALSE)</f>
        <v>0</v>
      </c>
      <c r="U1020" s="202" t="str">
        <f>""&amp;T1020&amp;""</f>
        <v>FALSE</v>
      </c>
      <c r="V1020" s="202">
        <f>IF(P1020="YES",1,0)</f>
        <v>0</v>
      </c>
      <c r="W1020" s="202" t="str">
        <f>""&amp;V1020&amp;""</f>
        <v>0</v>
      </c>
      <c r="X1020" s="174"/>
      <c r="Y1020" s="174"/>
      <c r="Z1020" s="174"/>
      <c r="AA1020" s="175"/>
      <c r="AB1020" s="176"/>
      <c r="AC1020" s="176"/>
    </row>
    <row r="1021" spans="1:41" s="177" customFormat="1" ht="16.5" customHeight="1" x14ac:dyDescent="0.25">
      <c r="A1021" s="128"/>
      <c r="B1021" s="220"/>
      <c r="C1021" s="223"/>
      <c r="D1021" s="302" t="s">
        <v>687</v>
      </c>
      <c r="E1021" s="302"/>
      <c r="F1021" s="302"/>
      <c r="G1021" s="302"/>
      <c r="H1021" s="302"/>
      <c r="I1021" s="302"/>
      <c r="J1021" s="302"/>
      <c r="K1021" s="302"/>
      <c r="L1021" s="302"/>
      <c r="M1021" s="302"/>
      <c r="N1021" s="95" t="s">
        <v>251</v>
      </c>
      <c r="O1021" s="302"/>
      <c r="P1021" s="207"/>
      <c r="Q1021" s="307"/>
      <c r="R1021" s="306"/>
      <c r="S1021" s="380" t="str">
        <f>IF(AND(OR(N1021="NO",N1021="&lt;select&gt;"),OR(H1023&lt;&gt;"",U1025="TRUE")),"Please answer this question by making a selection in the dropdown.","")</f>
        <v/>
      </c>
      <c r="T1021" s="202" t="b">
        <f>IF(W1021="1",TRUE,FALSE)</f>
        <v>0</v>
      </c>
      <c r="U1021" s="202" t="str">
        <f>""&amp;T1021&amp;""</f>
        <v>FALSE</v>
      </c>
      <c r="V1021" s="202">
        <f>IF(N1021="YES",1,0)</f>
        <v>0</v>
      </c>
      <c r="W1021" s="202" t="str">
        <f>""&amp;V1021&amp;""</f>
        <v>0</v>
      </c>
      <c r="X1021" s="174"/>
      <c r="Y1021" s="174"/>
      <c r="Z1021" s="174"/>
      <c r="AA1021" s="175"/>
      <c r="AB1021" s="176"/>
      <c r="AC1021" s="176"/>
    </row>
    <row r="1022" spans="1:41" s="177" customFormat="1" ht="16.5" customHeight="1" x14ac:dyDescent="0.25">
      <c r="A1022" s="128"/>
      <c r="B1022" s="220"/>
      <c r="C1022" s="223"/>
      <c r="D1022" s="333"/>
      <c r="E1022" s="307"/>
      <c r="F1022" s="307"/>
      <c r="G1022" s="307"/>
      <c r="H1022" s="307"/>
      <c r="I1022" s="307"/>
      <c r="J1022" s="307"/>
      <c r="K1022" s="307"/>
      <c r="L1022" s="307"/>
      <c r="M1022" s="307"/>
      <c r="N1022" s="323"/>
      <c r="O1022" s="226"/>
      <c r="P1022" s="152"/>
      <c r="Q1022" s="152"/>
      <c r="R1022" s="306"/>
      <c r="S1022" s="380"/>
      <c r="T1022" s="202" t="b">
        <f>IF(W1022="1",TRUE,FALSE)</f>
        <v>0</v>
      </c>
      <c r="U1022" s="202" t="str">
        <f>""&amp;T1022&amp;""</f>
        <v>FALSE</v>
      </c>
      <c r="V1022" s="202">
        <f>IF(C1022="Uploaded",1,0)</f>
        <v>0</v>
      </c>
      <c r="W1022" s="202" t="str">
        <f>""&amp;V1022&amp;""</f>
        <v>0</v>
      </c>
      <c r="X1022" s="174"/>
      <c r="Y1022" s="174"/>
      <c r="Z1022" s="174"/>
      <c r="AA1022" s="175"/>
      <c r="AB1022" s="176"/>
      <c r="AC1022" s="176"/>
    </row>
    <row r="1023" spans="1:41" s="177" customFormat="1" ht="20.25" customHeight="1" x14ac:dyDescent="0.25">
      <c r="A1023" s="128"/>
      <c r="B1023" s="220"/>
      <c r="C1023" s="223"/>
      <c r="D1023" s="302" t="s">
        <v>465</v>
      </c>
      <c r="E1023" s="779"/>
      <c r="F1023" s="779"/>
      <c r="G1023" s="779"/>
      <c r="H1023" s="1081"/>
      <c r="I1023" s="1082"/>
      <c r="J1023" s="1083"/>
      <c r="K1023" s="770"/>
      <c r="L1023" s="779"/>
      <c r="M1023" s="779"/>
      <c r="N1023" s="779"/>
      <c r="O1023" s="779"/>
      <c r="P1023" s="780"/>
      <c r="Q1023" s="780"/>
      <c r="R1023" s="345"/>
      <c r="S1023" s="535" t="str">
        <f>IF(AND(N1021="YES",H1023=""),"Please fill in the join date.","")</f>
        <v/>
      </c>
      <c r="T1023" s="202" t="b">
        <f t="shared" si="71"/>
        <v>0</v>
      </c>
      <c r="U1023" s="202" t="str">
        <f t="shared" si="72"/>
        <v>FALSE</v>
      </c>
      <c r="V1023" s="202">
        <f t="shared" ref="V1023:V1034" si="75">IF(C1023="Uploaded",1,0)</f>
        <v>0</v>
      </c>
      <c r="W1023" s="202" t="str">
        <f t="shared" si="73"/>
        <v>0</v>
      </c>
      <c r="X1023" s="174"/>
      <c r="Y1023" s="174"/>
      <c r="Z1023" s="174"/>
      <c r="AA1023" s="175"/>
      <c r="AB1023" s="176"/>
      <c r="AC1023" s="176"/>
    </row>
    <row r="1024" spans="1:41" s="207" customFormat="1" x14ac:dyDescent="0.25">
      <c r="A1024" s="128"/>
      <c r="B1024" s="220"/>
      <c r="C1024" s="223"/>
      <c r="D1024" s="771"/>
      <c r="E1024" s="771"/>
      <c r="F1024" s="771"/>
      <c r="G1024" s="771"/>
      <c r="H1024" s="771"/>
      <c r="I1024" s="771"/>
      <c r="J1024" s="771"/>
      <c r="K1024" s="771"/>
      <c r="L1024" s="771"/>
      <c r="M1024" s="771"/>
      <c r="N1024" s="341"/>
      <c r="O1024" s="771"/>
      <c r="P1024" s="771"/>
      <c r="Q1024" s="771"/>
      <c r="R1024" s="306"/>
      <c r="S1024" s="380"/>
      <c r="T1024" s="202" t="b">
        <f t="shared" si="71"/>
        <v>0</v>
      </c>
      <c r="U1024" s="202" t="str">
        <f t="shared" si="72"/>
        <v>FALSE</v>
      </c>
      <c r="V1024" s="202">
        <f t="shared" si="75"/>
        <v>0</v>
      </c>
      <c r="W1024" s="202" t="str">
        <f t="shared" si="73"/>
        <v>0</v>
      </c>
      <c r="X1024" s="261"/>
      <c r="Y1024" s="261"/>
      <c r="Z1024" s="261"/>
      <c r="AA1024" s="124"/>
      <c r="AB1024" s="262"/>
      <c r="AC1024" s="262"/>
    </row>
    <row r="1025" spans="1:41" ht="21.75" customHeight="1" x14ac:dyDescent="0.25">
      <c r="A1025" s="124"/>
      <c r="B1025" s="211"/>
      <c r="C1025" s="223"/>
      <c r="D1025" s="898" t="s">
        <v>740</v>
      </c>
      <c r="E1025" s="898"/>
      <c r="F1025" s="898"/>
      <c r="G1025" s="898"/>
      <c r="H1025" s="898"/>
      <c r="I1025" s="898"/>
      <c r="J1025" s="898"/>
      <c r="K1025" s="898"/>
      <c r="L1025" s="898"/>
      <c r="M1025" s="898"/>
      <c r="N1025" s="898"/>
      <c r="O1025" s="898"/>
      <c r="P1025" s="968" t="s">
        <v>251</v>
      </c>
      <c r="Q1025" s="969"/>
      <c r="R1025" s="243"/>
      <c r="S1025" s="536" t="str">
        <f>IF(AND(N1021="YES",P1025="&lt;select&gt;"),"Please upload the required documentation.","")</f>
        <v/>
      </c>
      <c r="T1025" s="202" t="b">
        <f>IF(W1025="1",TRUE,FALSE)</f>
        <v>0</v>
      </c>
      <c r="U1025" s="202" t="str">
        <f>""&amp;T1025&amp;""</f>
        <v>FALSE</v>
      </c>
      <c r="V1025" s="202">
        <f>IF(P1025="Uploaded",1,0)</f>
        <v>0</v>
      </c>
      <c r="W1025" s="202" t="str">
        <f>""&amp;V1025&amp;""</f>
        <v>0</v>
      </c>
      <c r="AL1025" s="178"/>
      <c r="AM1025" s="178"/>
      <c r="AN1025" s="178"/>
      <c r="AO1025" s="178"/>
    </row>
    <row r="1026" spans="1:41" ht="21.75" customHeight="1" x14ac:dyDescent="0.25">
      <c r="A1026" s="124"/>
      <c r="B1026" s="211"/>
      <c r="C1026" s="223"/>
      <c r="D1026" s="898"/>
      <c r="E1026" s="898"/>
      <c r="F1026" s="898"/>
      <c r="G1026" s="898"/>
      <c r="H1026" s="898"/>
      <c r="I1026" s="898"/>
      <c r="J1026" s="898"/>
      <c r="K1026" s="898"/>
      <c r="L1026" s="898"/>
      <c r="M1026" s="898"/>
      <c r="N1026" s="898"/>
      <c r="O1026" s="898"/>
      <c r="P1026" s="774"/>
      <c r="Q1026" s="774"/>
      <c r="R1026" s="243"/>
      <c r="S1026" s="536"/>
      <c r="T1026" s="202"/>
      <c r="U1026" s="202"/>
      <c r="V1026" s="202"/>
      <c r="W1026" s="202"/>
      <c r="AL1026" s="178"/>
      <c r="AM1026" s="178"/>
      <c r="AN1026" s="178"/>
      <c r="AO1026" s="178"/>
    </row>
    <row r="1027" spans="1:41" s="133" customFormat="1" ht="21.75" customHeight="1" x14ac:dyDescent="0.25">
      <c r="A1027" s="128"/>
      <c r="B1027" s="220"/>
      <c r="C1027" s="223"/>
      <c r="D1027" s="221" t="s">
        <v>663</v>
      </c>
      <c r="E1027" s="775"/>
      <c r="F1027" s="775"/>
      <c r="G1027" s="223"/>
      <c r="H1027" s="224"/>
      <c r="I1027" s="223"/>
      <c r="J1027" s="223"/>
      <c r="K1027" s="223"/>
      <c r="L1027" s="223"/>
      <c r="M1027" s="223"/>
      <c r="N1027" s="225"/>
      <c r="O1027" s="226"/>
      <c r="P1027" s="772"/>
      <c r="Q1027" s="772"/>
      <c r="R1027" s="773"/>
      <c r="S1027" s="380"/>
      <c r="T1027" s="202"/>
      <c r="U1027" s="202"/>
      <c r="V1027" s="202"/>
      <c r="W1027" s="202"/>
      <c r="X1027" s="202"/>
      <c r="Y1027" s="202"/>
      <c r="Z1027" s="202"/>
      <c r="AA1027" s="128"/>
      <c r="AB1027" s="131"/>
      <c r="AC1027" s="131"/>
    </row>
    <row r="1028" spans="1:41" s="133" customFormat="1" ht="15.75" x14ac:dyDescent="0.25">
      <c r="A1028" s="128"/>
      <c r="B1028" s="220"/>
      <c r="C1028" s="223"/>
      <c r="D1028" s="229"/>
      <c r="E1028" s="411" t="s">
        <v>257</v>
      </c>
      <c r="F1028" s="956" t="s">
        <v>251</v>
      </c>
      <c r="G1028" s="957"/>
      <c r="H1028" s="957"/>
      <c r="I1028" s="957"/>
      <c r="J1028" s="958"/>
      <c r="K1028" s="494"/>
      <c r="L1028" s="411" t="s">
        <v>258</v>
      </c>
      <c r="M1028" s="956" t="s">
        <v>251</v>
      </c>
      <c r="N1028" s="957"/>
      <c r="O1028" s="957"/>
      <c r="P1028" s="957"/>
      <c r="Q1028" s="958"/>
      <c r="R1028" s="773"/>
      <c r="S1028" s="380"/>
      <c r="T1028" s="202"/>
      <c r="U1028" s="202"/>
      <c r="V1028" s="202"/>
      <c r="W1028" s="202"/>
      <c r="X1028" s="202"/>
      <c r="Y1028" s="202"/>
      <c r="Z1028" s="202"/>
      <c r="AA1028" s="128"/>
      <c r="AB1028" s="131"/>
      <c r="AC1028" s="131"/>
    </row>
    <row r="1029" spans="1:41" s="177" customFormat="1" ht="15.6" customHeight="1" x14ac:dyDescent="0.25">
      <c r="A1029" s="128"/>
      <c r="B1029" s="220"/>
      <c r="C1029" s="223"/>
      <c r="D1029" s="770"/>
      <c r="E1029" s="770"/>
      <c r="F1029" s="770"/>
      <c r="G1029" s="770"/>
      <c r="H1029" s="770"/>
      <c r="I1029" s="770"/>
      <c r="J1029" s="770"/>
      <c r="K1029" s="770"/>
      <c r="L1029" s="770"/>
      <c r="M1029" s="770"/>
      <c r="N1029" s="770"/>
      <c r="O1029" s="770"/>
      <c r="P1029" s="207"/>
      <c r="Q1029" s="207"/>
      <c r="R1029" s="306"/>
      <c r="S1029" s="380"/>
      <c r="T1029" s="202" t="b">
        <f>IF(W1029="1",TRUE,FALSE)</f>
        <v>0</v>
      </c>
      <c r="U1029" s="202" t="str">
        <f>""&amp;T1029&amp;""</f>
        <v>FALSE</v>
      </c>
      <c r="V1029" s="202">
        <f>IF(C1029="Uploaded",1,0)</f>
        <v>0</v>
      </c>
      <c r="W1029" s="202" t="str">
        <f>""&amp;V1029&amp;""</f>
        <v>0</v>
      </c>
      <c r="X1029" s="174"/>
      <c r="Y1029" s="174"/>
      <c r="Z1029" s="174"/>
      <c r="AA1029" s="175"/>
      <c r="AB1029" s="176"/>
      <c r="AC1029" s="176"/>
    </row>
    <row r="1030" spans="1:41" ht="27.75" customHeight="1" thickBot="1" x14ac:dyDescent="0.3">
      <c r="A1030" s="124"/>
      <c r="B1030" s="954" t="s">
        <v>758</v>
      </c>
      <c r="C1030" s="955"/>
      <c r="D1030" s="955"/>
      <c r="E1030" s="319"/>
      <c r="F1030" s="319"/>
      <c r="G1030" s="319"/>
      <c r="H1030" s="319"/>
      <c r="I1030" s="319"/>
      <c r="J1030" s="319"/>
      <c r="K1030" s="319"/>
      <c r="L1030" s="319"/>
      <c r="M1030" s="319"/>
      <c r="N1030" s="319"/>
      <c r="O1030" s="319"/>
      <c r="P1030" s="319"/>
      <c r="Q1030" s="320"/>
      <c r="R1030" s="321"/>
      <c r="S1030" s="486"/>
      <c r="T1030" s="202" t="b">
        <f>IF(W1030="1",TRUE,FALSE)</f>
        <v>0</v>
      </c>
      <c r="U1030" s="202" t="str">
        <f>""&amp;T1030&amp;""</f>
        <v>FALSE</v>
      </c>
      <c r="V1030" s="202">
        <f>IF(C1030="Uploaded",1,0)</f>
        <v>0</v>
      </c>
      <c r="W1030" s="202" t="str">
        <f>""&amp;V1030&amp;""</f>
        <v>0</v>
      </c>
      <c r="AL1030" s="178"/>
      <c r="AM1030" s="178"/>
      <c r="AN1030" s="178"/>
      <c r="AO1030" s="178"/>
    </row>
    <row r="1031" spans="1:41" s="177" customFormat="1" ht="17.25" customHeight="1" collapsed="1" x14ac:dyDescent="0.25">
      <c r="A1031" s="542"/>
      <c r="B1031" s="547"/>
      <c r="C1031" s="529"/>
      <c r="D1031" s="529"/>
      <c r="E1031" s="529"/>
      <c r="F1031" s="529"/>
      <c r="G1031" s="529"/>
      <c r="H1031" s="529"/>
      <c r="I1031" s="529"/>
      <c r="J1031" s="529"/>
      <c r="K1031" s="529"/>
      <c r="L1031" s="529"/>
      <c r="M1031" s="529"/>
      <c r="N1031" s="529"/>
      <c r="O1031" s="529"/>
      <c r="P1031" s="529"/>
      <c r="Q1031" s="529"/>
      <c r="R1031" s="183"/>
      <c r="S1031" s="483"/>
      <c r="T1031" s="202" t="b">
        <f t="shared" si="71"/>
        <v>0</v>
      </c>
      <c r="U1031" s="202" t="str">
        <f t="shared" si="72"/>
        <v>FALSE</v>
      </c>
      <c r="V1031" s="202">
        <f t="shared" si="75"/>
        <v>0</v>
      </c>
      <c r="W1031" s="202" t="str">
        <f t="shared" si="73"/>
        <v>0</v>
      </c>
      <c r="X1031" s="174"/>
      <c r="Y1031" s="174"/>
      <c r="Z1031" s="174"/>
      <c r="AA1031" s="175"/>
      <c r="AB1031" s="176"/>
      <c r="AC1031" s="176"/>
    </row>
    <row r="1032" spans="1:41" s="177" customFormat="1" ht="21" customHeight="1" x14ac:dyDescent="0.25">
      <c r="A1032" s="546"/>
      <c r="B1032" s="547"/>
      <c r="C1032" s="527" t="s">
        <v>92</v>
      </c>
      <c r="D1032" s="529"/>
      <c r="E1032" s="272"/>
      <c r="F1032" s="529"/>
      <c r="G1032" s="529"/>
      <c r="H1032" s="529"/>
      <c r="I1032" s="529"/>
      <c r="J1032" s="529"/>
      <c r="K1032" s="529"/>
      <c r="L1032" s="529"/>
      <c r="M1032" s="529"/>
      <c r="N1032" s="529"/>
      <c r="O1032" s="529"/>
      <c r="P1032" s="530" t="s">
        <v>120</v>
      </c>
      <c r="Q1032" s="530">
        <f>SUM(V1034:V1043)</f>
        <v>0</v>
      </c>
      <c r="R1032" s="548" t="s">
        <v>149</v>
      </c>
      <c r="S1032" s="483"/>
      <c r="T1032" s="202" t="e">
        <f t="shared" si="71"/>
        <v>#REF!</v>
      </c>
      <c r="U1032" s="202" t="e">
        <f t="shared" si="72"/>
        <v>#REF!</v>
      </c>
      <c r="V1032" s="202" t="e">
        <f>IF(#REF!="Uploaded",1,0)</f>
        <v>#REF!</v>
      </c>
      <c r="W1032" s="202" t="e">
        <f t="shared" si="73"/>
        <v>#REF!</v>
      </c>
      <c r="X1032" s="174"/>
      <c r="Y1032" s="174"/>
      <c r="Z1032" s="174"/>
      <c r="AA1032" s="175"/>
      <c r="AB1032" s="176"/>
      <c r="AC1032" s="176"/>
    </row>
    <row r="1033" spans="1:41" s="177" customFormat="1" ht="15" customHeight="1" thickBot="1" x14ac:dyDescent="0.3">
      <c r="A1033" s="542"/>
      <c r="B1033" s="549"/>
      <c r="C1033" s="550"/>
      <c r="D1033" s="550"/>
      <c r="E1033" s="550"/>
      <c r="F1033" s="550"/>
      <c r="G1033" s="550"/>
      <c r="H1033" s="550"/>
      <c r="I1033" s="550"/>
      <c r="J1033" s="550"/>
      <c r="K1033" s="550"/>
      <c r="L1033" s="550"/>
      <c r="M1033" s="550"/>
      <c r="N1033" s="550"/>
      <c r="O1033" s="550"/>
      <c r="P1033" s="550"/>
      <c r="Q1033" s="550"/>
      <c r="R1033" s="187"/>
      <c r="S1033" s="483"/>
      <c r="T1033" s="202" t="b">
        <f t="shared" si="71"/>
        <v>0</v>
      </c>
      <c r="U1033" s="202" t="str">
        <f t="shared" si="72"/>
        <v>FALSE</v>
      </c>
      <c r="V1033" s="202">
        <f t="shared" si="75"/>
        <v>0</v>
      </c>
      <c r="W1033" s="202" t="str">
        <f t="shared" si="73"/>
        <v>0</v>
      </c>
      <c r="X1033" s="174"/>
      <c r="Y1033" s="174"/>
      <c r="Z1033" s="174"/>
      <c r="AA1033" s="175"/>
      <c r="AB1033" s="176"/>
      <c r="AC1033" s="176"/>
    </row>
    <row r="1034" spans="1:41" s="177" customFormat="1" ht="15.75" x14ac:dyDescent="0.25">
      <c r="A1034" s="128"/>
      <c r="B1034" s="291"/>
      <c r="C1034" s="292"/>
      <c r="D1034" s="342"/>
      <c r="E1034" s="342"/>
      <c r="F1034" s="342"/>
      <c r="G1034" s="342"/>
      <c r="H1034" s="342"/>
      <c r="I1034" s="342"/>
      <c r="J1034" s="342"/>
      <c r="K1034" s="342"/>
      <c r="L1034" s="342"/>
      <c r="M1034" s="342"/>
      <c r="N1034" s="343"/>
      <c r="O1034" s="342"/>
      <c r="P1034" s="342"/>
      <c r="Q1034" s="342"/>
      <c r="R1034" s="344"/>
      <c r="S1034" s="380"/>
      <c r="T1034" s="202" t="b">
        <f t="shared" si="71"/>
        <v>0</v>
      </c>
      <c r="U1034" s="202" t="str">
        <f t="shared" si="72"/>
        <v>FALSE</v>
      </c>
      <c r="V1034" s="202">
        <f t="shared" si="75"/>
        <v>0</v>
      </c>
      <c r="W1034" s="202" t="str">
        <f t="shared" si="73"/>
        <v>0</v>
      </c>
      <c r="X1034" s="174"/>
      <c r="Y1034" s="174"/>
      <c r="Z1034" s="174"/>
      <c r="AA1034" s="175"/>
      <c r="AB1034" s="176"/>
      <c r="AC1034" s="176"/>
    </row>
    <row r="1035" spans="1:41" s="177" customFormat="1" ht="15.75" x14ac:dyDescent="0.25">
      <c r="A1035" s="128"/>
      <c r="B1035" s="220"/>
      <c r="C1035" s="322" t="s">
        <v>150</v>
      </c>
      <c r="D1035" s="333"/>
      <c r="E1035" s="307"/>
      <c r="F1035" s="307"/>
      <c r="G1035" s="307"/>
      <c r="H1035" s="307"/>
      <c r="I1035" s="307"/>
      <c r="J1035" s="95" t="s">
        <v>251</v>
      </c>
      <c r="M1035" s="307"/>
      <c r="N1035" s="323"/>
      <c r="O1035" s="151"/>
      <c r="Q1035" s="308"/>
      <c r="R1035" s="345"/>
      <c r="S1035" s="380"/>
      <c r="T1035" s="202" t="b">
        <f t="shared" si="71"/>
        <v>0</v>
      </c>
      <c r="U1035" s="202" t="str">
        <f t="shared" si="72"/>
        <v>FALSE</v>
      </c>
      <c r="V1035" s="202">
        <f t="shared" ref="V1035:V1043" si="76">IF(J1035="YES",1,0)</f>
        <v>0</v>
      </c>
      <c r="W1035" s="202" t="str">
        <f t="shared" si="73"/>
        <v>0</v>
      </c>
      <c r="X1035" s="174"/>
      <c r="Y1035" s="174"/>
      <c r="Z1035" s="174"/>
      <c r="AA1035" s="175"/>
      <c r="AB1035" s="176"/>
      <c r="AC1035" s="176"/>
    </row>
    <row r="1036" spans="1:41" s="177" customFormat="1" ht="15.75" x14ac:dyDescent="0.25">
      <c r="A1036" s="128"/>
      <c r="B1036" s="220"/>
      <c r="C1036" s="307"/>
      <c r="D1036" s="307"/>
      <c r="E1036" s="307"/>
      <c r="F1036" s="307"/>
      <c r="G1036" s="307"/>
      <c r="H1036" s="307"/>
      <c r="I1036" s="307"/>
      <c r="J1036" s="307"/>
      <c r="M1036" s="307"/>
      <c r="N1036" s="323"/>
      <c r="O1036" s="307"/>
      <c r="Q1036" s="307"/>
      <c r="R1036" s="345"/>
      <c r="S1036" s="380"/>
      <c r="T1036" s="202" t="b">
        <f t="shared" si="71"/>
        <v>0</v>
      </c>
      <c r="U1036" s="202" t="str">
        <f t="shared" si="72"/>
        <v>FALSE</v>
      </c>
      <c r="V1036" s="202">
        <f t="shared" si="76"/>
        <v>0</v>
      </c>
      <c r="W1036" s="202" t="str">
        <f t="shared" si="73"/>
        <v>0</v>
      </c>
      <c r="X1036" s="174"/>
      <c r="Y1036" s="174"/>
      <c r="Z1036" s="174"/>
      <c r="AA1036" s="175"/>
      <c r="AB1036" s="176"/>
      <c r="AC1036" s="176"/>
    </row>
    <row r="1037" spans="1:41" s="177" customFormat="1" ht="15.75" x14ac:dyDescent="0.25">
      <c r="A1037" s="128"/>
      <c r="B1037" s="220"/>
      <c r="C1037" s="322" t="s">
        <v>151</v>
      </c>
      <c r="D1037" s="333"/>
      <c r="E1037" s="307"/>
      <c r="F1037" s="307"/>
      <c r="G1037" s="307"/>
      <c r="H1037" s="307"/>
      <c r="I1037" s="307"/>
      <c r="J1037" s="95" t="s">
        <v>251</v>
      </c>
      <c r="M1037" s="307"/>
      <c r="N1037" s="323"/>
      <c r="O1037" s="151"/>
      <c r="Q1037" s="308"/>
      <c r="R1037" s="345"/>
      <c r="S1037" s="380"/>
      <c r="T1037" s="202" t="b">
        <f t="shared" si="71"/>
        <v>0</v>
      </c>
      <c r="U1037" s="202" t="str">
        <f t="shared" si="72"/>
        <v>FALSE</v>
      </c>
      <c r="V1037" s="202">
        <f t="shared" si="76"/>
        <v>0</v>
      </c>
      <c r="W1037" s="202" t="str">
        <f t="shared" si="73"/>
        <v>0</v>
      </c>
      <c r="X1037" s="174"/>
      <c r="Y1037" s="174"/>
      <c r="Z1037" s="174"/>
      <c r="AA1037" s="175"/>
      <c r="AB1037" s="176"/>
      <c r="AC1037" s="176"/>
    </row>
    <row r="1038" spans="1:41" s="177" customFormat="1" ht="15.75" x14ac:dyDescent="0.25">
      <c r="A1038" s="128"/>
      <c r="B1038" s="220"/>
      <c r="C1038" s="307"/>
      <c r="D1038" s="307"/>
      <c r="E1038" s="307"/>
      <c r="F1038" s="307"/>
      <c r="G1038" s="307"/>
      <c r="H1038" s="307"/>
      <c r="I1038" s="307"/>
      <c r="J1038" s="307"/>
      <c r="M1038" s="307"/>
      <c r="N1038" s="323"/>
      <c r="O1038" s="307"/>
      <c r="Q1038" s="307"/>
      <c r="R1038" s="345"/>
      <c r="S1038" s="380"/>
      <c r="T1038" s="202" t="b">
        <f t="shared" si="71"/>
        <v>0</v>
      </c>
      <c r="U1038" s="202" t="str">
        <f t="shared" si="72"/>
        <v>FALSE</v>
      </c>
      <c r="V1038" s="202">
        <f t="shared" si="76"/>
        <v>0</v>
      </c>
      <c r="W1038" s="202" t="str">
        <f t="shared" si="73"/>
        <v>0</v>
      </c>
      <c r="X1038" s="174"/>
      <c r="Y1038" s="174"/>
      <c r="Z1038" s="174"/>
      <c r="AA1038" s="175"/>
      <c r="AB1038" s="176"/>
      <c r="AC1038" s="176"/>
    </row>
    <row r="1039" spans="1:41" s="177" customFormat="1" ht="15.75" x14ac:dyDescent="0.25">
      <c r="A1039" s="128"/>
      <c r="B1039" s="220"/>
      <c r="C1039" s="322" t="s">
        <v>152</v>
      </c>
      <c r="D1039" s="333"/>
      <c r="E1039" s="307"/>
      <c r="F1039" s="307"/>
      <c r="G1039" s="307"/>
      <c r="H1039" s="307"/>
      <c r="I1039" s="307"/>
      <c r="J1039" s="95" t="s">
        <v>251</v>
      </c>
      <c r="M1039" s="307"/>
      <c r="N1039" s="323"/>
      <c r="O1039" s="151"/>
      <c r="Q1039" s="308"/>
      <c r="R1039" s="345"/>
      <c r="S1039" s="380"/>
      <c r="T1039" s="202" t="b">
        <f t="shared" si="71"/>
        <v>0</v>
      </c>
      <c r="U1039" s="202" t="str">
        <f t="shared" si="72"/>
        <v>FALSE</v>
      </c>
      <c r="V1039" s="202">
        <f t="shared" si="76"/>
        <v>0</v>
      </c>
      <c r="W1039" s="202" t="str">
        <f t="shared" si="73"/>
        <v>0</v>
      </c>
      <c r="X1039" s="174"/>
      <c r="Y1039" s="174"/>
      <c r="Z1039" s="174"/>
      <c r="AA1039" s="175"/>
      <c r="AB1039" s="176"/>
      <c r="AC1039" s="176"/>
    </row>
    <row r="1040" spans="1:41" s="177" customFormat="1" ht="15.75" x14ac:dyDescent="0.25">
      <c r="A1040" s="128"/>
      <c r="B1040" s="220"/>
      <c r="C1040" s="307"/>
      <c r="D1040" s="307"/>
      <c r="E1040" s="307"/>
      <c r="F1040" s="307"/>
      <c r="G1040" s="307"/>
      <c r="H1040" s="307"/>
      <c r="I1040" s="307"/>
      <c r="J1040" s="307"/>
      <c r="M1040" s="307"/>
      <c r="N1040" s="323"/>
      <c r="O1040" s="307"/>
      <c r="Q1040" s="307"/>
      <c r="R1040" s="345"/>
      <c r="S1040" s="380"/>
      <c r="T1040" s="202" t="b">
        <f t="shared" si="71"/>
        <v>0</v>
      </c>
      <c r="U1040" s="202" t="str">
        <f t="shared" si="72"/>
        <v>FALSE</v>
      </c>
      <c r="V1040" s="202">
        <f t="shared" si="76"/>
        <v>0</v>
      </c>
      <c r="W1040" s="202" t="str">
        <f t="shared" si="73"/>
        <v>0</v>
      </c>
      <c r="X1040" s="174"/>
      <c r="Y1040" s="174"/>
      <c r="Z1040" s="174"/>
      <c r="AA1040" s="175"/>
      <c r="AB1040" s="176"/>
      <c r="AC1040" s="176"/>
    </row>
    <row r="1041" spans="1:29" s="177" customFormat="1" ht="15.75" x14ac:dyDescent="0.25">
      <c r="A1041" s="128"/>
      <c r="B1041" s="220"/>
      <c r="C1041" s="322" t="s">
        <v>153</v>
      </c>
      <c r="D1041" s="333"/>
      <c r="E1041" s="307"/>
      <c r="F1041" s="307"/>
      <c r="G1041" s="307"/>
      <c r="H1041" s="307"/>
      <c r="I1041" s="307"/>
      <c r="J1041" s="95" t="s">
        <v>251</v>
      </c>
      <c r="M1041" s="307"/>
      <c r="N1041" s="323"/>
      <c r="O1041" s="151"/>
      <c r="Q1041" s="308"/>
      <c r="R1041" s="345"/>
      <c r="S1041" s="380"/>
      <c r="T1041" s="202" t="b">
        <f t="shared" si="71"/>
        <v>0</v>
      </c>
      <c r="U1041" s="202" t="str">
        <f t="shared" si="72"/>
        <v>FALSE</v>
      </c>
      <c r="V1041" s="202">
        <f t="shared" si="76"/>
        <v>0</v>
      </c>
      <c r="W1041" s="202" t="str">
        <f t="shared" si="73"/>
        <v>0</v>
      </c>
      <c r="X1041" s="174"/>
      <c r="Y1041" s="174"/>
      <c r="Z1041" s="174"/>
      <c r="AA1041" s="175"/>
      <c r="AB1041" s="176"/>
      <c r="AC1041" s="176"/>
    </row>
    <row r="1042" spans="1:29" s="177" customFormat="1" ht="15.75" x14ac:dyDescent="0.25">
      <c r="A1042" s="128"/>
      <c r="B1042" s="220"/>
      <c r="C1042" s="307"/>
      <c r="D1042" s="307"/>
      <c r="E1042" s="307"/>
      <c r="F1042" s="307"/>
      <c r="G1042" s="307"/>
      <c r="H1042" s="307"/>
      <c r="I1042" s="307"/>
      <c r="J1042" s="307"/>
      <c r="M1042" s="307"/>
      <c r="N1042" s="323"/>
      <c r="O1042" s="307"/>
      <c r="Q1042" s="307"/>
      <c r="R1042" s="345"/>
      <c r="S1042" s="380"/>
      <c r="T1042" s="202" t="b">
        <f t="shared" si="71"/>
        <v>0</v>
      </c>
      <c r="U1042" s="202" t="str">
        <f t="shared" si="72"/>
        <v>FALSE</v>
      </c>
      <c r="V1042" s="202">
        <f t="shared" si="76"/>
        <v>0</v>
      </c>
      <c r="W1042" s="202" t="str">
        <f t="shared" si="73"/>
        <v>0</v>
      </c>
      <c r="X1042" s="174"/>
      <c r="Y1042" s="174"/>
      <c r="Z1042" s="174"/>
      <c r="AA1042" s="175"/>
      <c r="AB1042" s="176"/>
      <c r="AC1042" s="176"/>
    </row>
    <row r="1043" spans="1:29" s="177" customFormat="1" ht="15.75" x14ac:dyDescent="0.25">
      <c r="A1043" s="128"/>
      <c r="B1043" s="220"/>
      <c r="C1043" s="322" t="s">
        <v>154</v>
      </c>
      <c r="D1043" s="333"/>
      <c r="E1043" s="307"/>
      <c r="F1043" s="307"/>
      <c r="G1043" s="307"/>
      <c r="H1043" s="307"/>
      <c r="I1043" s="307"/>
      <c r="J1043" s="95" t="s">
        <v>251</v>
      </c>
      <c r="M1043" s="307"/>
      <c r="N1043" s="323"/>
      <c r="O1043" s="151"/>
      <c r="Q1043" s="308"/>
      <c r="R1043" s="345"/>
      <c r="S1043" s="380"/>
      <c r="T1043" s="202" t="b">
        <f t="shared" si="71"/>
        <v>0</v>
      </c>
      <c r="U1043" s="202" t="str">
        <f t="shared" si="72"/>
        <v>FALSE</v>
      </c>
      <c r="V1043" s="202">
        <f t="shared" si="76"/>
        <v>0</v>
      </c>
      <c r="W1043" s="202" t="str">
        <f t="shared" si="73"/>
        <v>0</v>
      </c>
      <c r="X1043" s="174"/>
      <c r="Y1043" s="174"/>
      <c r="Z1043" s="174"/>
      <c r="AA1043" s="175"/>
      <c r="AB1043" s="176"/>
      <c r="AC1043" s="176"/>
    </row>
    <row r="1044" spans="1:29" s="177" customFormat="1" ht="20.25" customHeight="1" thickBot="1" x14ac:dyDescent="0.3">
      <c r="A1044" s="128"/>
      <c r="B1044" s="358"/>
      <c r="C1044" s="359"/>
      <c r="D1044" s="359"/>
      <c r="E1044" s="359"/>
      <c r="F1044" s="359"/>
      <c r="G1044" s="359"/>
      <c r="H1044" s="359"/>
      <c r="I1044" s="359"/>
      <c r="J1044" s="359"/>
      <c r="K1044" s="359"/>
      <c r="L1044" s="359"/>
      <c r="M1044" s="359"/>
      <c r="N1044" s="614"/>
      <c r="O1044" s="359"/>
      <c r="P1044" s="359"/>
      <c r="Q1044" s="359"/>
      <c r="R1044" s="361"/>
      <c r="S1044" s="380"/>
      <c r="T1044" s="202" t="b">
        <f t="shared" si="71"/>
        <v>0</v>
      </c>
      <c r="U1044" s="202" t="str">
        <f t="shared" si="72"/>
        <v>FALSE</v>
      </c>
      <c r="V1044" s="202">
        <f>IF(M1044="YES",1,0)</f>
        <v>0</v>
      </c>
      <c r="W1044" s="202" t="str">
        <f t="shared" si="73"/>
        <v>0</v>
      </c>
      <c r="X1044" s="174"/>
      <c r="Y1044" s="174"/>
      <c r="Z1044" s="174"/>
      <c r="AA1044" s="175"/>
      <c r="AB1044" s="176"/>
      <c r="AC1044" s="176"/>
    </row>
    <row r="1045" spans="1:29" s="177" customFormat="1" ht="17.25" customHeight="1" collapsed="1" x14ac:dyDescent="0.25">
      <c r="A1045" s="542"/>
      <c r="B1045" s="543"/>
      <c r="C1045" s="544"/>
      <c r="D1045" s="544"/>
      <c r="E1045" s="544"/>
      <c r="F1045" s="544"/>
      <c r="G1045" s="544"/>
      <c r="H1045" s="544"/>
      <c r="I1045" s="544"/>
      <c r="J1045" s="544"/>
      <c r="K1045" s="544"/>
      <c r="L1045" s="544"/>
      <c r="M1045" s="544"/>
      <c r="N1045" s="544"/>
      <c r="O1045" s="544"/>
      <c r="P1045" s="544"/>
      <c r="Q1045" s="544"/>
      <c r="R1045" s="170"/>
      <c r="S1045" s="483"/>
      <c r="T1045" s="202" t="b">
        <f t="shared" si="71"/>
        <v>0</v>
      </c>
      <c r="U1045" s="202" t="str">
        <f t="shared" si="72"/>
        <v>FALSE</v>
      </c>
      <c r="V1045" s="202">
        <f>IF(C1045="Uploaded",1,0)</f>
        <v>0</v>
      </c>
      <c r="W1045" s="202" t="str">
        <f t="shared" si="73"/>
        <v>0</v>
      </c>
      <c r="X1045" s="174"/>
      <c r="Y1045" s="174"/>
      <c r="Z1045" s="174"/>
      <c r="AA1045" s="175"/>
      <c r="AB1045" s="176"/>
      <c r="AC1045" s="176"/>
    </row>
    <row r="1046" spans="1:29" s="177" customFormat="1" ht="21" customHeight="1" x14ac:dyDescent="0.4">
      <c r="A1046" s="570"/>
      <c r="B1046" s="547"/>
      <c r="C1046" s="571" t="s">
        <v>104</v>
      </c>
      <c r="D1046" s="529"/>
      <c r="E1046" s="272"/>
      <c r="F1046" s="529"/>
      <c r="G1046" s="529"/>
      <c r="H1046" s="529"/>
      <c r="I1046" s="529"/>
      <c r="J1046" s="529"/>
      <c r="K1046" s="529"/>
      <c r="L1046" s="529"/>
      <c r="M1046" s="529"/>
      <c r="N1046" s="529"/>
      <c r="O1046" s="529"/>
      <c r="P1046" s="530" t="s">
        <v>120</v>
      </c>
      <c r="Q1046" s="530">
        <f>SUM(V1052,V1074,V1095,V1116,V1138,V1159,V1181,V1202,V1223)</f>
        <v>0</v>
      </c>
      <c r="R1046" s="548" t="s">
        <v>155</v>
      </c>
      <c r="S1046" s="483"/>
      <c r="T1046" s="202" t="e">
        <f t="shared" si="71"/>
        <v>#REF!</v>
      </c>
      <c r="U1046" s="202" t="e">
        <f t="shared" si="72"/>
        <v>#REF!</v>
      </c>
      <c r="V1046" s="202" t="e">
        <f>IF(#REF!="Uploaded",1,0)</f>
        <v>#REF!</v>
      </c>
      <c r="W1046" s="202" t="e">
        <f t="shared" si="73"/>
        <v>#REF!</v>
      </c>
      <c r="X1046" s="174"/>
      <c r="Y1046" s="174"/>
      <c r="Z1046" s="174"/>
      <c r="AA1046" s="175"/>
      <c r="AB1046" s="176"/>
      <c r="AC1046" s="176"/>
    </row>
    <row r="1047" spans="1:29" s="177" customFormat="1" ht="15" customHeight="1" thickBot="1" x14ac:dyDescent="0.3">
      <c r="A1047" s="542"/>
      <c r="B1047" s="549"/>
      <c r="C1047" s="550"/>
      <c r="D1047" s="550"/>
      <c r="E1047" s="550"/>
      <c r="F1047" s="550"/>
      <c r="G1047" s="550"/>
      <c r="H1047" s="550"/>
      <c r="I1047" s="550"/>
      <c r="J1047" s="550"/>
      <c r="K1047" s="550"/>
      <c r="L1047" s="550"/>
      <c r="M1047" s="550"/>
      <c r="N1047" s="550"/>
      <c r="O1047" s="550"/>
      <c r="P1047" s="550"/>
      <c r="Q1047" s="550"/>
      <c r="R1047" s="187"/>
      <c r="S1047" s="483"/>
      <c r="T1047" s="202" t="b">
        <f t="shared" si="71"/>
        <v>0</v>
      </c>
      <c r="U1047" s="202" t="str">
        <f t="shared" si="72"/>
        <v>FALSE</v>
      </c>
      <c r="V1047" s="202">
        <f>IF(C1047="Uploaded",1,0)</f>
        <v>0</v>
      </c>
      <c r="W1047" s="202" t="str">
        <f t="shared" si="73"/>
        <v>0</v>
      </c>
      <c r="X1047" s="174"/>
      <c r="Y1047" s="174"/>
      <c r="Z1047" s="174"/>
      <c r="AA1047" s="175"/>
      <c r="AB1047" s="176"/>
      <c r="AC1047" s="176"/>
    </row>
    <row r="1048" spans="1:29" s="177" customFormat="1" ht="15.75" x14ac:dyDescent="0.25">
      <c r="A1048" s="128"/>
      <c r="B1048" s="291"/>
      <c r="C1048" s="292"/>
      <c r="D1048" s="342"/>
      <c r="E1048" s="342"/>
      <c r="F1048" s="342"/>
      <c r="G1048" s="342"/>
      <c r="H1048" s="342"/>
      <c r="I1048" s="342"/>
      <c r="J1048" s="342"/>
      <c r="K1048" s="342"/>
      <c r="L1048" s="342"/>
      <c r="M1048" s="342"/>
      <c r="N1048" s="343"/>
      <c r="O1048" s="342"/>
      <c r="P1048" s="342"/>
      <c r="Q1048" s="342"/>
      <c r="R1048" s="344"/>
      <c r="S1048" s="380"/>
      <c r="T1048" s="202" t="b">
        <f t="shared" si="71"/>
        <v>0</v>
      </c>
      <c r="U1048" s="202" t="str">
        <f t="shared" si="72"/>
        <v>FALSE</v>
      </c>
      <c r="V1048" s="202">
        <f>IF(C1048="Uploaded",1,0)</f>
        <v>0</v>
      </c>
      <c r="W1048" s="202" t="str">
        <f t="shared" si="73"/>
        <v>0</v>
      </c>
      <c r="X1048" s="174"/>
      <c r="Y1048" s="174"/>
      <c r="Z1048" s="174"/>
      <c r="AA1048" s="175"/>
      <c r="AB1048" s="176"/>
      <c r="AC1048" s="176"/>
    </row>
    <row r="1049" spans="1:29" s="177" customFormat="1" ht="15.75" x14ac:dyDescent="0.25">
      <c r="A1049" s="128"/>
      <c r="B1049" s="220"/>
      <c r="C1049" s="322" t="s">
        <v>461</v>
      </c>
      <c r="D1049" s="333"/>
      <c r="E1049" s="307"/>
      <c r="F1049" s="307"/>
      <c r="G1049" s="307"/>
      <c r="H1049" s="307"/>
      <c r="I1049" s="307"/>
      <c r="J1049" s="307"/>
      <c r="K1049" s="307"/>
      <c r="L1049" s="307"/>
      <c r="M1049" s="307"/>
      <c r="N1049" s="323"/>
      <c r="O1049" s="307"/>
      <c r="P1049" s="307"/>
      <c r="Q1049" s="307"/>
      <c r="R1049" s="345"/>
      <c r="S1049" s="380"/>
      <c r="T1049" s="202" t="b">
        <f t="shared" ref="T1049:T1124" si="77">IF(W1049="1",TRUE,FALSE)</f>
        <v>0</v>
      </c>
      <c r="U1049" s="202" t="str">
        <f t="shared" ref="U1049:U1124" si="78">""&amp;T1049&amp;""</f>
        <v>FALSE</v>
      </c>
      <c r="V1049" s="202">
        <f>IF(P1049="YES",1,0)</f>
        <v>0</v>
      </c>
      <c r="W1049" s="202" t="str">
        <f t="shared" ref="W1049:W1124" si="79">""&amp;V1049&amp;""</f>
        <v>0</v>
      </c>
      <c r="X1049" s="174"/>
      <c r="Y1049" s="174"/>
      <c r="Z1049" s="174"/>
      <c r="AA1049" s="175"/>
      <c r="AB1049" s="176"/>
      <c r="AC1049" s="176"/>
    </row>
    <row r="1050" spans="1:29" s="346" customFormat="1" ht="16.5" customHeight="1" x14ac:dyDescent="0.25">
      <c r="A1050" s="324"/>
      <c r="B1050" s="325"/>
      <c r="C1050" s="326" t="s">
        <v>329</v>
      </c>
      <c r="E1050" s="347"/>
      <c r="F1050" s="347"/>
      <c r="G1050" s="347"/>
      <c r="H1050" s="347"/>
      <c r="I1050" s="347"/>
      <c r="J1050" s="347"/>
      <c r="K1050" s="347"/>
      <c r="L1050" s="347"/>
      <c r="M1050" s="347"/>
      <c r="N1050" s="347"/>
      <c r="O1050" s="347"/>
      <c r="P1050" s="347"/>
      <c r="Q1050" s="347"/>
      <c r="R1050" s="348"/>
      <c r="S1050" s="539"/>
      <c r="T1050" s="330" t="e">
        <f t="shared" si="77"/>
        <v>#REF!</v>
      </c>
      <c r="U1050" s="330" t="e">
        <f t="shared" si="78"/>
        <v>#REF!</v>
      </c>
      <c r="V1050" s="330" t="e">
        <f>IF(#REF!="Uploaded",1,0)</f>
        <v>#REF!</v>
      </c>
      <c r="W1050" s="330" t="e">
        <f t="shared" si="79"/>
        <v>#REF!</v>
      </c>
      <c r="X1050" s="349"/>
      <c r="Y1050" s="349"/>
      <c r="Z1050" s="349"/>
      <c r="AA1050" s="541"/>
      <c r="AB1050" s="350"/>
      <c r="AC1050" s="350"/>
    </row>
    <row r="1051" spans="1:29" s="346" customFormat="1" ht="16.5" customHeight="1" x14ac:dyDescent="0.25">
      <c r="A1051" s="324"/>
      <c r="B1051" s="325"/>
      <c r="C1051" s="352"/>
      <c r="D1051" s="326"/>
      <c r="E1051" s="328"/>
      <c r="F1051" s="328"/>
      <c r="G1051" s="328"/>
      <c r="H1051" s="328"/>
      <c r="I1051" s="328"/>
      <c r="J1051" s="328"/>
      <c r="K1051" s="328"/>
      <c r="L1051" s="328"/>
      <c r="M1051" s="328"/>
      <c r="N1051" s="328"/>
      <c r="O1051" s="328"/>
      <c r="P1051" s="328"/>
      <c r="Q1051" s="328"/>
      <c r="R1051" s="329"/>
      <c r="S1051" s="539"/>
      <c r="T1051" s="330" t="b">
        <f t="shared" si="77"/>
        <v>0</v>
      </c>
      <c r="U1051" s="330" t="str">
        <f t="shared" si="78"/>
        <v>FALSE</v>
      </c>
      <c r="V1051" s="330">
        <f>IF(P1051="YES",1,0)</f>
        <v>0</v>
      </c>
      <c r="W1051" s="330" t="str">
        <f t="shared" si="79"/>
        <v>0</v>
      </c>
      <c r="X1051" s="349"/>
      <c r="Y1051" s="349"/>
      <c r="Z1051" s="349"/>
      <c r="AA1051" s="541"/>
      <c r="AB1051" s="350"/>
      <c r="AC1051" s="350"/>
    </row>
    <row r="1052" spans="1:29" s="177" customFormat="1" ht="16.5" customHeight="1" x14ac:dyDescent="0.25">
      <c r="A1052" s="128"/>
      <c r="B1052" s="220"/>
      <c r="C1052" s="223"/>
      <c r="D1052" s="883" t="s">
        <v>688</v>
      </c>
      <c r="E1052" s="883"/>
      <c r="F1052" s="883"/>
      <c r="G1052" s="883"/>
      <c r="H1052" s="883"/>
      <c r="I1052" s="883"/>
      <c r="J1052" s="883"/>
      <c r="K1052" s="883"/>
      <c r="L1052" s="883"/>
      <c r="M1052" s="883"/>
      <c r="N1052" s="883"/>
      <c r="O1052" s="884"/>
      <c r="P1052" s="95" t="s">
        <v>251</v>
      </c>
      <c r="Q1052" s="307"/>
      <c r="R1052" s="306"/>
      <c r="S1052" s="380" t="str">
        <f>IF(AND(OR(P1052="NO",P1052="&lt;select&gt;"),OR(D1057&lt;&gt;"",U1065="TRUE")),"Please answer this question by making a selection in the dropdown.","")</f>
        <v/>
      </c>
      <c r="T1052" s="202" t="b">
        <f t="shared" si="77"/>
        <v>0</v>
      </c>
      <c r="U1052" s="202" t="str">
        <f t="shared" si="78"/>
        <v>FALSE</v>
      </c>
      <c r="V1052" s="202">
        <f>IF(P1052="YES",1,0)</f>
        <v>0</v>
      </c>
      <c r="W1052" s="202" t="str">
        <f t="shared" si="79"/>
        <v>0</v>
      </c>
      <c r="X1052" s="174"/>
      <c r="Y1052" s="174"/>
      <c r="Z1052" s="174"/>
      <c r="AA1052" s="175"/>
      <c r="AB1052" s="176"/>
      <c r="AC1052" s="176"/>
    </row>
    <row r="1053" spans="1:29" s="177" customFormat="1" ht="14.25" customHeight="1" x14ac:dyDescent="0.25">
      <c r="A1053" s="128"/>
      <c r="B1053" s="220"/>
      <c r="C1053" s="223"/>
      <c r="D1053" s="353" t="s">
        <v>689</v>
      </c>
      <c r="E1053" s="354"/>
      <c r="F1053" s="354"/>
      <c r="G1053" s="354"/>
      <c r="H1053" s="354"/>
      <c r="I1053" s="354"/>
      <c r="J1053" s="354"/>
      <c r="K1053" s="354"/>
      <c r="L1053" s="354"/>
      <c r="M1053" s="354"/>
      <c r="N1053" s="354"/>
      <c r="O1053" s="354"/>
      <c r="P1053" s="354"/>
      <c r="Q1053" s="354"/>
      <c r="R1053" s="345"/>
      <c r="S1053" s="380"/>
      <c r="T1053" s="202" t="b">
        <f t="shared" si="77"/>
        <v>0</v>
      </c>
      <c r="U1053" s="202" t="str">
        <f t="shared" si="78"/>
        <v>FALSE</v>
      </c>
      <c r="V1053" s="202">
        <f t="shared" ref="V1053:V1070" si="80">IF(C1053="Uploaded",1,0)</f>
        <v>0</v>
      </c>
      <c r="W1053" s="202" t="str">
        <f t="shared" si="79"/>
        <v>0</v>
      </c>
      <c r="X1053" s="174"/>
      <c r="Y1053" s="174"/>
      <c r="Z1053" s="174"/>
      <c r="AA1053" s="175"/>
      <c r="AB1053" s="176"/>
      <c r="AC1053" s="176"/>
    </row>
    <row r="1054" spans="1:29" s="177" customFormat="1" ht="14.25" customHeight="1" x14ac:dyDescent="0.25">
      <c r="A1054" s="128"/>
      <c r="B1054" s="220"/>
      <c r="C1054" s="223"/>
      <c r="D1054" s="356"/>
      <c r="E1054" s="354"/>
      <c r="F1054" s="354"/>
      <c r="G1054" s="354"/>
      <c r="H1054" s="354"/>
      <c r="I1054" s="354"/>
      <c r="J1054" s="354"/>
      <c r="K1054" s="354"/>
      <c r="L1054" s="354"/>
      <c r="M1054" s="354"/>
      <c r="N1054" s="354"/>
      <c r="O1054" s="354"/>
      <c r="P1054" s="354"/>
      <c r="Q1054" s="354"/>
      <c r="R1054" s="345"/>
      <c r="S1054" s="380"/>
      <c r="T1054" s="202"/>
      <c r="U1054" s="202"/>
      <c r="V1054" s="202"/>
      <c r="W1054" s="202"/>
      <c r="X1054" s="174"/>
      <c r="Y1054" s="174"/>
      <c r="Z1054" s="174"/>
      <c r="AA1054" s="175"/>
      <c r="AB1054" s="176"/>
      <c r="AC1054" s="176"/>
    </row>
    <row r="1055" spans="1:29" s="177" customFormat="1" ht="14.25" customHeight="1" x14ac:dyDescent="0.25">
      <c r="A1055" s="128"/>
      <c r="B1055" s="220"/>
      <c r="C1055" s="223"/>
      <c r="D1055" s="353" t="s">
        <v>456</v>
      </c>
      <c r="E1055" s="354"/>
      <c r="F1055" s="354"/>
      <c r="G1055" s="354"/>
      <c r="H1055" s="354"/>
      <c r="I1055" s="354"/>
      <c r="J1055" s="354"/>
      <c r="K1055" s="354"/>
      <c r="L1055" s="354"/>
      <c r="M1055" s="354"/>
      <c r="N1055" s="354"/>
      <c r="O1055" s="354"/>
      <c r="P1055" s="354"/>
      <c r="Q1055" s="354"/>
      <c r="R1055" s="345"/>
      <c r="S1055" s="380"/>
      <c r="T1055" s="202" t="b">
        <f t="shared" si="77"/>
        <v>0</v>
      </c>
      <c r="U1055" s="202" t="str">
        <f t="shared" si="78"/>
        <v>FALSE</v>
      </c>
      <c r="V1055" s="202">
        <f t="shared" si="80"/>
        <v>0</v>
      </c>
      <c r="W1055" s="202" t="str">
        <f t="shared" si="79"/>
        <v>0</v>
      </c>
      <c r="X1055" s="174"/>
      <c r="Y1055" s="174"/>
      <c r="Z1055" s="174"/>
      <c r="AA1055" s="175"/>
      <c r="AB1055" s="176"/>
      <c r="AC1055" s="176"/>
    </row>
    <row r="1056" spans="1:29" s="177" customFormat="1" ht="8.25" customHeight="1" x14ac:dyDescent="0.25">
      <c r="A1056" s="128"/>
      <c r="B1056" s="220"/>
      <c r="C1056" s="716"/>
      <c r="D1056" s="223"/>
      <c r="E1056" s="223"/>
      <c r="F1056" s="223"/>
      <c r="G1056" s="223"/>
      <c r="H1056" s="223"/>
      <c r="I1056" s="223"/>
      <c r="J1056" s="223"/>
      <c r="K1056" s="223"/>
      <c r="L1056" s="223"/>
      <c r="M1056" s="223"/>
      <c r="N1056" s="308"/>
      <c r="O1056" s="223"/>
      <c r="P1056" s="223"/>
      <c r="Q1056" s="223"/>
      <c r="R1056" s="306"/>
      <c r="S1056" s="380"/>
      <c r="T1056" s="202" t="b">
        <f t="shared" si="77"/>
        <v>0</v>
      </c>
      <c r="U1056" s="202" t="str">
        <f t="shared" si="78"/>
        <v>FALSE</v>
      </c>
      <c r="V1056" s="202">
        <f t="shared" si="80"/>
        <v>0</v>
      </c>
      <c r="W1056" s="202" t="str">
        <f t="shared" si="79"/>
        <v>0</v>
      </c>
      <c r="X1056" s="174"/>
      <c r="Y1056" s="174"/>
      <c r="Z1056" s="174"/>
      <c r="AA1056" s="175"/>
      <c r="AB1056" s="176"/>
      <c r="AC1056" s="176"/>
    </row>
    <row r="1057" spans="1:41" s="177" customFormat="1" x14ac:dyDescent="0.25">
      <c r="A1057" s="128"/>
      <c r="B1057" s="220"/>
      <c r="C1057" s="223"/>
      <c r="D1057" s="959"/>
      <c r="E1057" s="960"/>
      <c r="F1057" s="960"/>
      <c r="G1057" s="960"/>
      <c r="H1057" s="960"/>
      <c r="I1057" s="960"/>
      <c r="J1057" s="960"/>
      <c r="K1057" s="960"/>
      <c r="L1057" s="960"/>
      <c r="M1057" s="960"/>
      <c r="N1057" s="960"/>
      <c r="O1057" s="960"/>
      <c r="P1057" s="960"/>
      <c r="Q1057" s="961"/>
      <c r="R1057" s="309"/>
      <c r="S1057" s="380" t="str">
        <f>IF(AND(P1052="YES",D1057=""),"Please add narrative text.","")</f>
        <v/>
      </c>
      <c r="T1057" s="202" t="b">
        <f t="shared" si="77"/>
        <v>0</v>
      </c>
      <c r="U1057" s="202" t="str">
        <f t="shared" si="78"/>
        <v>FALSE</v>
      </c>
      <c r="V1057" s="202">
        <f t="shared" si="80"/>
        <v>0</v>
      </c>
      <c r="W1057" s="202" t="str">
        <f t="shared" si="79"/>
        <v>0</v>
      </c>
      <c r="X1057" s="174"/>
      <c r="Y1057" s="174"/>
      <c r="Z1057" s="174"/>
      <c r="AA1057" s="175"/>
      <c r="AB1057" s="176"/>
      <c r="AC1057" s="176"/>
    </row>
    <row r="1058" spans="1:41" s="177" customFormat="1" x14ac:dyDescent="0.25">
      <c r="A1058" s="128"/>
      <c r="B1058" s="220"/>
      <c r="C1058" s="223"/>
      <c r="D1058" s="962"/>
      <c r="E1058" s="963"/>
      <c r="F1058" s="963"/>
      <c r="G1058" s="963"/>
      <c r="H1058" s="963"/>
      <c r="I1058" s="963"/>
      <c r="J1058" s="963"/>
      <c r="K1058" s="963"/>
      <c r="L1058" s="963"/>
      <c r="M1058" s="963"/>
      <c r="N1058" s="963"/>
      <c r="O1058" s="963"/>
      <c r="P1058" s="963"/>
      <c r="Q1058" s="964"/>
      <c r="R1058" s="306"/>
      <c r="S1058" s="380"/>
      <c r="T1058" s="202" t="b">
        <f t="shared" si="77"/>
        <v>0</v>
      </c>
      <c r="U1058" s="202" t="str">
        <f t="shared" si="78"/>
        <v>FALSE</v>
      </c>
      <c r="V1058" s="202">
        <f t="shared" si="80"/>
        <v>0</v>
      </c>
      <c r="W1058" s="202" t="str">
        <f t="shared" si="79"/>
        <v>0</v>
      </c>
      <c r="X1058" s="174"/>
      <c r="Y1058" s="174"/>
      <c r="Z1058" s="174"/>
      <c r="AA1058" s="175"/>
      <c r="AB1058" s="176"/>
      <c r="AC1058" s="176"/>
    </row>
    <row r="1059" spans="1:41" s="177" customFormat="1" x14ac:dyDescent="0.25">
      <c r="A1059" s="128"/>
      <c r="B1059" s="220"/>
      <c r="C1059" s="716"/>
      <c r="D1059" s="962"/>
      <c r="E1059" s="963"/>
      <c r="F1059" s="963"/>
      <c r="G1059" s="963"/>
      <c r="H1059" s="963"/>
      <c r="I1059" s="963"/>
      <c r="J1059" s="963"/>
      <c r="K1059" s="963"/>
      <c r="L1059" s="963"/>
      <c r="M1059" s="963"/>
      <c r="N1059" s="963"/>
      <c r="O1059" s="963"/>
      <c r="P1059" s="963"/>
      <c r="Q1059" s="964"/>
      <c r="R1059" s="306"/>
      <c r="S1059" s="380"/>
      <c r="T1059" s="202" t="b">
        <f t="shared" si="77"/>
        <v>0</v>
      </c>
      <c r="U1059" s="202" t="str">
        <f t="shared" si="78"/>
        <v>FALSE</v>
      </c>
      <c r="V1059" s="202">
        <f t="shared" si="80"/>
        <v>0</v>
      </c>
      <c r="W1059" s="202" t="str">
        <f t="shared" si="79"/>
        <v>0</v>
      </c>
      <c r="X1059" s="174"/>
      <c r="Y1059" s="174"/>
      <c r="Z1059" s="174"/>
      <c r="AA1059" s="175"/>
      <c r="AB1059" s="176"/>
      <c r="AC1059" s="176"/>
    </row>
    <row r="1060" spans="1:41" s="177" customFormat="1" x14ac:dyDescent="0.25">
      <c r="A1060" s="128"/>
      <c r="B1060" s="220"/>
      <c r="C1060" s="223"/>
      <c r="D1060" s="962"/>
      <c r="E1060" s="963"/>
      <c r="F1060" s="963"/>
      <c r="G1060" s="963"/>
      <c r="H1060" s="963"/>
      <c r="I1060" s="963"/>
      <c r="J1060" s="963"/>
      <c r="K1060" s="963"/>
      <c r="L1060" s="963"/>
      <c r="M1060" s="963"/>
      <c r="N1060" s="963"/>
      <c r="O1060" s="963"/>
      <c r="P1060" s="963"/>
      <c r="Q1060" s="964"/>
      <c r="R1060" s="306"/>
      <c r="S1060" s="380"/>
      <c r="T1060" s="202" t="b">
        <f t="shared" si="77"/>
        <v>0</v>
      </c>
      <c r="U1060" s="202" t="str">
        <f t="shared" si="78"/>
        <v>FALSE</v>
      </c>
      <c r="V1060" s="202">
        <f t="shared" si="80"/>
        <v>0</v>
      </c>
      <c r="W1060" s="202" t="str">
        <f t="shared" si="79"/>
        <v>0</v>
      </c>
      <c r="X1060" s="174"/>
      <c r="Y1060" s="174"/>
      <c r="Z1060" s="174"/>
      <c r="AA1060" s="175"/>
      <c r="AB1060" s="176"/>
      <c r="AC1060" s="176"/>
    </row>
    <row r="1061" spans="1:41" s="177" customFormat="1" x14ac:dyDescent="0.25">
      <c r="A1061" s="128"/>
      <c r="B1061" s="220"/>
      <c r="C1061" s="223"/>
      <c r="D1061" s="962"/>
      <c r="E1061" s="963"/>
      <c r="F1061" s="963"/>
      <c r="G1061" s="963"/>
      <c r="H1061" s="963"/>
      <c r="I1061" s="963"/>
      <c r="J1061" s="963"/>
      <c r="K1061" s="963"/>
      <c r="L1061" s="963"/>
      <c r="M1061" s="963"/>
      <c r="N1061" s="963"/>
      <c r="O1061" s="963"/>
      <c r="P1061" s="963"/>
      <c r="Q1061" s="964"/>
      <c r="R1061" s="306"/>
      <c r="S1061" s="380"/>
      <c r="T1061" s="202" t="b">
        <f t="shared" si="77"/>
        <v>0</v>
      </c>
      <c r="U1061" s="202" t="str">
        <f t="shared" si="78"/>
        <v>FALSE</v>
      </c>
      <c r="V1061" s="202">
        <f t="shared" si="80"/>
        <v>0</v>
      </c>
      <c r="W1061" s="202" t="str">
        <f t="shared" si="79"/>
        <v>0</v>
      </c>
      <c r="X1061" s="174"/>
      <c r="Y1061" s="174"/>
      <c r="Z1061" s="174"/>
      <c r="AA1061" s="175"/>
      <c r="AB1061" s="176"/>
      <c r="AC1061" s="176"/>
    </row>
    <row r="1062" spans="1:41" s="177" customFormat="1" x14ac:dyDescent="0.25">
      <c r="A1062" s="128"/>
      <c r="B1062" s="220"/>
      <c r="C1062" s="223"/>
      <c r="D1062" s="962"/>
      <c r="E1062" s="963"/>
      <c r="F1062" s="963"/>
      <c r="G1062" s="963"/>
      <c r="H1062" s="963"/>
      <c r="I1062" s="963"/>
      <c r="J1062" s="963"/>
      <c r="K1062" s="963"/>
      <c r="L1062" s="963"/>
      <c r="M1062" s="963"/>
      <c r="N1062" s="963"/>
      <c r="O1062" s="963"/>
      <c r="P1062" s="963"/>
      <c r="Q1062" s="964"/>
      <c r="R1062" s="306"/>
      <c r="S1062" s="380"/>
      <c r="T1062" s="202" t="b">
        <f t="shared" si="77"/>
        <v>0</v>
      </c>
      <c r="U1062" s="202" t="str">
        <f t="shared" si="78"/>
        <v>FALSE</v>
      </c>
      <c r="V1062" s="202">
        <f t="shared" si="80"/>
        <v>0</v>
      </c>
      <c r="W1062" s="202" t="str">
        <f t="shared" si="79"/>
        <v>0</v>
      </c>
      <c r="X1062" s="174"/>
      <c r="Y1062" s="174"/>
      <c r="Z1062" s="174"/>
      <c r="AA1062" s="175"/>
      <c r="AB1062" s="176"/>
      <c r="AC1062" s="176"/>
    </row>
    <row r="1063" spans="1:41" s="177" customFormat="1" x14ac:dyDescent="0.25">
      <c r="A1063" s="128"/>
      <c r="B1063" s="220"/>
      <c r="C1063" s="223"/>
      <c r="D1063" s="965"/>
      <c r="E1063" s="966"/>
      <c r="F1063" s="966"/>
      <c r="G1063" s="966"/>
      <c r="H1063" s="966"/>
      <c r="I1063" s="966"/>
      <c r="J1063" s="966"/>
      <c r="K1063" s="966"/>
      <c r="L1063" s="966"/>
      <c r="M1063" s="966"/>
      <c r="N1063" s="966"/>
      <c r="O1063" s="966"/>
      <c r="P1063" s="966"/>
      <c r="Q1063" s="967"/>
      <c r="R1063" s="339"/>
      <c r="S1063" s="380"/>
      <c r="T1063" s="202" t="b">
        <f t="shared" si="77"/>
        <v>0</v>
      </c>
      <c r="U1063" s="202" t="str">
        <f t="shared" si="78"/>
        <v>FALSE</v>
      </c>
      <c r="V1063" s="202">
        <f t="shared" si="80"/>
        <v>0</v>
      </c>
      <c r="W1063" s="202" t="str">
        <f t="shared" si="79"/>
        <v>0</v>
      </c>
      <c r="X1063" s="174"/>
      <c r="Y1063" s="174"/>
      <c r="Z1063" s="174"/>
      <c r="AA1063" s="175"/>
      <c r="AB1063" s="176"/>
      <c r="AC1063" s="176"/>
    </row>
    <row r="1064" spans="1:41" s="207" customFormat="1" ht="15.75" x14ac:dyDescent="0.25">
      <c r="A1064" s="128"/>
      <c r="B1064" s="220"/>
      <c r="C1064" s="223"/>
      <c r="D1064" s="356"/>
      <c r="E1064" s="354"/>
      <c r="F1064" s="354"/>
      <c r="G1064" s="354"/>
      <c r="H1064" s="354"/>
      <c r="I1064" s="354"/>
      <c r="J1064" s="354"/>
      <c r="K1064" s="354"/>
      <c r="L1064" s="354"/>
      <c r="M1064" s="354"/>
      <c r="N1064" s="354"/>
      <c r="O1064" s="354"/>
      <c r="P1064" s="354"/>
      <c r="Q1064" s="354"/>
      <c r="R1064" s="306"/>
      <c r="S1064" s="380"/>
      <c r="T1064" s="202"/>
      <c r="U1064" s="202"/>
      <c r="V1064" s="202"/>
      <c r="W1064" s="202"/>
      <c r="X1064" s="174"/>
      <c r="Y1064" s="174"/>
      <c r="Z1064" s="174"/>
      <c r="AA1064" s="175"/>
      <c r="AB1064" s="176"/>
      <c r="AC1064" s="176"/>
      <c r="AD1064" s="177"/>
      <c r="AE1064" s="177"/>
      <c r="AF1064" s="177"/>
      <c r="AG1064" s="177"/>
      <c r="AH1064" s="177"/>
      <c r="AI1064" s="177"/>
      <c r="AJ1064" s="177"/>
      <c r="AK1064" s="177"/>
    </row>
    <row r="1065" spans="1:41" ht="21.6" customHeight="1" x14ac:dyDescent="0.25">
      <c r="A1065" s="124"/>
      <c r="B1065" s="211"/>
      <c r="C1065" s="223"/>
      <c r="D1065" s="898" t="s">
        <v>274</v>
      </c>
      <c r="E1065" s="898"/>
      <c r="F1065" s="898"/>
      <c r="G1065" s="898"/>
      <c r="H1065" s="898"/>
      <c r="I1065" s="898"/>
      <c r="J1065" s="898"/>
      <c r="K1065" s="898"/>
      <c r="L1065" s="898"/>
      <c r="M1065" s="898"/>
      <c r="N1065" s="898"/>
      <c r="O1065" s="898"/>
      <c r="P1065" s="968" t="s">
        <v>251</v>
      </c>
      <c r="Q1065" s="969"/>
      <c r="R1065" s="243"/>
      <c r="S1065" s="536" t="str">
        <f>IF(AND(P1052="YES",P1065="&lt;select&gt;"),"Please upload the required documentation.","")</f>
        <v/>
      </c>
      <c r="T1065" s="202" t="b">
        <f t="shared" si="77"/>
        <v>0</v>
      </c>
      <c r="U1065" s="202" t="str">
        <f t="shared" si="78"/>
        <v>FALSE</v>
      </c>
      <c r="V1065" s="202">
        <f>IF(P1065="Uploaded",1,0)</f>
        <v>0</v>
      </c>
      <c r="W1065" s="202" t="str">
        <f t="shared" si="79"/>
        <v>0</v>
      </c>
      <c r="AL1065" s="178"/>
      <c r="AM1065" s="178"/>
      <c r="AN1065" s="178"/>
      <c r="AO1065" s="178"/>
    </row>
    <row r="1066" spans="1:41" ht="21.6" customHeight="1" x14ac:dyDescent="0.25">
      <c r="A1066" s="124"/>
      <c r="B1066" s="211"/>
      <c r="C1066" s="223"/>
      <c r="D1066" s="898"/>
      <c r="E1066" s="898"/>
      <c r="F1066" s="898"/>
      <c r="G1066" s="898"/>
      <c r="H1066" s="898"/>
      <c r="I1066" s="898"/>
      <c r="J1066" s="898"/>
      <c r="K1066" s="898"/>
      <c r="L1066" s="898"/>
      <c r="M1066" s="898"/>
      <c r="N1066" s="898"/>
      <c r="O1066" s="898"/>
      <c r="P1066" s="357"/>
      <c r="Q1066" s="357"/>
      <c r="R1066" s="243"/>
      <c r="S1066" s="536"/>
      <c r="T1066" s="202"/>
      <c r="U1066" s="202"/>
      <c r="V1066" s="202"/>
      <c r="W1066" s="202"/>
      <c r="AL1066" s="178"/>
      <c r="AM1066" s="178"/>
      <c r="AN1066" s="178"/>
      <c r="AO1066" s="178"/>
    </row>
    <row r="1067" spans="1:41" s="133" customFormat="1" ht="21.75" customHeight="1" x14ac:dyDescent="0.25">
      <c r="A1067" s="128"/>
      <c r="B1067" s="220"/>
      <c r="C1067" s="223"/>
      <c r="D1067" s="221" t="s">
        <v>663</v>
      </c>
      <c r="E1067" s="222"/>
      <c r="F1067" s="222"/>
      <c r="G1067" s="223"/>
      <c r="H1067" s="224"/>
      <c r="I1067" s="223"/>
      <c r="J1067" s="223"/>
      <c r="K1067" s="223"/>
      <c r="L1067" s="223"/>
      <c r="M1067" s="223"/>
      <c r="N1067" s="225"/>
      <c r="O1067" s="226"/>
      <c r="P1067" s="129"/>
      <c r="Q1067" s="129"/>
      <c r="R1067" s="227"/>
      <c r="S1067" s="380"/>
      <c r="T1067" s="202"/>
      <c r="U1067" s="202"/>
      <c r="V1067" s="202"/>
      <c r="W1067" s="202"/>
      <c r="X1067" s="202"/>
      <c r="Y1067" s="202"/>
      <c r="Z1067" s="202"/>
      <c r="AA1067" s="128"/>
      <c r="AB1067" s="131"/>
      <c r="AC1067" s="131"/>
    </row>
    <row r="1068" spans="1:41" s="133" customFormat="1" ht="15.75" x14ac:dyDescent="0.25">
      <c r="A1068" s="128"/>
      <c r="B1068" s="220"/>
      <c r="C1068" s="223"/>
      <c r="D1068" s="229"/>
      <c r="E1068" s="230" t="s">
        <v>257</v>
      </c>
      <c r="F1068" s="956" t="s">
        <v>251</v>
      </c>
      <c r="G1068" s="957"/>
      <c r="H1068" s="957"/>
      <c r="I1068" s="957"/>
      <c r="J1068" s="958"/>
      <c r="L1068" s="230" t="s">
        <v>258</v>
      </c>
      <c r="M1068" s="956" t="s">
        <v>251</v>
      </c>
      <c r="N1068" s="957"/>
      <c r="O1068" s="957"/>
      <c r="P1068" s="957"/>
      <c r="Q1068" s="958"/>
      <c r="R1068" s="227"/>
      <c r="S1068" s="380"/>
      <c r="T1068" s="202"/>
      <c r="U1068" s="202"/>
      <c r="V1068" s="202"/>
      <c r="W1068" s="202"/>
      <c r="X1068" s="202"/>
      <c r="Y1068" s="202"/>
      <c r="Z1068" s="202"/>
      <c r="AA1068" s="128"/>
      <c r="AB1068" s="131"/>
      <c r="AC1068" s="131"/>
    </row>
    <row r="1069" spans="1:41" s="177" customFormat="1" ht="15.6" customHeight="1" thickBot="1" x14ac:dyDescent="0.3">
      <c r="A1069" s="128"/>
      <c r="B1069" s="358"/>
      <c r="C1069" s="359"/>
      <c r="D1069" s="360"/>
      <c r="E1069" s="360"/>
      <c r="F1069" s="360"/>
      <c r="G1069" s="360"/>
      <c r="H1069" s="360"/>
      <c r="I1069" s="360"/>
      <c r="J1069" s="360"/>
      <c r="K1069" s="360"/>
      <c r="L1069" s="360"/>
      <c r="M1069" s="360"/>
      <c r="N1069" s="360"/>
      <c r="O1069" s="360"/>
      <c r="P1069" s="320"/>
      <c r="Q1069" s="320"/>
      <c r="R1069" s="361"/>
      <c r="S1069" s="380"/>
      <c r="T1069" s="202" t="b">
        <f>IF(W1069="1",TRUE,FALSE)</f>
        <v>0</v>
      </c>
      <c r="U1069" s="202" t="str">
        <f>""&amp;T1069&amp;""</f>
        <v>FALSE</v>
      </c>
      <c r="V1069" s="202">
        <f>IF(C1069="Uploaded",1,0)</f>
        <v>0</v>
      </c>
      <c r="W1069" s="202" t="str">
        <f>""&amp;V1069&amp;""</f>
        <v>0</v>
      </c>
      <c r="X1069" s="174"/>
      <c r="Y1069" s="174"/>
      <c r="Z1069" s="174"/>
      <c r="AA1069" s="175"/>
      <c r="AB1069" s="176"/>
      <c r="AC1069" s="176"/>
    </row>
    <row r="1070" spans="1:41" s="177" customFormat="1" ht="15.75" x14ac:dyDescent="0.25">
      <c r="A1070" s="128"/>
      <c r="B1070" s="291"/>
      <c r="C1070" s="342"/>
      <c r="D1070" s="342"/>
      <c r="E1070" s="342"/>
      <c r="F1070" s="342"/>
      <c r="G1070" s="342"/>
      <c r="H1070" s="342"/>
      <c r="I1070" s="342"/>
      <c r="J1070" s="342"/>
      <c r="K1070" s="342"/>
      <c r="L1070" s="342"/>
      <c r="M1070" s="342"/>
      <c r="N1070" s="343"/>
      <c r="O1070" s="342"/>
      <c r="P1070" s="342"/>
      <c r="Q1070" s="342"/>
      <c r="R1070" s="294"/>
      <c r="S1070" s="380"/>
      <c r="T1070" s="202" t="b">
        <f t="shared" si="77"/>
        <v>0</v>
      </c>
      <c r="U1070" s="202" t="str">
        <f t="shared" si="78"/>
        <v>FALSE</v>
      </c>
      <c r="V1070" s="202">
        <f t="shared" si="80"/>
        <v>0</v>
      </c>
      <c r="W1070" s="202" t="str">
        <f t="shared" si="79"/>
        <v>0</v>
      </c>
      <c r="X1070" s="174"/>
      <c r="Y1070" s="174"/>
      <c r="Z1070" s="174"/>
      <c r="AA1070" s="175"/>
      <c r="AB1070" s="176"/>
      <c r="AC1070" s="176"/>
    </row>
    <row r="1071" spans="1:41" s="177" customFormat="1" ht="15.75" x14ac:dyDescent="0.25">
      <c r="A1071" s="128"/>
      <c r="B1071" s="220"/>
      <c r="C1071" s="322" t="s">
        <v>330</v>
      </c>
      <c r="D1071" s="333"/>
      <c r="E1071" s="307"/>
      <c r="F1071" s="307"/>
      <c r="G1071" s="307"/>
      <c r="H1071" s="307"/>
      <c r="I1071" s="307"/>
      <c r="J1071" s="307"/>
      <c r="K1071" s="307"/>
      <c r="L1071" s="307"/>
      <c r="M1071" s="307"/>
      <c r="N1071" s="323"/>
      <c r="O1071" s="307"/>
      <c r="P1071" s="307"/>
      <c r="Q1071" s="307"/>
      <c r="R1071" s="345"/>
      <c r="S1071" s="380"/>
      <c r="T1071" s="202" t="b">
        <f t="shared" si="77"/>
        <v>0</v>
      </c>
      <c r="U1071" s="202" t="str">
        <f t="shared" si="78"/>
        <v>FALSE</v>
      </c>
      <c r="V1071" s="202">
        <f>IF(P1071="YES",1,0)</f>
        <v>0</v>
      </c>
      <c r="W1071" s="202" t="str">
        <f t="shared" si="79"/>
        <v>0</v>
      </c>
      <c r="X1071" s="174"/>
      <c r="Y1071" s="174"/>
      <c r="Z1071" s="174"/>
      <c r="AA1071" s="175"/>
      <c r="AB1071" s="176"/>
      <c r="AC1071" s="176"/>
    </row>
    <row r="1072" spans="1:41" s="346" customFormat="1" ht="15.75" customHeight="1" x14ac:dyDescent="0.25">
      <c r="A1072" s="324"/>
      <c r="B1072" s="325"/>
      <c r="C1072" s="326" t="s">
        <v>331</v>
      </c>
      <c r="R1072" s="348"/>
      <c r="S1072" s="539"/>
      <c r="T1072" s="330" t="e">
        <f t="shared" si="77"/>
        <v>#REF!</v>
      </c>
      <c r="U1072" s="330" t="e">
        <f t="shared" si="78"/>
        <v>#REF!</v>
      </c>
      <c r="V1072" s="330" t="e">
        <f>IF(#REF!="Uploaded",1,0)</f>
        <v>#REF!</v>
      </c>
      <c r="W1072" s="330" t="e">
        <f t="shared" si="79"/>
        <v>#REF!</v>
      </c>
      <c r="X1072" s="349"/>
      <c r="Y1072" s="349"/>
      <c r="Z1072" s="349"/>
      <c r="AA1072" s="541"/>
      <c r="AB1072" s="350"/>
      <c r="AC1072" s="350"/>
    </row>
    <row r="1073" spans="1:41" s="346" customFormat="1" ht="16.149999999999999" customHeight="1" x14ac:dyDescent="0.25">
      <c r="A1073" s="324"/>
      <c r="B1073" s="325"/>
      <c r="C1073" s="717"/>
      <c r="D1073" s="326"/>
      <c r="E1073" s="328"/>
      <c r="F1073" s="328"/>
      <c r="G1073" s="328"/>
      <c r="H1073" s="328"/>
      <c r="I1073" s="328"/>
      <c r="J1073" s="328"/>
      <c r="K1073" s="328"/>
      <c r="L1073" s="328"/>
      <c r="M1073" s="328"/>
      <c r="N1073" s="328"/>
      <c r="O1073" s="328"/>
      <c r="P1073" s="328"/>
      <c r="Q1073" s="328"/>
      <c r="R1073" s="329"/>
      <c r="S1073" s="539"/>
      <c r="T1073" s="330" t="b">
        <f>IF(W1073="1",TRUE,FALSE)</f>
        <v>0</v>
      </c>
      <c r="U1073" s="330" t="str">
        <f>""&amp;T1073&amp;""</f>
        <v>FALSE</v>
      </c>
      <c r="V1073" s="330">
        <f>IF(P1073="YES",1,0)</f>
        <v>0</v>
      </c>
      <c r="W1073" s="330" t="str">
        <f>""&amp;V1073&amp;""</f>
        <v>0</v>
      </c>
      <c r="X1073" s="349"/>
      <c r="Y1073" s="349"/>
      <c r="Z1073" s="349"/>
      <c r="AA1073" s="541"/>
      <c r="AB1073" s="350"/>
      <c r="AC1073" s="350"/>
    </row>
    <row r="1074" spans="1:41" s="177" customFormat="1" ht="16.5" customHeight="1" x14ac:dyDescent="0.25">
      <c r="A1074" s="128"/>
      <c r="B1074" s="220"/>
      <c r="C1074" s="223"/>
      <c r="D1074" s="883" t="s">
        <v>690</v>
      </c>
      <c r="E1074" s="883"/>
      <c r="F1074" s="883"/>
      <c r="G1074" s="883"/>
      <c r="H1074" s="883"/>
      <c r="I1074" s="883"/>
      <c r="J1074" s="883"/>
      <c r="K1074" s="883"/>
      <c r="L1074" s="883"/>
      <c r="M1074" s="883"/>
      <c r="N1074" s="883"/>
      <c r="O1074" s="884"/>
      <c r="P1074" s="95" t="s">
        <v>251</v>
      </c>
      <c r="Q1074" s="307"/>
      <c r="R1074" s="306"/>
      <c r="S1074" s="380" t="str">
        <f>IF(AND(OR(P1074="NO",P1074="&lt;select&gt;"),OR(D1079&lt;&gt;"",U1086="TRUE")),"Please answer this question by making a selection in the dropdown.","")</f>
        <v/>
      </c>
      <c r="T1074" s="202" t="b">
        <f>IF(W1074="1",TRUE,FALSE)</f>
        <v>0</v>
      </c>
      <c r="U1074" s="202" t="str">
        <f>""&amp;T1074&amp;""</f>
        <v>FALSE</v>
      </c>
      <c r="V1074" s="202">
        <f>IF(P1074="YES",1,0)</f>
        <v>0</v>
      </c>
      <c r="W1074" s="202" t="str">
        <f>""&amp;V1074&amp;""</f>
        <v>0</v>
      </c>
      <c r="X1074" s="174"/>
      <c r="Y1074" s="174"/>
      <c r="Z1074" s="174"/>
      <c r="AA1074" s="175"/>
      <c r="AB1074" s="176"/>
      <c r="AC1074" s="176"/>
    </row>
    <row r="1075" spans="1:41" s="177" customFormat="1" ht="16.5" customHeight="1" x14ac:dyDescent="0.25">
      <c r="A1075" s="128"/>
      <c r="B1075" s="220"/>
      <c r="C1075" s="223"/>
      <c r="D1075" s="572" t="s">
        <v>460</v>
      </c>
      <c r="E1075" s="572"/>
      <c r="F1075" s="572"/>
      <c r="G1075" s="572"/>
      <c r="H1075" s="572"/>
      <c r="I1075" s="572"/>
      <c r="J1075" s="572"/>
      <c r="K1075" s="572"/>
      <c r="L1075" s="572"/>
      <c r="M1075" s="572"/>
      <c r="N1075" s="572"/>
      <c r="O1075" s="572"/>
      <c r="P1075" s="372"/>
      <c r="Q1075" s="307"/>
      <c r="R1075" s="306"/>
      <c r="S1075" s="380"/>
      <c r="T1075" s="202"/>
      <c r="U1075" s="202"/>
      <c r="V1075" s="202"/>
      <c r="W1075" s="202"/>
      <c r="X1075" s="174"/>
      <c r="Y1075" s="174"/>
      <c r="Z1075" s="174"/>
      <c r="AA1075" s="175"/>
      <c r="AB1075" s="176"/>
      <c r="AC1075" s="176"/>
    </row>
    <row r="1076" spans="1:41" s="177" customFormat="1" ht="16.5" customHeight="1" x14ac:dyDescent="0.25">
      <c r="A1076" s="128"/>
      <c r="B1076" s="220"/>
      <c r="C1076" s="223"/>
      <c r="D1076" s="333"/>
      <c r="E1076" s="307"/>
      <c r="F1076" s="307"/>
      <c r="G1076" s="307"/>
      <c r="H1076" s="307"/>
      <c r="I1076" s="307"/>
      <c r="J1076" s="307"/>
      <c r="K1076" s="307"/>
      <c r="L1076" s="307"/>
      <c r="M1076" s="307"/>
      <c r="N1076" s="323"/>
      <c r="O1076" s="226"/>
      <c r="P1076" s="152"/>
      <c r="Q1076" s="152"/>
      <c r="R1076" s="306"/>
      <c r="S1076" s="380"/>
      <c r="T1076" s="202" t="b">
        <f>IF(W1076="1",TRUE,FALSE)</f>
        <v>0</v>
      </c>
      <c r="U1076" s="202" t="str">
        <f>""&amp;T1076&amp;""</f>
        <v>FALSE</v>
      </c>
      <c r="V1076" s="202">
        <f>IF(C1076="Uploaded",1,0)</f>
        <v>0</v>
      </c>
      <c r="W1076" s="202" t="str">
        <f>""&amp;V1076&amp;""</f>
        <v>0</v>
      </c>
      <c r="X1076" s="174"/>
      <c r="Y1076" s="174"/>
      <c r="Z1076" s="174"/>
      <c r="AA1076" s="175"/>
      <c r="AB1076" s="176"/>
      <c r="AC1076" s="176"/>
    </row>
    <row r="1077" spans="1:41" s="177" customFormat="1" ht="15.75" customHeight="1" x14ac:dyDescent="0.25">
      <c r="A1077" s="128"/>
      <c r="B1077" s="220"/>
      <c r="C1077" s="223"/>
      <c r="D1077" s="1025" t="s">
        <v>456</v>
      </c>
      <c r="E1077" s="1025"/>
      <c r="F1077" s="1025"/>
      <c r="G1077" s="1025"/>
      <c r="H1077" s="1025"/>
      <c r="I1077" s="1025"/>
      <c r="J1077" s="1025"/>
      <c r="K1077" s="1025"/>
      <c r="L1077" s="1025"/>
      <c r="M1077" s="1025"/>
      <c r="N1077" s="1025"/>
      <c r="O1077" s="1025"/>
      <c r="P1077" s="1025"/>
      <c r="Q1077" s="1025"/>
      <c r="R1077" s="345"/>
      <c r="S1077" s="380"/>
      <c r="T1077" s="202" t="b">
        <f t="shared" si="77"/>
        <v>0</v>
      </c>
      <c r="U1077" s="202" t="str">
        <f t="shared" si="78"/>
        <v>FALSE</v>
      </c>
      <c r="V1077" s="202">
        <f t="shared" ref="V1077:V1091" si="81">IF(C1077="Uploaded",1,0)</f>
        <v>0</v>
      </c>
      <c r="W1077" s="202" t="str">
        <f t="shared" si="79"/>
        <v>0</v>
      </c>
      <c r="X1077" s="174"/>
      <c r="Y1077" s="174"/>
      <c r="Z1077" s="174"/>
      <c r="AA1077" s="175"/>
      <c r="AB1077" s="176"/>
      <c r="AC1077" s="176"/>
    </row>
    <row r="1078" spans="1:41" s="177" customFormat="1" ht="12" customHeight="1" x14ac:dyDescent="0.25">
      <c r="A1078" s="128"/>
      <c r="B1078" s="220"/>
      <c r="C1078" s="223"/>
      <c r="D1078" s="354"/>
      <c r="E1078" s="354"/>
      <c r="F1078" s="354"/>
      <c r="G1078" s="354"/>
      <c r="H1078" s="354"/>
      <c r="I1078" s="354"/>
      <c r="J1078" s="354"/>
      <c r="K1078" s="354"/>
      <c r="L1078" s="354"/>
      <c r="M1078" s="354"/>
      <c r="N1078" s="354"/>
      <c r="O1078" s="354"/>
      <c r="P1078" s="354"/>
      <c r="Q1078" s="354"/>
      <c r="R1078" s="306"/>
      <c r="S1078" s="380"/>
      <c r="T1078" s="202" t="b">
        <f t="shared" si="77"/>
        <v>0</v>
      </c>
      <c r="U1078" s="202" t="str">
        <f t="shared" si="78"/>
        <v>FALSE</v>
      </c>
      <c r="V1078" s="202">
        <f t="shared" si="81"/>
        <v>0</v>
      </c>
      <c r="W1078" s="202" t="str">
        <f t="shared" si="79"/>
        <v>0</v>
      </c>
      <c r="X1078" s="174"/>
      <c r="Y1078" s="174"/>
      <c r="Z1078" s="174"/>
      <c r="AA1078" s="175"/>
      <c r="AB1078" s="176"/>
      <c r="AC1078" s="176"/>
    </row>
    <row r="1079" spans="1:41" s="177" customFormat="1" x14ac:dyDescent="0.25">
      <c r="A1079" s="128"/>
      <c r="B1079" s="220"/>
      <c r="C1079" s="223"/>
      <c r="D1079" s="959"/>
      <c r="E1079" s="960"/>
      <c r="F1079" s="960"/>
      <c r="G1079" s="960"/>
      <c r="H1079" s="960"/>
      <c r="I1079" s="960"/>
      <c r="J1079" s="960"/>
      <c r="K1079" s="960"/>
      <c r="L1079" s="960"/>
      <c r="M1079" s="960"/>
      <c r="N1079" s="960"/>
      <c r="O1079" s="960"/>
      <c r="P1079" s="960"/>
      <c r="Q1079" s="961"/>
      <c r="R1079" s="309"/>
      <c r="S1079" s="380" t="str">
        <f>IF(AND(P1074="YES",D1079=""),"Please add narrative text.","")</f>
        <v/>
      </c>
      <c r="T1079" s="202" t="b">
        <f t="shared" si="77"/>
        <v>0</v>
      </c>
      <c r="U1079" s="202" t="str">
        <f t="shared" si="78"/>
        <v>FALSE</v>
      </c>
      <c r="V1079" s="202">
        <f t="shared" si="81"/>
        <v>0</v>
      </c>
      <c r="W1079" s="202" t="str">
        <f t="shared" si="79"/>
        <v>0</v>
      </c>
      <c r="X1079" s="174"/>
      <c r="Y1079" s="174"/>
      <c r="Z1079" s="174"/>
      <c r="AA1079" s="175"/>
      <c r="AB1079" s="176"/>
      <c r="AC1079" s="176"/>
    </row>
    <row r="1080" spans="1:41" s="177" customFormat="1" x14ac:dyDescent="0.25">
      <c r="A1080" s="128"/>
      <c r="B1080" s="220"/>
      <c r="C1080" s="223"/>
      <c r="D1080" s="962"/>
      <c r="E1080" s="963"/>
      <c r="F1080" s="963"/>
      <c r="G1080" s="963"/>
      <c r="H1080" s="963"/>
      <c r="I1080" s="963"/>
      <c r="J1080" s="963"/>
      <c r="K1080" s="963"/>
      <c r="L1080" s="963"/>
      <c r="M1080" s="963"/>
      <c r="N1080" s="963"/>
      <c r="O1080" s="963"/>
      <c r="P1080" s="963"/>
      <c r="Q1080" s="964"/>
      <c r="R1080" s="306"/>
      <c r="S1080" s="380"/>
      <c r="T1080" s="202" t="b">
        <f t="shared" si="77"/>
        <v>0</v>
      </c>
      <c r="U1080" s="202" t="str">
        <f t="shared" si="78"/>
        <v>FALSE</v>
      </c>
      <c r="V1080" s="202">
        <f t="shared" si="81"/>
        <v>0</v>
      </c>
      <c r="W1080" s="202" t="str">
        <f t="shared" si="79"/>
        <v>0</v>
      </c>
      <c r="X1080" s="174"/>
      <c r="Y1080" s="174"/>
      <c r="Z1080" s="174"/>
      <c r="AA1080" s="175"/>
      <c r="AB1080" s="176"/>
      <c r="AC1080" s="176"/>
    </row>
    <row r="1081" spans="1:41" s="177" customFormat="1" x14ac:dyDescent="0.25">
      <c r="A1081" s="128"/>
      <c r="B1081" s="220"/>
      <c r="C1081" s="223"/>
      <c r="D1081" s="962"/>
      <c r="E1081" s="963"/>
      <c r="F1081" s="963"/>
      <c r="G1081" s="963"/>
      <c r="H1081" s="963"/>
      <c r="I1081" s="963"/>
      <c r="J1081" s="963"/>
      <c r="K1081" s="963"/>
      <c r="L1081" s="963"/>
      <c r="M1081" s="963"/>
      <c r="N1081" s="963"/>
      <c r="O1081" s="963"/>
      <c r="P1081" s="963"/>
      <c r="Q1081" s="964"/>
      <c r="R1081" s="306"/>
      <c r="S1081" s="380"/>
      <c r="T1081" s="202" t="b">
        <f t="shared" si="77"/>
        <v>0</v>
      </c>
      <c r="U1081" s="202" t="str">
        <f t="shared" si="78"/>
        <v>FALSE</v>
      </c>
      <c r="V1081" s="202">
        <f t="shared" si="81"/>
        <v>0</v>
      </c>
      <c r="W1081" s="202" t="str">
        <f t="shared" si="79"/>
        <v>0</v>
      </c>
      <c r="X1081" s="174"/>
      <c r="Y1081" s="174"/>
      <c r="Z1081" s="174"/>
      <c r="AA1081" s="175"/>
      <c r="AB1081" s="176"/>
      <c r="AC1081" s="176"/>
    </row>
    <row r="1082" spans="1:41" s="177" customFormat="1" x14ac:dyDescent="0.25">
      <c r="A1082" s="128"/>
      <c r="B1082" s="220"/>
      <c r="C1082" s="223"/>
      <c r="D1082" s="962"/>
      <c r="E1082" s="963"/>
      <c r="F1082" s="963"/>
      <c r="G1082" s="963"/>
      <c r="H1082" s="963"/>
      <c r="I1082" s="963"/>
      <c r="J1082" s="963"/>
      <c r="K1082" s="963"/>
      <c r="L1082" s="963"/>
      <c r="M1082" s="963"/>
      <c r="N1082" s="963"/>
      <c r="O1082" s="963"/>
      <c r="P1082" s="963"/>
      <c r="Q1082" s="964"/>
      <c r="R1082" s="306"/>
      <c r="S1082" s="380"/>
      <c r="T1082" s="202" t="b">
        <f t="shared" si="77"/>
        <v>0</v>
      </c>
      <c r="U1082" s="202" t="str">
        <f t="shared" si="78"/>
        <v>FALSE</v>
      </c>
      <c r="V1082" s="202">
        <f t="shared" si="81"/>
        <v>0</v>
      </c>
      <c r="W1082" s="202" t="str">
        <f t="shared" si="79"/>
        <v>0</v>
      </c>
      <c r="X1082" s="174"/>
      <c r="Y1082" s="174"/>
      <c r="Z1082" s="174"/>
      <c r="AA1082" s="175"/>
      <c r="AB1082" s="176"/>
      <c r="AC1082" s="176"/>
    </row>
    <row r="1083" spans="1:41" s="177" customFormat="1" x14ac:dyDescent="0.25">
      <c r="A1083" s="128"/>
      <c r="B1083" s="220"/>
      <c r="C1083" s="223"/>
      <c r="D1083" s="962"/>
      <c r="E1083" s="963"/>
      <c r="F1083" s="963"/>
      <c r="G1083" s="963"/>
      <c r="H1083" s="963"/>
      <c r="I1083" s="963"/>
      <c r="J1083" s="963"/>
      <c r="K1083" s="963"/>
      <c r="L1083" s="963"/>
      <c r="M1083" s="963"/>
      <c r="N1083" s="963"/>
      <c r="O1083" s="963"/>
      <c r="P1083" s="963"/>
      <c r="Q1083" s="964"/>
      <c r="R1083" s="306"/>
      <c r="S1083" s="380"/>
      <c r="T1083" s="202" t="b">
        <f t="shared" si="77"/>
        <v>0</v>
      </c>
      <c r="U1083" s="202" t="str">
        <f t="shared" si="78"/>
        <v>FALSE</v>
      </c>
      <c r="V1083" s="202">
        <f t="shared" si="81"/>
        <v>0</v>
      </c>
      <c r="W1083" s="202" t="str">
        <f t="shared" si="79"/>
        <v>0</v>
      </c>
      <c r="X1083" s="174"/>
      <c r="Y1083" s="174"/>
      <c r="Z1083" s="174"/>
      <c r="AA1083" s="175"/>
      <c r="AB1083" s="176"/>
      <c r="AC1083" s="176"/>
    </row>
    <row r="1084" spans="1:41" s="177" customFormat="1" x14ac:dyDescent="0.25">
      <c r="A1084" s="128"/>
      <c r="B1084" s="220"/>
      <c r="C1084" s="223"/>
      <c r="D1084" s="965"/>
      <c r="E1084" s="966"/>
      <c r="F1084" s="966"/>
      <c r="G1084" s="966"/>
      <c r="H1084" s="966"/>
      <c r="I1084" s="966"/>
      <c r="J1084" s="966"/>
      <c r="K1084" s="966"/>
      <c r="L1084" s="966"/>
      <c r="M1084" s="966"/>
      <c r="N1084" s="966"/>
      <c r="O1084" s="966"/>
      <c r="P1084" s="966"/>
      <c r="Q1084" s="967"/>
      <c r="R1084" s="339"/>
      <c r="S1084" s="380"/>
      <c r="T1084" s="202" t="b">
        <f t="shared" si="77"/>
        <v>0</v>
      </c>
      <c r="U1084" s="202" t="str">
        <f t="shared" si="78"/>
        <v>FALSE</v>
      </c>
      <c r="V1084" s="202">
        <f t="shared" si="81"/>
        <v>0</v>
      </c>
      <c r="W1084" s="202" t="str">
        <f t="shared" si="79"/>
        <v>0</v>
      </c>
      <c r="X1084" s="174"/>
      <c r="Y1084" s="174"/>
      <c r="Z1084" s="174"/>
      <c r="AA1084" s="175"/>
      <c r="AB1084" s="176"/>
      <c r="AC1084" s="176"/>
    </row>
    <row r="1085" spans="1:41" s="207" customFormat="1" ht="15.75" x14ac:dyDescent="0.25">
      <c r="A1085" s="128"/>
      <c r="B1085" s="220"/>
      <c r="C1085" s="223"/>
      <c r="D1085" s="356"/>
      <c r="E1085" s="354"/>
      <c r="F1085" s="354"/>
      <c r="G1085" s="354"/>
      <c r="H1085" s="354"/>
      <c r="I1085" s="354"/>
      <c r="J1085" s="354"/>
      <c r="K1085" s="354"/>
      <c r="L1085" s="354"/>
      <c r="M1085" s="354"/>
      <c r="N1085" s="354"/>
      <c r="O1085" s="354"/>
      <c r="P1085" s="354"/>
      <c r="Q1085" s="354"/>
      <c r="R1085" s="306"/>
      <c r="S1085" s="380"/>
      <c r="T1085" s="202"/>
      <c r="U1085" s="202"/>
      <c r="V1085" s="202"/>
      <c r="W1085" s="202"/>
      <c r="X1085" s="174"/>
      <c r="Y1085" s="174"/>
      <c r="Z1085" s="174"/>
      <c r="AA1085" s="175"/>
      <c r="AB1085" s="176"/>
      <c r="AC1085" s="176"/>
      <c r="AD1085" s="177"/>
      <c r="AE1085" s="177"/>
      <c r="AF1085" s="177"/>
      <c r="AG1085" s="177"/>
      <c r="AH1085" s="177"/>
      <c r="AI1085" s="177"/>
      <c r="AJ1085" s="177"/>
      <c r="AK1085" s="177"/>
    </row>
    <row r="1086" spans="1:41" ht="21.75" customHeight="1" x14ac:dyDescent="0.25">
      <c r="A1086" s="124"/>
      <c r="B1086" s="211"/>
      <c r="C1086" s="223"/>
      <c r="D1086" s="898" t="s">
        <v>458</v>
      </c>
      <c r="E1086" s="898"/>
      <c r="F1086" s="898"/>
      <c r="G1086" s="898"/>
      <c r="H1086" s="898"/>
      <c r="I1086" s="898"/>
      <c r="J1086" s="898"/>
      <c r="K1086" s="898"/>
      <c r="L1086" s="898"/>
      <c r="M1086" s="898"/>
      <c r="N1086" s="898"/>
      <c r="O1086" s="898"/>
      <c r="P1086" s="968" t="s">
        <v>251</v>
      </c>
      <c r="Q1086" s="969"/>
      <c r="R1086" s="243"/>
      <c r="S1086" s="536" t="str">
        <f>IF(AND(P1074="YES",P1086="&lt;select&gt;"),"Please upload the required documentation.","")</f>
        <v/>
      </c>
      <c r="T1086" s="202" t="b">
        <f t="shared" si="77"/>
        <v>0</v>
      </c>
      <c r="U1086" s="202" t="str">
        <f t="shared" si="78"/>
        <v>FALSE</v>
      </c>
      <c r="V1086" s="202">
        <f>IF(P1086="Uploaded",1,0)</f>
        <v>0</v>
      </c>
      <c r="W1086" s="202" t="str">
        <f t="shared" si="79"/>
        <v>0</v>
      </c>
      <c r="AL1086" s="178"/>
      <c r="AM1086" s="178"/>
      <c r="AN1086" s="178"/>
      <c r="AO1086" s="178"/>
    </row>
    <row r="1087" spans="1:41" ht="21.75" customHeight="1" x14ac:dyDescent="0.25">
      <c r="A1087" s="124"/>
      <c r="B1087" s="211"/>
      <c r="C1087" s="223"/>
      <c r="D1087" s="898"/>
      <c r="E1087" s="898"/>
      <c r="F1087" s="898"/>
      <c r="G1087" s="898"/>
      <c r="H1087" s="898"/>
      <c r="I1087" s="898"/>
      <c r="J1087" s="898"/>
      <c r="K1087" s="898"/>
      <c r="L1087" s="898"/>
      <c r="M1087" s="898"/>
      <c r="N1087" s="898"/>
      <c r="O1087" s="898"/>
      <c r="P1087" s="357"/>
      <c r="Q1087" s="357"/>
      <c r="R1087" s="243"/>
      <c r="S1087" s="536"/>
      <c r="T1087" s="202"/>
      <c r="U1087" s="202"/>
      <c r="V1087" s="202"/>
      <c r="W1087" s="202"/>
      <c r="AL1087" s="178"/>
      <c r="AM1087" s="178"/>
      <c r="AN1087" s="178"/>
      <c r="AO1087" s="178"/>
    </row>
    <row r="1088" spans="1:41" s="133" customFormat="1" ht="21.75" customHeight="1" x14ac:dyDescent="0.25">
      <c r="A1088" s="128"/>
      <c r="B1088" s="220"/>
      <c r="C1088" s="223"/>
      <c r="D1088" s="221" t="s">
        <v>663</v>
      </c>
      <c r="E1088" s="222"/>
      <c r="F1088" s="222"/>
      <c r="G1088" s="223"/>
      <c r="H1088" s="224"/>
      <c r="I1088" s="223"/>
      <c r="J1088" s="223"/>
      <c r="K1088" s="223"/>
      <c r="L1088" s="223"/>
      <c r="M1088" s="223"/>
      <c r="N1088" s="225"/>
      <c r="O1088" s="226"/>
      <c r="P1088" s="129"/>
      <c r="Q1088" s="129"/>
      <c r="R1088" s="227"/>
      <c r="S1088" s="380"/>
      <c r="T1088" s="202"/>
      <c r="U1088" s="202"/>
      <c r="V1088" s="202"/>
      <c r="W1088" s="202"/>
      <c r="X1088" s="202"/>
      <c r="Y1088" s="202"/>
      <c r="Z1088" s="202"/>
      <c r="AA1088" s="128"/>
      <c r="AB1088" s="131"/>
      <c r="AC1088" s="131"/>
    </row>
    <row r="1089" spans="1:29" s="133" customFormat="1" ht="15.75" x14ac:dyDescent="0.25">
      <c r="A1089" s="128"/>
      <c r="B1089" s="220"/>
      <c r="C1089" s="223"/>
      <c r="D1089" s="229"/>
      <c r="E1089" s="230" t="s">
        <v>257</v>
      </c>
      <c r="F1089" s="956" t="s">
        <v>251</v>
      </c>
      <c r="G1089" s="957"/>
      <c r="H1089" s="957"/>
      <c r="I1089" s="957"/>
      <c r="J1089" s="958"/>
      <c r="L1089" s="230" t="s">
        <v>258</v>
      </c>
      <c r="M1089" s="956" t="s">
        <v>251</v>
      </c>
      <c r="N1089" s="957"/>
      <c r="O1089" s="957"/>
      <c r="P1089" s="957"/>
      <c r="Q1089" s="958"/>
      <c r="R1089" s="227"/>
      <c r="S1089" s="380"/>
      <c r="T1089" s="202"/>
      <c r="U1089" s="202"/>
      <c r="V1089" s="202"/>
      <c r="W1089" s="202"/>
      <c r="X1089" s="202"/>
      <c r="Y1089" s="202"/>
      <c r="Z1089" s="202"/>
      <c r="AA1089" s="128"/>
      <c r="AB1089" s="131"/>
      <c r="AC1089" s="131"/>
    </row>
    <row r="1090" spans="1:29" s="177" customFormat="1" ht="15.6" customHeight="1" thickBot="1" x14ac:dyDescent="0.3">
      <c r="A1090" s="128"/>
      <c r="B1090" s="358"/>
      <c r="C1090" s="359"/>
      <c r="D1090" s="360"/>
      <c r="E1090" s="360"/>
      <c r="F1090" s="360"/>
      <c r="G1090" s="360"/>
      <c r="H1090" s="360"/>
      <c r="I1090" s="360"/>
      <c r="J1090" s="360"/>
      <c r="K1090" s="360"/>
      <c r="L1090" s="360"/>
      <c r="M1090" s="360"/>
      <c r="N1090" s="360"/>
      <c r="O1090" s="360"/>
      <c r="P1090" s="320"/>
      <c r="Q1090" s="320"/>
      <c r="R1090" s="361"/>
      <c r="S1090" s="380"/>
      <c r="T1090" s="202" t="b">
        <f t="shared" si="77"/>
        <v>0</v>
      </c>
      <c r="U1090" s="202" t="str">
        <f t="shared" si="78"/>
        <v>FALSE</v>
      </c>
      <c r="V1090" s="202">
        <f>IF(C1090="Uploaded",1,0)</f>
        <v>0</v>
      </c>
      <c r="W1090" s="202" t="str">
        <f t="shared" si="79"/>
        <v>0</v>
      </c>
      <c r="X1090" s="174"/>
      <c r="Y1090" s="174"/>
      <c r="Z1090" s="174"/>
      <c r="AA1090" s="175"/>
      <c r="AB1090" s="176"/>
      <c r="AC1090" s="176"/>
    </row>
    <row r="1091" spans="1:29" s="177" customFormat="1" x14ac:dyDescent="0.25">
      <c r="A1091" s="128"/>
      <c r="B1091" s="291"/>
      <c r="C1091" s="292"/>
      <c r="D1091" s="292"/>
      <c r="E1091" s="292"/>
      <c r="F1091" s="292"/>
      <c r="G1091" s="292"/>
      <c r="H1091" s="292"/>
      <c r="I1091" s="292"/>
      <c r="J1091" s="292"/>
      <c r="K1091" s="292"/>
      <c r="L1091" s="292"/>
      <c r="M1091" s="292"/>
      <c r="N1091" s="293"/>
      <c r="O1091" s="292"/>
      <c r="P1091" s="292"/>
      <c r="Q1091" s="292"/>
      <c r="R1091" s="294"/>
      <c r="S1091" s="380"/>
      <c r="T1091" s="202" t="b">
        <f t="shared" si="77"/>
        <v>0</v>
      </c>
      <c r="U1091" s="202" t="str">
        <f t="shared" si="78"/>
        <v>FALSE</v>
      </c>
      <c r="V1091" s="202">
        <f t="shared" si="81"/>
        <v>0</v>
      </c>
      <c r="W1091" s="202" t="str">
        <f t="shared" si="79"/>
        <v>0</v>
      </c>
      <c r="X1091" s="174"/>
      <c r="Y1091" s="174"/>
      <c r="Z1091" s="174"/>
      <c r="AA1091" s="175"/>
      <c r="AB1091" s="176"/>
      <c r="AC1091" s="176"/>
    </row>
    <row r="1092" spans="1:29" s="177" customFormat="1" ht="15.75" x14ac:dyDescent="0.25">
      <c r="A1092" s="128"/>
      <c r="B1092" s="220"/>
      <c r="C1092" s="322" t="s">
        <v>332</v>
      </c>
      <c r="D1092" s="333"/>
      <c r="E1092" s="307"/>
      <c r="F1092" s="307"/>
      <c r="G1092" s="307"/>
      <c r="H1092" s="307"/>
      <c r="I1092" s="307"/>
      <c r="J1092" s="307"/>
      <c r="K1092" s="307"/>
      <c r="L1092" s="307"/>
      <c r="M1092" s="307"/>
      <c r="N1092" s="323"/>
      <c r="O1092" s="307"/>
      <c r="P1092" s="307"/>
      <c r="Q1092" s="307"/>
      <c r="R1092" s="345"/>
      <c r="S1092" s="380"/>
      <c r="T1092" s="202" t="b">
        <f t="shared" si="77"/>
        <v>0</v>
      </c>
      <c r="U1092" s="202" t="str">
        <f t="shared" si="78"/>
        <v>FALSE</v>
      </c>
      <c r="V1092" s="202">
        <f>IF(P1092="YES",1,0)</f>
        <v>0</v>
      </c>
      <c r="W1092" s="202" t="str">
        <f t="shared" si="79"/>
        <v>0</v>
      </c>
      <c r="X1092" s="174"/>
      <c r="Y1092" s="174"/>
      <c r="Z1092" s="174"/>
      <c r="AA1092" s="175"/>
      <c r="AB1092" s="176"/>
      <c r="AC1092" s="176"/>
    </row>
    <row r="1093" spans="1:29" s="346" customFormat="1" ht="15.75" x14ac:dyDescent="0.25">
      <c r="A1093" s="324"/>
      <c r="B1093" s="325"/>
      <c r="C1093" s="326" t="s">
        <v>331</v>
      </c>
      <c r="E1093" s="328"/>
      <c r="F1093" s="328"/>
      <c r="G1093" s="328"/>
      <c r="H1093" s="328"/>
      <c r="I1093" s="328"/>
      <c r="J1093" s="328"/>
      <c r="K1093" s="328"/>
      <c r="L1093" s="328"/>
      <c r="M1093" s="328"/>
      <c r="N1093" s="388"/>
      <c r="O1093" s="389"/>
      <c r="P1093" s="390"/>
      <c r="Q1093" s="390"/>
      <c r="R1093" s="348"/>
      <c r="S1093" s="539"/>
      <c r="T1093" s="330" t="e">
        <f t="shared" si="77"/>
        <v>#REF!</v>
      </c>
      <c r="U1093" s="330" t="e">
        <f t="shared" si="78"/>
        <v>#REF!</v>
      </c>
      <c r="V1093" s="330" t="e">
        <f>IF(#REF!="Uploaded",1,0)</f>
        <v>#REF!</v>
      </c>
      <c r="W1093" s="330" t="e">
        <f t="shared" si="79"/>
        <v>#REF!</v>
      </c>
      <c r="X1093" s="349"/>
      <c r="Y1093" s="349"/>
      <c r="Z1093" s="349"/>
      <c r="AA1093" s="541"/>
      <c r="AB1093" s="350"/>
      <c r="AC1093" s="350"/>
    </row>
    <row r="1094" spans="1:29" s="346" customFormat="1" ht="16.5" customHeight="1" x14ac:dyDescent="0.25">
      <c r="A1094" s="324"/>
      <c r="B1094" s="325"/>
      <c r="C1094" s="352"/>
      <c r="D1094" s="326"/>
      <c r="E1094" s="328"/>
      <c r="F1094" s="328"/>
      <c r="G1094" s="328"/>
      <c r="H1094" s="328"/>
      <c r="I1094" s="328"/>
      <c r="J1094" s="328"/>
      <c r="K1094" s="328"/>
      <c r="L1094" s="328"/>
      <c r="M1094" s="328"/>
      <c r="N1094" s="328"/>
      <c r="O1094" s="328"/>
      <c r="P1094" s="328"/>
      <c r="Q1094" s="328"/>
      <c r="R1094" s="329"/>
      <c r="S1094" s="539"/>
      <c r="T1094" s="330" t="b">
        <f t="shared" si="77"/>
        <v>0</v>
      </c>
      <c r="U1094" s="330" t="str">
        <f t="shared" si="78"/>
        <v>FALSE</v>
      </c>
      <c r="V1094" s="330">
        <f>IF(P1094="YES",1,0)</f>
        <v>0</v>
      </c>
      <c r="W1094" s="330" t="str">
        <f t="shared" si="79"/>
        <v>0</v>
      </c>
      <c r="X1094" s="349"/>
      <c r="Y1094" s="349"/>
      <c r="Z1094" s="349"/>
      <c r="AA1094" s="541"/>
      <c r="AB1094" s="350"/>
      <c r="AC1094" s="350"/>
    </row>
    <row r="1095" spans="1:29" s="177" customFormat="1" ht="16.5" customHeight="1" x14ac:dyDescent="0.25">
      <c r="A1095" s="128"/>
      <c r="B1095" s="220"/>
      <c r="C1095" s="223"/>
      <c r="D1095" s="883" t="s">
        <v>691</v>
      </c>
      <c r="E1095" s="883"/>
      <c r="F1095" s="883"/>
      <c r="G1095" s="883"/>
      <c r="H1095" s="883"/>
      <c r="I1095" s="883"/>
      <c r="J1095" s="883"/>
      <c r="K1095" s="883"/>
      <c r="L1095" s="883"/>
      <c r="M1095" s="883"/>
      <c r="N1095" s="883"/>
      <c r="O1095" s="884"/>
      <c r="P1095" s="95" t="s">
        <v>251</v>
      </c>
      <c r="Q1095" s="307"/>
      <c r="R1095" s="306"/>
      <c r="S1095" s="380" t="str">
        <f>IF(AND(OR(P1095="NO",P1095="&lt;select&gt;"),OR(D1100&lt;&gt;"",U1107="TRUE")),"Please answer this question by making a selection in the dropdown.","")</f>
        <v/>
      </c>
      <c r="T1095" s="202" t="b">
        <f t="shared" si="77"/>
        <v>0</v>
      </c>
      <c r="U1095" s="202" t="str">
        <f t="shared" si="78"/>
        <v>FALSE</v>
      </c>
      <c r="V1095" s="202">
        <f>IF(P1095="YES",1,0)</f>
        <v>0</v>
      </c>
      <c r="W1095" s="202" t="str">
        <f t="shared" si="79"/>
        <v>0</v>
      </c>
      <c r="X1095" s="174"/>
      <c r="Y1095" s="174"/>
      <c r="Z1095" s="174"/>
      <c r="AA1095" s="175"/>
      <c r="AB1095" s="176"/>
      <c r="AC1095" s="176"/>
    </row>
    <row r="1096" spans="1:29" s="177" customFormat="1" ht="16.5" customHeight="1" x14ac:dyDescent="0.25">
      <c r="A1096" s="128"/>
      <c r="B1096" s="220"/>
      <c r="C1096" s="223"/>
      <c r="D1096" s="333" t="s">
        <v>457</v>
      </c>
      <c r="E1096" s="307"/>
      <c r="F1096" s="307"/>
      <c r="G1096" s="307"/>
      <c r="H1096" s="307"/>
      <c r="I1096" s="307"/>
      <c r="J1096" s="307"/>
      <c r="K1096" s="307"/>
      <c r="L1096" s="307"/>
      <c r="M1096" s="307"/>
      <c r="N1096" s="323"/>
      <c r="O1096" s="226"/>
      <c r="P1096" s="152"/>
      <c r="Q1096" s="152"/>
      <c r="R1096" s="306"/>
      <c r="S1096" s="380"/>
      <c r="T1096" s="202" t="b">
        <f t="shared" si="77"/>
        <v>0</v>
      </c>
      <c r="U1096" s="202" t="str">
        <f t="shared" si="78"/>
        <v>FALSE</v>
      </c>
      <c r="V1096" s="202">
        <f>IF(C1096="Uploaded",1,0)</f>
        <v>0</v>
      </c>
      <c r="W1096" s="202" t="str">
        <f t="shared" si="79"/>
        <v>0</v>
      </c>
      <c r="X1096" s="174"/>
      <c r="Y1096" s="174"/>
      <c r="Z1096" s="174"/>
      <c r="AA1096" s="175"/>
      <c r="AB1096" s="176"/>
      <c r="AC1096" s="176"/>
    </row>
    <row r="1097" spans="1:29" s="177" customFormat="1" ht="16.5" customHeight="1" x14ac:dyDescent="0.25">
      <c r="A1097" s="128"/>
      <c r="B1097" s="220"/>
      <c r="C1097" s="223"/>
      <c r="D1097" s="333"/>
      <c r="E1097" s="307"/>
      <c r="F1097" s="307"/>
      <c r="G1097" s="307"/>
      <c r="H1097" s="307"/>
      <c r="I1097" s="307"/>
      <c r="J1097" s="307"/>
      <c r="K1097" s="307"/>
      <c r="L1097" s="307"/>
      <c r="M1097" s="307"/>
      <c r="N1097" s="323"/>
      <c r="O1097" s="226"/>
      <c r="P1097" s="152"/>
      <c r="Q1097" s="152"/>
      <c r="R1097" s="306"/>
      <c r="S1097" s="380"/>
      <c r="T1097" s="202"/>
      <c r="U1097" s="202"/>
      <c r="V1097" s="202"/>
      <c r="W1097" s="202"/>
      <c r="X1097" s="174"/>
      <c r="Y1097" s="174"/>
      <c r="Z1097" s="174"/>
      <c r="AA1097" s="175"/>
      <c r="AB1097" s="176"/>
      <c r="AC1097" s="176"/>
    </row>
    <row r="1098" spans="1:29" s="177" customFormat="1" ht="15.75" customHeight="1" x14ac:dyDescent="0.25">
      <c r="A1098" s="128"/>
      <c r="B1098" s="220"/>
      <c r="C1098" s="223"/>
      <c r="D1098" s="1024" t="s">
        <v>456</v>
      </c>
      <c r="E1098" s="1024"/>
      <c r="F1098" s="1024"/>
      <c r="G1098" s="1024"/>
      <c r="H1098" s="1024"/>
      <c r="I1098" s="1024"/>
      <c r="J1098" s="1024"/>
      <c r="K1098" s="1024"/>
      <c r="L1098" s="1024"/>
      <c r="M1098" s="1024"/>
      <c r="N1098" s="1024"/>
      <c r="O1098" s="1024"/>
      <c r="P1098" s="1024"/>
      <c r="Q1098" s="1024"/>
      <c r="R1098" s="345"/>
      <c r="S1098" s="380"/>
      <c r="T1098" s="202" t="b">
        <f t="shared" si="77"/>
        <v>0</v>
      </c>
      <c r="U1098" s="202" t="str">
        <f t="shared" si="78"/>
        <v>FALSE</v>
      </c>
      <c r="V1098" s="202">
        <f t="shared" ref="V1098:V1112" si="82">IF(C1098="Uploaded",1,0)</f>
        <v>0</v>
      </c>
      <c r="W1098" s="202" t="str">
        <f t="shared" si="79"/>
        <v>0</v>
      </c>
      <c r="X1098" s="174"/>
      <c r="Y1098" s="174"/>
      <c r="Z1098" s="174"/>
      <c r="AA1098" s="175"/>
      <c r="AB1098" s="176"/>
      <c r="AC1098" s="176"/>
    </row>
    <row r="1099" spans="1:29" s="177" customFormat="1" ht="12" customHeight="1" x14ac:dyDescent="0.25">
      <c r="A1099" s="128"/>
      <c r="B1099" s="220"/>
      <c r="C1099" s="223"/>
      <c r="D1099" s="223"/>
      <c r="E1099" s="223"/>
      <c r="F1099" s="223"/>
      <c r="G1099" s="223"/>
      <c r="H1099" s="223"/>
      <c r="I1099" s="223"/>
      <c r="J1099" s="223"/>
      <c r="K1099" s="223"/>
      <c r="L1099" s="223"/>
      <c r="M1099" s="223"/>
      <c r="N1099" s="308"/>
      <c r="O1099" s="223"/>
      <c r="P1099" s="223"/>
      <c r="Q1099" s="223"/>
      <c r="R1099" s="306"/>
      <c r="S1099" s="380"/>
      <c r="T1099" s="202" t="b">
        <f t="shared" si="77"/>
        <v>0</v>
      </c>
      <c r="U1099" s="202" t="str">
        <f t="shared" si="78"/>
        <v>FALSE</v>
      </c>
      <c r="V1099" s="202">
        <f t="shared" si="82"/>
        <v>0</v>
      </c>
      <c r="W1099" s="202" t="str">
        <f t="shared" si="79"/>
        <v>0</v>
      </c>
      <c r="X1099" s="174"/>
      <c r="Y1099" s="174"/>
      <c r="Z1099" s="174"/>
      <c r="AA1099" s="175"/>
      <c r="AB1099" s="176"/>
      <c r="AC1099" s="176"/>
    </row>
    <row r="1100" spans="1:29" s="177" customFormat="1" x14ac:dyDescent="0.25">
      <c r="A1100" s="128"/>
      <c r="B1100" s="220"/>
      <c r="C1100" s="223"/>
      <c r="D1100" s="959"/>
      <c r="E1100" s="960"/>
      <c r="F1100" s="960"/>
      <c r="G1100" s="960"/>
      <c r="H1100" s="960"/>
      <c r="I1100" s="960"/>
      <c r="J1100" s="960"/>
      <c r="K1100" s="960"/>
      <c r="L1100" s="960"/>
      <c r="M1100" s="960"/>
      <c r="N1100" s="960"/>
      <c r="O1100" s="960"/>
      <c r="P1100" s="960"/>
      <c r="Q1100" s="961"/>
      <c r="R1100" s="309"/>
      <c r="S1100" s="380" t="str">
        <f>IF(AND(P1095="YES",D1100=""),"Please add narrative text.","")</f>
        <v/>
      </c>
      <c r="T1100" s="202" t="b">
        <f t="shared" si="77"/>
        <v>0</v>
      </c>
      <c r="U1100" s="202" t="str">
        <f t="shared" si="78"/>
        <v>FALSE</v>
      </c>
      <c r="V1100" s="202">
        <f t="shared" si="82"/>
        <v>0</v>
      </c>
      <c r="W1100" s="202" t="str">
        <f t="shared" si="79"/>
        <v>0</v>
      </c>
      <c r="X1100" s="174"/>
      <c r="Y1100" s="174"/>
      <c r="Z1100" s="174"/>
      <c r="AA1100" s="175"/>
      <c r="AB1100" s="176"/>
      <c r="AC1100" s="176"/>
    </row>
    <row r="1101" spans="1:29" s="177" customFormat="1" x14ac:dyDescent="0.25">
      <c r="A1101" s="128"/>
      <c r="B1101" s="220"/>
      <c r="C1101" s="223"/>
      <c r="D1101" s="962"/>
      <c r="E1101" s="963"/>
      <c r="F1101" s="963"/>
      <c r="G1101" s="963"/>
      <c r="H1101" s="963"/>
      <c r="I1101" s="963"/>
      <c r="J1101" s="963"/>
      <c r="K1101" s="963"/>
      <c r="L1101" s="963"/>
      <c r="M1101" s="963"/>
      <c r="N1101" s="963"/>
      <c r="O1101" s="963"/>
      <c r="P1101" s="963"/>
      <c r="Q1101" s="964"/>
      <c r="R1101" s="309"/>
      <c r="S1101" s="380"/>
      <c r="T1101" s="202" t="b">
        <f t="shared" si="77"/>
        <v>0</v>
      </c>
      <c r="U1101" s="202" t="str">
        <f t="shared" si="78"/>
        <v>FALSE</v>
      </c>
      <c r="V1101" s="202">
        <f t="shared" si="82"/>
        <v>0</v>
      </c>
      <c r="W1101" s="202" t="str">
        <f t="shared" si="79"/>
        <v>0</v>
      </c>
      <c r="X1101" s="174"/>
      <c r="Y1101" s="174"/>
      <c r="Z1101" s="174"/>
      <c r="AA1101" s="175"/>
      <c r="AB1101" s="176"/>
      <c r="AC1101" s="176"/>
    </row>
    <row r="1102" spans="1:29" s="177" customFormat="1" x14ac:dyDescent="0.25">
      <c r="A1102" s="128"/>
      <c r="B1102" s="220"/>
      <c r="C1102" s="223"/>
      <c r="D1102" s="962"/>
      <c r="E1102" s="963"/>
      <c r="F1102" s="963"/>
      <c r="G1102" s="963"/>
      <c r="H1102" s="963"/>
      <c r="I1102" s="963"/>
      <c r="J1102" s="963"/>
      <c r="K1102" s="963"/>
      <c r="L1102" s="963"/>
      <c r="M1102" s="963"/>
      <c r="N1102" s="963"/>
      <c r="O1102" s="963"/>
      <c r="P1102" s="963"/>
      <c r="Q1102" s="964"/>
      <c r="R1102" s="306"/>
      <c r="S1102" s="380"/>
      <c r="T1102" s="202" t="b">
        <f t="shared" si="77"/>
        <v>0</v>
      </c>
      <c r="U1102" s="202" t="str">
        <f t="shared" si="78"/>
        <v>FALSE</v>
      </c>
      <c r="V1102" s="202">
        <f t="shared" si="82"/>
        <v>0</v>
      </c>
      <c r="W1102" s="202" t="str">
        <f t="shared" si="79"/>
        <v>0</v>
      </c>
      <c r="X1102" s="174"/>
      <c r="Y1102" s="174"/>
      <c r="Z1102" s="174"/>
      <c r="AA1102" s="175"/>
      <c r="AB1102" s="176"/>
      <c r="AC1102" s="176"/>
    </row>
    <row r="1103" spans="1:29" s="177" customFormat="1" x14ac:dyDescent="0.25">
      <c r="A1103" s="128"/>
      <c r="B1103" s="220"/>
      <c r="C1103" s="223"/>
      <c r="D1103" s="962"/>
      <c r="E1103" s="963"/>
      <c r="F1103" s="963"/>
      <c r="G1103" s="963"/>
      <c r="H1103" s="963"/>
      <c r="I1103" s="963"/>
      <c r="J1103" s="963"/>
      <c r="K1103" s="963"/>
      <c r="L1103" s="963"/>
      <c r="M1103" s="963"/>
      <c r="N1103" s="963"/>
      <c r="O1103" s="963"/>
      <c r="P1103" s="963"/>
      <c r="Q1103" s="964"/>
      <c r="R1103" s="306"/>
      <c r="S1103" s="380"/>
      <c r="T1103" s="202" t="b">
        <f t="shared" si="77"/>
        <v>0</v>
      </c>
      <c r="U1103" s="202" t="str">
        <f t="shared" si="78"/>
        <v>FALSE</v>
      </c>
      <c r="V1103" s="202">
        <f t="shared" si="82"/>
        <v>0</v>
      </c>
      <c r="W1103" s="202" t="str">
        <f t="shared" si="79"/>
        <v>0</v>
      </c>
      <c r="X1103" s="174"/>
      <c r="Y1103" s="174"/>
      <c r="Z1103" s="174"/>
      <c r="AA1103" s="175"/>
      <c r="AB1103" s="176"/>
      <c r="AC1103" s="176"/>
    </row>
    <row r="1104" spans="1:29" s="177" customFormat="1" x14ac:dyDescent="0.25">
      <c r="A1104" s="128"/>
      <c r="B1104" s="220"/>
      <c r="C1104" s="223"/>
      <c r="D1104" s="962"/>
      <c r="E1104" s="963"/>
      <c r="F1104" s="963"/>
      <c r="G1104" s="963"/>
      <c r="H1104" s="963"/>
      <c r="I1104" s="963"/>
      <c r="J1104" s="963"/>
      <c r="K1104" s="963"/>
      <c r="L1104" s="963"/>
      <c r="M1104" s="963"/>
      <c r="N1104" s="963"/>
      <c r="O1104" s="963"/>
      <c r="P1104" s="963"/>
      <c r="Q1104" s="964"/>
      <c r="R1104" s="306"/>
      <c r="S1104" s="380"/>
      <c r="T1104" s="202" t="b">
        <f t="shared" si="77"/>
        <v>0</v>
      </c>
      <c r="U1104" s="202" t="str">
        <f t="shared" si="78"/>
        <v>FALSE</v>
      </c>
      <c r="V1104" s="202">
        <f t="shared" si="82"/>
        <v>0</v>
      </c>
      <c r="W1104" s="202" t="str">
        <f t="shared" si="79"/>
        <v>0</v>
      </c>
      <c r="X1104" s="174"/>
      <c r="Y1104" s="174"/>
      <c r="Z1104" s="174"/>
      <c r="AA1104" s="175"/>
      <c r="AB1104" s="176"/>
      <c r="AC1104" s="176"/>
    </row>
    <row r="1105" spans="1:41" s="177" customFormat="1" x14ac:dyDescent="0.25">
      <c r="A1105" s="128"/>
      <c r="B1105" s="220"/>
      <c r="C1105" s="223"/>
      <c r="D1105" s="965"/>
      <c r="E1105" s="966"/>
      <c r="F1105" s="966"/>
      <c r="G1105" s="966"/>
      <c r="H1105" s="966"/>
      <c r="I1105" s="966"/>
      <c r="J1105" s="966"/>
      <c r="K1105" s="966"/>
      <c r="L1105" s="966"/>
      <c r="M1105" s="966"/>
      <c r="N1105" s="966"/>
      <c r="O1105" s="966"/>
      <c r="P1105" s="966"/>
      <c r="Q1105" s="967"/>
      <c r="R1105" s="339"/>
      <c r="S1105" s="380"/>
      <c r="T1105" s="202" t="b">
        <f t="shared" si="77"/>
        <v>0</v>
      </c>
      <c r="U1105" s="202" t="str">
        <f t="shared" si="78"/>
        <v>FALSE</v>
      </c>
      <c r="V1105" s="202">
        <f t="shared" si="82"/>
        <v>0</v>
      </c>
      <c r="W1105" s="202" t="str">
        <f t="shared" si="79"/>
        <v>0</v>
      </c>
      <c r="X1105" s="174"/>
      <c r="Y1105" s="174"/>
      <c r="Z1105" s="174"/>
      <c r="AA1105" s="175"/>
      <c r="AB1105" s="176"/>
      <c r="AC1105" s="176"/>
    </row>
    <row r="1106" spans="1:41" s="207" customFormat="1" ht="15.75" x14ac:dyDescent="0.25">
      <c r="A1106" s="128"/>
      <c r="B1106" s="220"/>
      <c r="C1106" s="223"/>
      <c r="D1106" s="356"/>
      <c r="E1106" s="354"/>
      <c r="F1106" s="354"/>
      <c r="G1106" s="354"/>
      <c r="H1106" s="354"/>
      <c r="I1106" s="354"/>
      <c r="J1106" s="354"/>
      <c r="K1106" s="354"/>
      <c r="L1106" s="354"/>
      <c r="M1106" s="354"/>
      <c r="N1106" s="354"/>
      <c r="O1106" s="354"/>
      <c r="P1106" s="354"/>
      <c r="Q1106" s="354"/>
      <c r="R1106" s="306"/>
      <c r="S1106" s="380"/>
      <c r="T1106" s="202"/>
      <c r="U1106" s="202"/>
      <c r="V1106" s="202"/>
      <c r="W1106" s="202"/>
      <c r="X1106" s="174"/>
      <c r="Y1106" s="174"/>
      <c r="Z1106" s="174"/>
      <c r="AA1106" s="175"/>
      <c r="AB1106" s="176"/>
      <c r="AC1106" s="176"/>
    </row>
    <row r="1107" spans="1:41" ht="21.75" customHeight="1" x14ac:dyDescent="0.25">
      <c r="A1107" s="124"/>
      <c r="B1107" s="211"/>
      <c r="C1107" s="223"/>
      <c r="D1107" s="908" t="s">
        <v>459</v>
      </c>
      <c r="E1107" s="908"/>
      <c r="F1107" s="908"/>
      <c r="G1107" s="908"/>
      <c r="H1107" s="908"/>
      <c r="I1107" s="908"/>
      <c r="J1107" s="908"/>
      <c r="K1107" s="908"/>
      <c r="L1107" s="908"/>
      <c r="M1107" s="908"/>
      <c r="N1107" s="908"/>
      <c r="O1107" s="908"/>
      <c r="P1107" s="968" t="s">
        <v>251</v>
      </c>
      <c r="Q1107" s="969"/>
      <c r="R1107" s="243"/>
      <c r="S1107" s="536" t="str">
        <f>IF(AND(P1095="YES",P1107="&lt;select&gt;"),"Please upload the required documentation.","")</f>
        <v/>
      </c>
      <c r="T1107" s="202" t="b">
        <f>IF(W1107="1",TRUE,FALSE)</f>
        <v>0</v>
      </c>
      <c r="U1107" s="202" t="str">
        <f>""&amp;T1107&amp;""</f>
        <v>FALSE</v>
      </c>
      <c r="V1107" s="202">
        <f>IF(P1107="Uploaded",1,0)</f>
        <v>0</v>
      </c>
      <c r="W1107" s="202" t="str">
        <f>""&amp;V1107&amp;""</f>
        <v>0</v>
      </c>
      <c r="AL1107" s="178"/>
      <c r="AM1107" s="178"/>
      <c r="AN1107" s="178"/>
      <c r="AO1107" s="178"/>
    </row>
    <row r="1108" spans="1:41" ht="21.75" customHeight="1" x14ac:dyDescent="0.25">
      <c r="A1108" s="124"/>
      <c r="B1108" s="211"/>
      <c r="C1108" s="223"/>
      <c r="D1108" s="908"/>
      <c r="E1108" s="908"/>
      <c r="F1108" s="908"/>
      <c r="G1108" s="908"/>
      <c r="H1108" s="908"/>
      <c r="I1108" s="908"/>
      <c r="J1108" s="908"/>
      <c r="K1108" s="908"/>
      <c r="L1108" s="908"/>
      <c r="M1108" s="908"/>
      <c r="N1108" s="908"/>
      <c r="O1108" s="908"/>
      <c r="P1108" s="357"/>
      <c r="Q1108" s="357"/>
      <c r="R1108" s="243"/>
      <c r="S1108" s="536"/>
      <c r="T1108" s="202"/>
      <c r="U1108" s="202"/>
      <c r="V1108" s="202"/>
      <c r="W1108" s="202"/>
      <c r="AL1108" s="178"/>
      <c r="AM1108" s="178"/>
      <c r="AN1108" s="178"/>
      <c r="AO1108" s="178"/>
    </row>
    <row r="1109" spans="1:41" s="133" customFormat="1" ht="21.75" customHeight="1" x14ac:dyDescent="0.25">
      <c r="A1109" s="128"/>
      <c r="B1109" s="220"/>
      <c r="C1109" s="223"/>
      <c r="D1109" s="221" t="s">
        <v>663</v>
      </c>
      <c r="E1109" s="222"/>
      <c r="F1109" s="222"/>
      <c r="G1109" s="223"/>
      <c r="H1109" s="224"/>
      <c r="I1109" s="223"/>
      <c r="J1109" s="223"/>
      <c r="K1109" s="223"/>
      <c r="L1109" s="223"/>
      <c r="M1109" s="223"/>
      <c r="N1109" s="225"/>
      <c r="O1109" s="226"/>
      <c r="P1109" s="129"/>
      <c r="Q1109" s="129"/>
      <c r="R1109" s="227"/>
      <c r="S1109" s="380"/>
      <c r="T1109" s="202"/>
      <c r="U1109" s="202"/>
      <c r="V1109" s="202"/>
      <c r="W1109" s="202"/>
      <c r="X1109" s="202"/>
      <c r="Y1109" s="202"/>
      <c r="Z1109" s="202"/>
      <c r="AA1109" s="128"/>
      <c r="AB1109" s="131"/>
      <c r="AC1109" s="131"/>
    </row>
    <row r="1110" spans="1:41" s="133" customFormat="1" ht="15.75" x14ac:dyDescent="0.25">
      <c r="A1110" s="128"/>
      <c r="B1110" s="220"/>
      <c r="C1110" s="223"/>
      <c r="D1110" s="229"/>
      <c r="E1110" s="230" t="s">
        <v>257</v>
      </c>
      <c r="F1110" s="956" t="s">
        <v>251</v>
      </c>
      <c r="G1110" s="957"/>
      <c r="H1110" s="957"/>
      <c r="I1110" s="957"/>
      <c r="J1110" s="958"/>
      <c r="L1110" s="230" t="s">
        <v>258</v>
      </c>
      <c r="M1110" s="956" t="s">
        <v>251</v>
      </c>
      <c r="N1110" s="957"/>
      <c r="O1110" s="957"/>
      <c r="P1110" s="957"/>
      <c r="Q1110" s="958"/>
      <c r="R1110" s="227"/>
      <c r="S1110" s="380"/>
      <c r="T1110" s="202"/>
      <c r="U1110" s="202"/>
      <c r="V1110" s="202"/>
      <c r="W1110" s="202"/>
      <c r="X1110" s="202"/>
      <c r="Y1110" s="202"/>
      <c r="Z1110" s="202"/>
      <c r="AA1110" s="128"/>
      <c r="AB1110" s="131"/>
      <c r="AC1110" s="131"/>
    </row>
    <row r="1111" spans="1:41" s="177" customFormat="1" ht="15.6" customHeight="1" thickBot="1" x14ac:dyDescent="0.3">
      <c r="A1111" s="128"/>
      <c r="B1111" s="358"/>
      <c r="C1111" s="359"/>
      <c r="D1111" s="360"/>
      <c r="E1111" s="360"/>
      <c r="F1111" s="360"/>
      <c r="G1111" s="360"/>
      <c r="H1111" s="360"/>
      <c r="I1111" s="360"/>
      <c r="J1111" s="360"/>
      <c r="K1111" s="360"/>
      <c r="L1111" s="360"/>
      <c r="M1111" s="360"/>
      <c r="N1111" s="360"/>
      <c r="O1111" s="360"/>
      <c r="P1111" s="320"/>
      <c r="Q1111" s="320"/>
      <c r="R1111" s="361"/>
      <c r="S1111" s="380"/>
      <c r="T1111" s="202" t="b">
        <f>IF(W1111="1",TRUE,FALSE)</f>
        <v>0</v>
      </c>
      <c r="U1111" s="202" t="str">
        <f>""&amp;T1111&amp;""</f>
        <v>FALSE</v>
      </c>
      <c r="V1111" s="202">
        <f>IF(C1111="Uploaded",1,0)</f>
        <v>0</v>
      </c>
      <c r="W1111" s="202" t="str">
        <f>""&amp;V1111&amp;""</f>
        <v>0</v>
      </c>
      <c r="X1111" s="174"/>
      <c r="Y1111" s="174"/>
      <c r="Z1111" s="174"/>
      <c r="AA1111" s="175"/>
      <c r="AB1111" s="176"/>
      <c r="AC1111" s="176"/>
    </row>
    <row r="1112" spans="1:41" s="177" customFormat="1" ht="15.75" x14ac:dyDescent="0.25">
      <c r="A1112" s="128"/>
      <c r="B1112" s="291"/>
      <c r="C1112" s="292"/>
      <c r="D1112" s="342"/>
      <c r="E1112" s="342"/>
      <c r="F1112" s="342"/>
      <c r="G1112" s="342"/>
      <c r="H1112" s="342"/>
      <c r="I1112" s="342"/>
      <c r="J1112" s="342"/>
      <c r="K1112" s="342"/>
      <c r="L1112" s="342"/>
      <c r="M1112" s="342"/>
      <c r="N1112" s="343"/>
      <c r="O1112" s="342"/>
      <c r="P1112" s="342"/>
      <c r="Q1112" s="342"/>
      <c r="R1112" s="294"/>
      <c r="S1112" s="380"/>
      <c r="T1112" s="202" t="b">
        <f t="shared" si="77"/>
        <v>0</v>
      </c>
      <c r="U1112" s="202" t="str">
        <f t="shared" si="78"/>
        <v>FALSE</v>
      </c>
      <c r="V1112" s="202">
        <f t="shared" si="82"/>
        <v>0</v>
      </c>
      <c r="W1112" s="202" t="str">
        <f t="shared" si="79"/>
        <v>0</v>
      </c>
      <c r="X1112" s="174"/>
      <c r="Y1112" s="174"/>
      <c r="Z1112" s="174"/>
      <c r="AA1112" s="175"/>
      <c r="AB1112" s="176"/>
      <c r="AC1112" s="176"/>
    </row>
    <row r="1113" spans="1:41" s="177" customFormat="1" ht="15.75" x14ac:dyDescent="0.25">
      <c r="A1113" s="128"/>
      <c r="B1113" s="220"/>
      <c r="C1113" s="322" t="s">
        <v>156</v>
      </c>
      <c r="D1113" s="322"/>
      <c r="E1113" s="307"/>
      <c r="F1113" s="307"/>
      <c r="G1113" s="307"/>
      <c r="H1113" s="307"/>
      <c r="I1113" s="307"/>
      <c r="J1113" s="307"/>
      <c r="K1113" s="307"/>
      <c r="L1113" s="307"/>
      <c r="M1113" s="307"/>
      <c r="N1113" s="323"/>
      <c r="O1113" s="307"/>
      <c r="P1113" s="307"/>
      <c r="Q1113" s="307"/>
      <c r="R1113" s="345"/>
      <c r="S1113" s="380"/>
      <c r="T1113" s="202" t="b">
        <f t="shared" si="77"/>
        <v>0</v>
      </c>
      <c r="U1113" s="202" t="str">
        <f t="shared" si="78"/>
        <v>FALSE</v>
      </c>
      <c r="V1113" s="202">
        <f>IF(P1113="YES",1,0)</f>
        <v>0</v>
      </c>
      <c r="W1113" s="202" t="str">
        <f t="shared" si="79"/>
        <v>0</v>
      </c>
      <c r="X1113" s="174"/>
      <c r="Y1113" s="174"/>
      <c r="Z1113" s="174"/>
      <c r="AA1113" s="175"/>
      <c r="AB1113" s="176"/>
      <c r="AC1113" s="176"/>
    </row>
    <row r="1114" spans="1:41" s="346" customFormat="1" ht="15.75" customHeight="1" x14ac:dyDescent="0.25">
      <c r="A1114" s="324"/>
      <c r="B1114" s="325"/>
      <c r="C1114" s="326" t="s">
        <v>333</v>
      </c>
      <c r="E1114" s="377"/>
      <c r="F1114" s="377"/>
      <c r="G1114" s="377"/>
      <c r="H1114" s="377"/>
      <c r="I1114" s="377"/>
      <c r="J1114" s="377"/>
      <c r="K1114" s="377"/>
      <c r="L1114" s="377"/>
      <c r="M1114" s="377"/>
      <c r="N1114" s="328"/>
      <c r="O1114" s="328"/>
      <c r="P1114" s="328"/>
      <c r="Q1114" s="328"/>
      <c r="R1114" s="348"/>
      <c r="S1114" s="539"/>
      <c r="T1114" s="330" t="e">
        <f t="shared" si="77"/>
        <v>#REF!</v>
      </c>
      <c r="U1114" s="330" t="e">
        <f t="shared" si="78"/>
        <v>#REF!</v>
      </c>
      <c r="V1114" s="330" t="e">
        <f>IF(#REF!="Uploaded",1,0)</f>
        <v>#REF!</v>
      </c>
      <c r="W1114" s="330" t="e">
        <f t="shared" si="79"/>
        <v>#REF!</v>
      </c>
      <c r="X1114" s="349"/>
      <c r="Y1114" s="349"/>
      <c r="Z1114" s="349"/>
      <c r="AA1114" s="541"/>
      <c r="AB1114" s="350"/>
      <c r="AC1114" s="350"/>
    </row>
    <row r="1115" spans="1:41" s="177" customFormat="1" ht="16.5" customHeight="1" x14ac:dyDescent="0.25">
      <c r="A1115" s="128"/>
      <c r="B1115" s="220"/>
      <c r="C1115" s="223"/>
      <c r="D1115" s="229"/>
      <c r="E1115" s="307"/>
      <c r="F1115" s="307"/>
      <c r="G1115" s="307"/>
      <c r="H1115" s="307"/>
      <c r="I1115" s="307"/>
      <c r="J1115" s="307"/>
      <c r="K1115" s="307"/>
      <c r="L1115" s="307"/>
      <c r="M1115" s="307"/>
      <c r="N1115" s="307"/>
      <c r="O1115" s="307"/>
      <c r="P1115" s="307"/>
      <c r="Q1115" s="307"/>
      <c r="R1115" s="306"/>
      <c r="S1115" s="380"/>
      <c r="T1115" s="202" t="b">
        <f>IF(W1115="1",TRUE,FALSE)</f>
        <v>0</v>
      </c>
      <c r="U1115" s="202" t="str">
        <f>""&amp;T1115&amp;""</f>
        <v>FALSE</v>
      </c>
      <c r="V1115" s="202">
        <f>IF(P1115="YES",1,0)</f>
        <v>0</v>
      </c>
      <c r="W1115" s="202" t="str">
        <f>""&amp;V1115&amp;""</f>
        <v>0</v>
      </c>
      <c r="X1115" s="174"/>
      <c r="Y1115" s="174"/>
      <c r="Z1115" s="174"/>
      <c r="AA1115" s="175"/>
      <c r="AB1115" s="176"/>
      <c r="AC1115" s="176"/>
    </row>
    <row r="1116" spans="1:41" s="177" customFormat="1" ht="16.5" customHeight="1" x14ac:dyDescent="0.25">
      <c r="A1116" s="128"/>
      <c r="B1116" s="220"/>
      <c r="C1116" s="223"/>
      <c r="D1116" s="883" t="s">
        <v>455</v>
      </c>
      <c r="E1116" s="883"/>
      <c r="F1116" s="883"/>
      <c r="G1116" s="883"/>
      <c r="H1116" s="883"/>
      <c r="I1116" s="883"/>
      <c r="J1116" s="883"/>
      <c r="K1116" s="883"/>
      <c r="L1116" s="883"/>
      <c r="M1116" s="883"/>
      <c r="N1116" s="883"/>
      <c r="O1116" s="884"/>
      <c r="P1116" s="95" t="s">
        <v>251</v>
      </c>
      <c r="Q1116" s="307"/>
      <c r="R1116" s="306"/>
      <c r="S1116" s="380" t="str">
        <f>IF(AND(OR(P1116="NO",P1116="&lt;select&gt;"),OR(D1120&lt;&gt;"",U1127="TRUE",U1129="TRUE")),"Please answer this question by making a selection in the dropdown.","")</f>
        <v/>
      </c>
      <c r="T1116" s="202" t="b">
        <f>IF(W1116="1",TRUE,FALSE)</f>
        <v>0</v>
      </c>
      <c r="U1116" s="202" t="str">
        <f>""&amp;T1116&amp;""</f>
        <v>FALSE</v>
      </c>
      <c r="V1116" s="202">
        <f>IF(P1116="YES",1,0)</f>
        <v>0</v>
      </c>
      <c r="W1116" s="202" t="str">
        <f>""&amp;V1116&amp;""</f>
        <v>0</v>
      </c>
      <c r="X1116" s="174"/>
      <c r="Y1116" s="174"/>
      <c r="Z1116" s="174"/>
      <c r="AA1116" s="175"/>
      <c r="AB1116" s="176"/>
      <c r="AC1116" s="176"/>
    </row>
    <row r="1117" spans="1:41" s="177" customFormat="1" ht="15.75" customHeight="1" x14ac:dyDescent="0.25">
      <c r="A1117" s="128"/>
      <c r="B1117" s="220"/>
      <c r="C1117" s="223"/>
      <c r="D1117" s="207"/>
      <c r="E1117" s="378"/>
      <c r="F1117" s="378"/>
      <c r="G1117" s="378"/>
      <c r="H1117" s="378"/>
      <c r="I1117" s="378"/>
      <c r="J1117" s="378"/>
      <c r="K1117" s="378"/>
      <c r="L1117" s="378"/>
      <c r="M1117" s="378"/>
      <c r="N1117" s="378"/>
      <c r="O1117" s="226"/>
      <c r="P1117" s="152"/>
      <c r="Q1117" s="152"/>
      <c r="R1117" s="345"/>
      <c r="S1117" s="380"/>
      <c r="T1117" s="202" t="b">
        <f t="shared" si="77"/>
        <v>0</v>
      </c>
      <c r="U1117" s="202" t="str">
        <f t="shared" si="78"/>
        <v>FALSE</v>
      </c>
      <c r="V1117" s="202">
        <f t="shared" ref="V1117:V1134" si="83">IF(C1117="Uploaded",1,0)</f>
        <v>0</v>
      </c>
      <c r="W1117" s="202" t="str">
        <f t="shared" si="79"/>
        <v>0</v>
      </c>
      <c r="X1117" s="174"/>
      <c r="Y1117" s="174"/>
      <c r="Z1117" s="174"/>
      <c r="AA1117" s="175"/>
      <c r="AB1117" s="176"/>
      <c r="AC1117" s="176"/>
    </row>
    <row r="1118" spans="1:41" s="177" customFormat="1" ht="15.75" customHeight="1" x14ac:dyDescent="0.25">
      <c r="A1118" s="128"/>
      <c r="B1118" s="220"/>
      <c r="C1118" s="223"/>
      <c r="D1118" s="353" t="s">
        <v>741</v>
      </c>
      <c r="E1118" s="356"/>
      <c r="F1118" s="356"/>
      <c r="G1118" s="356"/>
      <c r="H1118" s="356"/>
      <c r="I1118" s="356"/>
      <c r="J1118" s="356"/>
      <c r="K1118" s="356"/>
      <c r="L1118" s="356"/>
      <c r="M1118" s="356"/>
      <c r="N1118" s="356"/>
      <c r="O1118" s="356"/>
      <c r="P1118" s="354"/>
      <c r="Q1118" s="354"/>
      <c r="R1118" s="345"/>
      <c r="S1118" s="380"/>
      <c r="T1118" s="202" t="b">
        <f t="shared" si="77"/>
        <v>0</v>
      </c>
      <c r="U1118" s="202" t="str">
        <f t="shared" si="78"/>
        <v>FALSE</v>
      </c>
      <c r="V1118" s="202">
        <f t="shared" si="83"/>
        <v>0</v>
      </c>
      <c r="W1118" s="202" t="str">
        <f t="shared" si="79"/>
        <v>0</v>
      </c>
      <c r="X1118" s="174"/>
      <c r="Y1118" s="174"/>
      <c r="Z1118" s="174"/>
      <c r="AA1118" s="175"/>
      <c r="AB1118" s="176"/>
      <c r="AC1118" s="176"/>
    </row>
    <row r="1119" spans="1:41" s="177" customFormat="1" ht="9" customHeight="1" x14ac:dyDescent="0.25">
      <c r="A1119" s="128"/>
      <c r="B1119" s="220"/>
      <c r="C1119" s="223"/>
      <c r="D1119" s="354"/>
      <c r="E1119" s="354"/>
      <c r="F1119" s="354"/>
      <c r="G1119" s="354"/>
      <c r="H1119" s="354"/>
      <c r="I1119" s="354"/>
      <c r="J1119" s="354"/>
      <c r="K1119" s="354"/>
      <c r="L1119" s="354"/>
      <c r="M1119" s="354"/>
      <c r="N1119" s="354"/>
      <c r="O1119" s="354"/>
      <c r="P1119" s="354"/>
      <c r="Q1119" s="354"/>
      <c r="R1119" s="345"/>
      <c r="S1119" s="380"/>
      <c r="T1119" s="202" t="b">
        <f t="shared" si="77"/>
        <v>0</v>
      </c>
      <c r="U1119" s="202" t="str">
        <f t="shared" si="78"/>
        <v>FALSE</v>
      </c>
      <c r="V1119" s="202">
        <f t="shared" si="83"/>
        <v>0</v>
      </c>
      <c r="W1119" s="202" t="str">
        <f t="shared" si="79"/>
        <v>0</v>
      </c>
      <c r="X1119" s="174"/>
      <c r="Y1119" s="174"/>
      <c r="Z1119" s="174"/>
      <c r="AA1119" s="175"/>
      <c r="AB1119" s="176"/>
      <c r="AC1119" s="176"/>
    </row>
    <row r="1120" spans="1:41" s="177" customFormat="1" x14ac:dyDescent="0.25">
      <c r="A1120" s="128"/>
      <c r="B1120" s="220"/>
      <c r="C1120" s="223"/>
      <c r="D1120" s="959"/>
      <c r="E1120" s="960"/>
      <c r="F1120" s="960"/>
      <c r="G1120" s="960"/>
      <c r="H1120" s="960"/>
      <c r="I1120" s="960"/>
      <c r="J1120" s="960"/>
      <c r="K1120" s="960"/>
      <c r="L1120" s="960"/>
      <c r="M1120" s="960"/>
      <c r="N1120" s="960"/>
      <c r="O1120" s="960"/>
      <c r="P1120" s="960"/>
      <c r="Q1120" s="961"/>
      <c r="R1120" s="309"/>
      <c r="S1120" s="380" t="str">
        <f>IF(AND(P1116="YES",D1120=""),"Please add narrative text.","")</f>
        <v/>
      </c>
      <c r="T1120" s="202" t="b">
        <f t="shared" si="77"/>
        <v>0</v>
      </c>
      <c r="U1120" s="202" t="str">
        <f t="shared" si="78"/>
        <v>FALSE</v>
      </c>
      <c r="V1120" s="202">
        <f t="shared" si="83"/>
        <v>0</v>
      </c>
      <c r="W1120" s="202" t="str">
        <f t="shared" si="79"/>
        <v>0</v>
      </c>
      <c r="X1120" s="174"/>
      <c r="Y1120" s="174"/>
      <c r="Z1120" s="174"/>
      <c r="AA1120" s="175"/>
      <c r="AB1120" s="176"/>
      <c r="AC1120" s="176"/>
    </row>
    <row r="1121" spans="1:41" s="177" customFormat="1" x14ac:dyDescent="0.25">
      <c r="A1121" s="128"/>
      <c r="B1121" s="220"/>
      <c r="C1121" s="223"/>
      <c r="D1121" s="962"/>
      <c r="E1121" s="963"/>
      <c r="F1121" s="963"/>
      <c r="G1121" s="963"/>
      <c r="H1121" s="963"/>
      <c r="I1121" s="963"/>
      <c r="J1121" s="963"/>
      <c r="K1121" s="963"/>
      <c r="L1121" s="963"/>
      <c r="M1121" s="963"/>
      <c r="N1121" s="963"/>
      <c r="O1121" s="963"/>
      <c r="P1121" s="963"/>
      <c r="Q1121" s="964"/>
      <c r="R1121" s="306"/>
      <c r="S1121" s="380"/>
      <c r="T1121" s="202" t="b">
        <f t="shared" si="77"/>
        <v>0</v>
      </c>
      <c r="U1121" s="202" t="str">
        <f t="shared" si="78"/>
        <v>FALSE</v>
      </c>
      <c r="V1121" s="202">
        <f t="shared" si="83"/>
        <v>0</v>
      </c>
      <c r="W1121" s="202" t="str">
        <f t="shared" si="79"/>
        <v>0</v>
      </c>
      <c r="X1121" s="174"/>
      <c r="Y1121" s="174"/>
      <c r="Z1121" s="174"/>
      <c r="AA1121" s="175"/>
      <c r="AB1121" s="176"/>
      <c r="AC1121" s="176"/>
    </row>
    <row r="1122" spans="1:41" s="177" customFormat="1" x14ac:dyDescent="0.25">
      <c r="A1122" s="128"/>
      <c r="B1122" s="220"/>
      <c r="C1122" s="223"/>
      <c r="D1122" s="962"/>
      <c r="E1122" s="963"/>
      <c r="F1122" s="963"/>
      <c r="G1122" s="963"/>
      <c r="H1122" s="963"/>
      <c r="I1122" s="963"/>
      <c r="J1122" s="963"/>
      <c r="K1122" s="963"/>
      <c r="L1122" s="963"/>
      <c r="M1122" s="963"/>
      <c r="N1122" s="963"/>
      <c r="O1122" s="963"/>
      <c r="P1122" s="963"/>
      <c r="Q1122" s="964"/>
      <c r="R1122" s="306"/>
      <c r="S1122" s="380"/>
      <c r="T1122" s="202" t="b">
        <f t="shared" si="77"/>
        <v>0</v>
      </c>
      <c r="U1122" s="202" t="str">
        <f t="shared" si="78"/>
        <v>FALSE</v>
      </c>
      <c r="V1122" s="202">
        <f t="shared" si="83"/>
        <v>0</v>
      </c>
      <c r="W1122" s="202" t="str">
        <f t="shared" si="79"/>
        <v>0</v>
      </c>
      <c r="X1122" s="174"/>
      <c r="Y1122" s="174"/>
      <c r="Z1122" s="174"/>
      <c r="AA1122" s="175"/>
      <c r="AB1122" s="176"/>
      <c r="AC1122" s="176"/>
    </row>
    <row r="1123" spans="1:41" s="177" customFormat="1" x14ac:dyDescent="0.25">
      <c r="A1123" s="128"/>
      <c r="B1123" s="220"/>
      <c r="C1123" s="223"/>
      <c r="D1123" s="962"/>
      <c r="E1123" s="963"/>
      <c r="F1123" s="963"/>
      <c r="G1123" s="963"/>
      <c r="H1123" s="963"/>
      <c r="I1123" s="963"/>
      <c r="J1123" s="963"/>
      <c r="K1123" s="963"/>
      <c r="L1123" s="963"/>
      <c r="M1123" s="963"/>
      <c r="N1123" s="963"/>
      <c r="O1123" s="963"/>
      <c r="P1123" s="963"/>
      <c r="Q1123" s="964"/>
      <c r="R1123" s="306"/>
      <c r="S1123" s="380"/>
      <c r="T1123" s="202" t="b">
        <f t="shared" si="77"/>
        <v>0</v>
      </c>
      <c r="U1123" s="202" t="str">
        <f t="shared" si="78"/>
        <v>FALSE</v>
      </c>
      <c r="V1123" s="202">
        <f t="shared" si="83"/>
        <v>0</v>
      </c>
      <c r="W1123" s="202" t="str">
        <f t="shared" si="79"/>
        <v>0</v>
      </c>
      <c r="X1123" s="174"/>
      <c r="Y1123" s="174"/>
      <c r="Z1123" s="174"/>
      <c r="AA1123" s="175"/>
      <c r="AB1123" s="176"/>
      <c r="AC1123" s="176"/>
    </row>
    <row r="1124" spans="1:41" s="177" customFormat="1" x14ac:dyDescent="0.25">
      <c r="A1124" s="128"/>
      <c r="B1124" s="220"/>
      <c r="C1124" s="223"/>
      <c r="D1124" s="962"/>
      <c r="E1124" s="963"/>
      <c r="F1124" s="963"/>
      <c r="G1124" s="963"/>
      <c r="H1124" s="963"/>
      <c r="I1124" s="963"/>
      <c r="J1124" s="963"/>
      <c r="K1124" s="963"/>
      <c r="L1124" s="963"/>
      <c r="M1124" s="963"/>
      <c r="N1124" s="963"/>
      <c r="O1124" s="963"/>
      <c r="P1124" s="963"/>
      <c r="Q1124" s="964"/>
      <c r="R1124" s="306"/>
      <c r="S1124" s="380"/>
      <c r="T1124" s="202" t="b">
        <f t="shared" si="77"/>
        <v>0</v>
      </c>
      <c r="U1124" s="202" t="str">
        <f t="shared" si="78"/>
        <v>FALSE</v>
      </c>
      <c r="V1124" s="202">
        <f t="shared" si="83"/>
        <v>0</v>
      </c>
      <c r="W1124" s="202" t="str">
        <f t="shared" si="79"/>
        <v>0</v>
      </c>
      <c r="X1124" s="174"/>
      <c r="Y1124" s="174"/>
      <c r="Z1124" s="174"/>
      <c r="AA1124" s="175"/>
      <c r="AB1124" s="176"/>
      <c r="AC1124" s="176"/>
    </row>
    <row r="1125" spans="1:41" s="177" customFormat="1" x14ac:dyDescent="0.25">
      <c r="A1125" s="128"/>
      <c r="B1125" s="220"/>
      <c r="C1125" s="223"/>
      <c r="D1125" s="965"/>
      <c r="E1125" s="966"/>
      <c r="F1125" s="966"/>
      <c r="G1125" s="966"/>
      <c r="H1125" s="966"/>
      <c r="I1125" s="966"/>
      <c r="J1125" s="966"/>
      <c r="K1125" s="966"/>
      <c r="L1125" s="966"/>
      <c r="M1125" s="966"/>
      <c r="N1125" s="966"/>
      <c r="O1125" s="966"/>
      <c r="P1125" s="966"/>
      <c r="Q1125" s="967"/>
      <c r="R1125" s="339"/>
      <c r="S1125" s="380"/>
      <c r="T1125" s="202" t="b">
        <f t="shared" ref="T1125:T1204" si="84">IF(W1125="1",TRUE,FALSE)</f>
        <v>0</v>
      </c>
      <c r="U1125" s="202" t="str">
        <f t="shared" ref="U1125:U1204" si="85">""&amp;T1125&amp;""</f>
        <v>FALSE</v>
      </c>
      <c r="V1125" s="202">
        <f t="shared" si="83"/>
        <v>0</v>
      </c>
      <c r="W1125" s="202" t="str">
        <f>""&amp;V1125&amp;""</f>
        <v>0</v>
      </c>
      <c r="X1125" s="174"/>
      <c r="Y1125" s="174"/>
      <c r="Z1125" s="174"/>
      <c r="AA1125" s="175"/>
      <c r="AB1125" s="176"/>
      <c r="AC1125" s="176"/>
    </row>
    <row r="1126" spans="1:41" s="207" customFormat="1" x14ac:dyDescent="0.25">
      <c r="A1126" s="128"/>
      <c r="B1126" s="220"/>
      <c r="C1126" s="223"/>
      <c r="D1126" s="340"/>
      <c r="E1126" s="340"/>
      <c r="F1126" s="340"/>
      <c r="G1126" s="340"/>
      <c r="H1126" s="340"/>
      <c r="I1126" s="340"/>
      <c r="J1126" s="340"/>
      <c r="K1126" s="340"/>
      <c r="L1126" s="340"/>
      <c r="M1126" s="340"/>
      <c r="N1126" s="341"/>
      <c r="O1126" s="340"/>
      <c r="P1126" s="340"/>
      <c r="Q1126" s="340"/>
      <c r="R1126" s="306"/>
      <c r="S1126" s="380"/>
      <c r="T1126" s="202" t="b">
        <f t="shared" ref="T1126:T1133" si="86">IF(W1126="1",TRUE,FALSE)</f>
        <v>0</v>
      </c>
      <c r="U1126" s="202" t="str">
        <f t="shared" ref="U1126:U1133" si="87">""&amp;T1126&amp;""</f>
        <v>FALSE</v>
      </c>
      <c r="V1126" s="202">
        <f>IF(P1126="Uploaded",1,0)</f>
        <v>0</v>
      </c>
      <c r="W1126" s="202" t="str">
        <f>""&amp;V1126&amp;""</f>
        <v>0</v>
      </c>
      <c r="X1126" s="261"/>
      <c r="Y1126" s="261"/>
      <c r="Z1126" s="261"/>
      <c r="AA1126" s="124"/>
      <c r="AB1126" s="262"/>
      <c r="AC1126" s="262"/>
    </row>
    <row r="1127" spans="1:41" s="207" customFormat="1" ht="22.15" customHeight="1" x14ac:dyDescent="0.25">
      <c r="A1127" s="128"/>
      <c r="B1127" s="220"/>
      <c r="C1127" s="223"/>
      <c r="D1127" s="393" t="s">
        <v>276</v>
      </c>
      <c r="E1127" s="394"/>
      <c r="F1127" s="394"/>
      <c r="G1127" s="394"/>
      <c r="H1127" s="394"/>
      <c r="I1127" s="394"/>
      <c r="J1127" s="394"/>
      <c r="K1127" s="394"/>
      <c r="L1127" s="394"/>
      <c r="M1127" s="394"/>
      <c r="N1127" s="394"/>
      <c r="O1127" s="394"/>
      <c r="P1127" s="968" t="s">
        <v>251</v>
      </c>
      <c r="Q1127" s="969"/>
      <c r="R1127" s="306"/>
      <c r="S1127" s="536" t="str">
        <f>IF(AND(P1116="YES",P1127="&lt;select&gt;"),"Please upload the required documentation.","")</f>
        <v/>
      </c>
      <c r="T1127" s="202" t="b">
        <f t="shared" si="86"/>
        <v>0</v>
      </c>
      <c r="U1127" s="202" t="str">
        <f t="shared" si="87"/>
        <v>FALSE</v>
      </c>
      <c r="V1127" s="202">
        <f>IF(P1127="Uploaded",1,0)</f>
        <v>0</v>
      </c>
      <c r="W1127" s="202" t="str">
        <f>""&amp;V1127&amp;""</f>
        <v>0</v>
      </c>
      <c r="X1127" s="261"/>
      <c r="Y1127" s="261"/>
      <c r="Z1127" s="261"/>
      <c r="AA1127" s="124"/>
      <c r="AB1127" s="262"/>
      <c r="AC1127" s="262"/>
    </row>
    <row r="1128" spans="1:41" ht="11.45" customHeight="1" x14ac:dyDescent="0.25">
      <c r="A1128" s="124"/>
      <c r="B1128" s="211"/>
      <c r="C1128" s="223"/>
      <c r="D1128" s="394"/>
      <c r="E1128" s="394"/>
      <c r="F1128" s="394"/>
      <c r="G1128" s="394"/>
      <c r="H1128" s="394"/>
      <c r="I1128" s="394"/>
      <c r="J1128" s="394"/>
      <c r="K1128" s="394"/>
      <c r="L1128" s="394"/>
      <c r="M1128" s="394"/>
      <c r="N1128" s="394"/>
      <c r="O1128" s="394"/>
      <c r="P1128" s="223"/>
      <c r="Q1128" s="223"/>
      <c r="R1128" s="243"/>
      <c r="S1128" s="536"/>
      <c r="T1128" s="202" t="b">
        <f t="shared" si="86"/>
        <v>0</v>
      </c>
      <c r="U1128" s="202" t="str">
        <f t="shared" si="87"/>
        <v>FALSE</v>
      </c>
      <c r="V1128" s="202">
        <f>IF(P1128="Uploaded",1,0)</f>
        <v>0</v>
      </c>
      <c r="W1128" s="202" t="str">
        <f>""&amp;V1128&amp;""</f>
        <v>0</v>
      </c>
      <c r="AL1128" s="178"/>
      <c r="AM1128" s="178"/>
      <c r="AN1128" s="178"/>
      <c r="AO1128" s="178"/>
    </row>
    <row r="1129" spans="1:41" ht="21.6" customHeight="1" x14ac:dyDescent="0.25">
      <c r="A1129" s="124"/>
      <c r="B1129" s="211"/>
      <c r="C1129" s="223"/>
      <c r="D1129" s="393" t="s">
        <v>277</v>
      </c>
      <c r="E1129" s="394"/>
      <c r="F1129" s="394"/>
      <c r="G1129" s="394"/>
      <c r="H1129" s="394"/>
      <c r="I1129" s="394"/>
      <c r="J1129" s="394"/>
      <c r="K1129" s="394"/>
      <c r="L1129" s="394"/>
      <c r="M1129" s="394"/>
      <c r="N1129" s="394"/>
      <c r="O1129" s="394"/>
      <c r="P1129" s="968" t="s">
        <v>251</v>
      </c>
      <c r="Q1129" s="969"/>
      <c r="R1129" s="243"/>
      <c r="S1129" s="536" t="str">
        <f>IF(AND(P1116="YES",P1129="&lt;select&gt;"),"Please upload the required documentation.","")</f>
        <v/>
      </c>
      <c r="T1129" s="202" t="b">
        <f t="shared" si="86"/>
        <v>0</v>
      </c>
      <c r="U1129" s="202" t="str">
        <f t="shared" si="87"/>
        <v>FALSE</v>
      </c>
      <c r="V1129" s="202">
        <f>IF(P1129="Uploaded",1,0)</f>
        <v>0</v>
      </c>
      <c r="W1129" s="202" t="str">
        <f>""&amp;V1129&amp;""</f>
        <v>0</v>
      </c>
      <c r="AL1129" s="178"/>
      <c r="AM1129" s="178"/>
      <c r="AN1129" s="178"/>
      <c r="AO1129" s="178"/>
    </row>
    <row r="1130" spans="1:41" ht="15.75" customHeight="1" x14ac:dyDescent="0.25">
      <c r="A1130" s="124"/>
      <c r="B1130" s="211"/>
      <c r="C1130" s="223"/>
      <c r="D1130" s="394"/>
      <c r="E1130" s="394"/>
      <c r="F1130" s="394"/>
      <c r="G1130" s="394"/>
      <c r="H1130" s="394"/>
      <c r="I1130" s="394"/>
      <c r="J1130" s="394"/>
      <c r="K1130" s="394"/>
      <c r="L1130" s="394"/>
      <c r="M1130" s="394"/>
      <c r="N1130" s="394"/>
      <c r="O1130" s="394"/>
      <c r="P1130" s="357"/>
      <c r="Q1130" s="357"/>
      <c r="R1130" s="243"/>
      <c r="S1130" s="536"/>
      <c r="T1130" s="202"/>
      <c r="U1130" s="202"/>
      <c r="V1130" s="202"/>
      <c r="W1130" s="202"/>
      <c r="AD1130" s="207"/>
      <c r="AE1130" s="207"/>
      <c r="AF1130" s="207"/>
      <c r="AG1130" s="207"/>
      <c r="AH1130" s="207"/>
      <c r="AI1130" s="207"/>
      <c r="AJ1130" s="207"/>
      <c r="AK1130" s="207"/>
      <c r="AL1130" s="178"/>
      <c r="AM1130" s="178"/>
      <c r="AN1130" s="178"/>
      <c r="AO1130" s="178"/>
    </row>
    <row r="1131" spans="1:41" s="133" customFormat="1" ht="21.75" customHeight="1" x14ac:dyDescent="0.25">
      <c r="A1131" s="128"/>
      <c r="B1131" s="220"/>
      <c r="C1131" s="223"/>
      <c r="D1131" s="221" t="s">
        <v>663</v>
      </c>
      <c r="E1131" s="222"/>
      <c r="F1131" s="222"/>
      <c r="G1131" s="223"/>
      <c r="H1131" s="224"/>
      <c r="I1131" s="223"/>
      <c r="J1131" s="223"/>
      <c r="K1131" s="223"/>
      <c r="L1131" s="223"/>
      <c r="M1131" s="223"/>
      <c r="N1131" s="225"/>
      <c r="O1131" s="226"/>
      <c r="P1131" s="129"/>
      <c r="Q1131" s="129"/>
      <c r="R1131" s="227"/>
      <c r="S1131" s="380"/>
      <c r="T1131" s="202"/>
      <c r="U1131" s="202"/>
      <c r="V1131" s="202"/>
      <c r="W1131" s="202"/>
      <c r="X1131" s="202"/>
      <c r="Y1131" s="202"/>
      <c r="Z1131" s="202"/>
      <c r="AA1131" s="128"/>
      <c r="AB1131" s="131"/>
      <c r="AC1131" s="131"/>
    </row>
    <row r="1132" spans="1:41" s="133" customFormat="1" ht="15.75" x14ac:dyDescent="0.25">
      <c r="A1132" s="128"/>
      <c r="B1132" s="220"/>
      <c r="C1132" s="223"/>
      <c r="D1132" s="229"/>
      <c r="E1132" s="411" t="s">
        <v>257</v>
      </c>
      <c r="F1132" s="956" t="s">
        <v>251</v>
      </c>
      <c r="G1132" s="957"/>
      <c r="H1132" s="957"/>
      <c r="I1132" s="957"/>
      <c r="J1132" s="958"/>
      <c r="K1132" s="494"/>
      <c r="L1132" s="411" t="s">
        <v>258</v>
      </c>
      <c r="M1132" s="956" t="s">
        <v>251</v>
      </c>
      <c r="N1132" s="957"/>
      <c r="O1132" s="957"/>
      <c r="P1132" s="957"/>
      <c r="Q1132" s="958"/>
      <c r="R1132" s="227"/>
      <c r="S1132" s="380"/>
      <c r="T1132" s="202"/>
      <c r="U1132" s="202"/>
      <c r="V1132" s="202"/>
      <c r="W1132" s="202"/>
      <c r="X1132" s="202"/>
      <c r="Y1132" s="202"/>
      <c r="Z1132" s="202"/>
      <c r="AA1132" s="128"/>
      <c r="AB1132" s="131"/>
      <c r="AC1132" s="131"/>
    </row>
    <row r="1133" spans="1:41" ht="12" customHeight="1" thickBot="1" x14ac:dyDescent="0.3">
      <c r="A1133" s="124"/>
      <c r="B1133" s="211"/>
      <c r="C1133" s="357"/>
      <c r="D1133" s="387"/>
      <c r="E1133" s="387"/>
      <c r="F1133" s="387"/>
      <c r="G1133" s="387"/>
      <c r="H1133" s="387"/>
      <c r="I1133" s="387"/>
      <c r="J1133" s="387"/>
      <c r="K1133" s="387"/>
      <c r="L1133" s="387"/>
      <c r="M1133" s="387"/>
      <c r="N1133" s="387"/>
      <c r="O1133" s="387"/>
      <c r="P1133" s="616"/>
      <c r="Q1133" s="616"/>
      <c r="R1133" s="243"/>
      <c r="S1133" s="486"/>
      <c r="T1133" s="202" t="b">
        <f t="shared" si="86"/>
        <v>0</v>
      </c>
      <c r="U1133" s="202" t="str">
        <f t="shared" si="87"/>
        <v>FALSE</v>
      </c>
      <c r="V1133" s="202">
        <f>IF(C1133="Uploaded",1,0)</f>
        <v>0</v>
      </c>
      <c r="W1133" s="202" t="str">
        <f>""&amp;V1133&amp;""</f>
        <v>0</v>
      </c>
      <c r="AD1133" s="178"/>
      <c r="AE1133" s="178"/>
      <c r="AF1133" s="178"/>
      <c r="AG1133" s="178"/>
      <c r="AH1133" s="178"/>
      <c r="AI1133" s="178"/>
      <c r="AJ1133" s="178"/>
      <c r="AK1133" s="178"/>
      <c r="AL1133" s="178"/>
      <c r="AM1133" s="178"/>
      <c r="AN1133" s="178"/>
      <c r="AO1133" s="178"/>
    </row>
    <row r="1134" spans="1:41" s="177" customFormat="1" ht="15.75" x14ac:dyDescent="0.25">
      <c r="A1134" s="128"/>
      <c r="B1134" s="374"/>
      <c r="C1134" s="342"/>
      <c r="D1134" s="342"/>
      <c r="E1134" s="342"/>
      <c r="F1134" s="342"/>
      <c r="G1134" s="342"/>
      <c r="H1134" s="342"/>
      <c r="I1134" s="342"/>
      <c r="J1134" s="342"/>
      <c r="K1134" s="342"/>
      <c r="L1134" s="342"/>
      <c r="M1134" s="342"/>
      <c r="N1134" s="343"/>
      <c r="O1134" s="342"/>
      <c r="P1134" s="342"/>
      <c r="Q1134" s="342"/>
      <c r="R1134" s="294"/>
      <c r="S1134" s="380"/>
      <c r="T1134" s="202" t="b">
        <f t="shared" si="84"/>
        <v>0</v>
      </c>
      <c r="U1134" s="202" t="str">
        <f t="shared" si="85"/>
        <v>FALSE</v>
      </c>
      <c r="V1134" s="202">
        <f t="shared" si="83"/>
        <v>0</v>
      </c>
      <c r="W1134" s="202" t="str">
        <f t="shared" ref="W1134:W1204" si="88">""&amp;V1134&amp;""</f>
        <v>0</v>
      </c>
      <c r="X1134" s="174"/>
      <c r="Y1134" s="174"/>
      <c r="Z1134" s="174"/>
      <c r="AA1134" s="175"/>
      <c r="AB1134" s="176"/>
      <c r="AC1134" s="176"/>
    </row>
    <row r="1135" spans="1:41" s="177" customFormat="1" ht="15.75" x14ac:dyDescent="0.25">
      <c r="A1135" s="128"/>
      <c r="B1135" s="375"/>
      <c r="C1135" s="322" t="s">
        <v>334</v>
      </c>
      <c r="D1135" s="333"/>
      <c r="E1135" s="307"/>
      <c r="F1135" s="307"/>
      <c r="G1135" s="307"/>
      <c r="H1135" s="307"/>
      <c r="I1135" s="307"/>
      <c r="J1135" s="307"/>
      <c r="K1135" s="307"/>
      <c r="L1135" s="307"/>
      <c r="M1135" s="307"/>
      <c r="N1135" s="323"/>
      <c r="O1135" s="307"/>
      <c r="P1135" s="307"/>
      <c r="Q1135" s="307"/>
      <c r="R1135" s="345"/>
      <c r="S1135" s="380"/>
      <c r="T1135" s="202" t="b">
        <f t="shared" si="84"/>
        <v>0</v>
      </c>
      <c r="U1135" s="202" t="str">
        <f t="shared" si="85"/>
        <v>FALSE</v>
      </c>
      <c r="V1135" s="202">
        <f>IF(P1135="YES",1,0)</f>
        <v>0</v>
      </c>
      <c r="W1135" s="202" t="str">
        <f t="shared" si="88"/>
        <v>0</v>
      </c>
      <c r="X1135" s="174"/>
      <c r="Y1135" s="174"/>
      <c r="Z1135" s="174"/>
      <c r="AA1135" s="175"/>
      <c r="AB1135" s="176"/>
      <c r="AC1135" s="176"/>
    </row>
    <row r="1136" spans="1:41" s="346" customFormat="1" ht="15.75" customHeight="1" x14ac:dyDescent="0.25">
      <c r="A1136" s="324"/>
      <c r="B1136" s="376"/>
      <c r="C1136" s="326" t="s">
        <v>333</v>
      </c>
      <c r="E1136" s="377"/>
      <c r="F1136" s="377"/>
      <c r="G1136" s="377"/>
      <c r="H1136" s="377"/>
      <c r="I1136" s="377"/>
      <c r="J1136" s="377"/>
      <c r="K1136" s="377"/>
      <c r="L1136" s="377"/>
      <c r="M1136" s="377"/>
      <c r="N1136" s="377"/>
      <c r="O1136" s="389"/>
      <c r="P1136" s="390"/>
      <c r="Q1136" s="390"/>
      <c r="R1136" s="348"/>
      <c r="S1136" s="539"/>
      <c r="T1136" s="330" t="e">
        <f t="shared" si="84"/>
        <v>#REF!</v>
      </c>
      <c r="U1136" s="330" t="e">
        <f t="shared" si="85"/>
        <v>#REF!</v>
      </c>
      <c r="V1136" s="330" t="e">
        <f>IF(#REF!="Uploaded",1,0)</f>
        <v>#REF!</v>
      </c>
      <c r="W1136" s="330" t="e">
        <f t="shared" si="88"/>
        <v>#REF!</v>
      </c>
      <c r="X1136" s="349"/>
      <c r="Y1136" s="349"/>
      <c r="Z1136" s="349"/>
      <c r="AA1136" s="541"/>
      <c r="AB1136" s="350"/>
      <c r="AC1136" s="350"/>
    </row>
    <row r="1137" spans="1:41" s="346" customFormat="1" ht="16.5" customHeight="1" x14ac:dyDescent="0.25">
      <c r="A1137" s="324"/>
      <c r="B1137" s="325"/>
      <c r="C1137" s="352"/>
      <c r="D1137" s="326"/>
      <c r="E1137" s="328"/>
      <c r="F1137" s="328"/>
      <c r="G1137" s="328"/>
      <c r="H1137" s="328"/>
      <c r="I1137" s="328"/>
      <c r="J1137" s="328"/>
      <c r="K1137" s="328"/>
      <c r="L1137" s="328"/>
      <c r="M1137" s="328"/>
      <c r="N1137" s="328"/>
      <c r="O1137" s="328"/>
      <c r="P1137" s="328"/>
      <c r="Q1137" s="328"/>
      <c r="R1137" s="329"/>
      <c r="S1137" s="539"/>
      <c r="T1137" s="330" t="b">
        <f t="shared" si="84"/>
        <v>0</v>
      </c>
      <c r="U1137" s="330" t="str">
        <f t="shared" si="85"/>
        <v>FALSE</v>
      </c>
      <c r="V1137" s="330">
        <f>IF(P1137="YES",1,0)</f>
        <v>0</v>
      </c>
      <c r="W1137" s="330" t="str">
        <f t="shared" si="88"/>
        <v>0</v>
      </c>
      <c r="X1137" s="349"/>
      <c r="Y1137" s="349"/>
      <c r="Z1137" s="349"/>
      <c r="AA1137" s="541"/>
      <c r="AB1137" s="350"/>
      <c r="AC1137" s="350"/>
    </row>
    <row r="1138" spans="1:41" s="177" customFormat="1" ht="16.5" customHeight="1" x14ac:dyDescent="0.25">
      <c r="A1138" s="128"/>
      <c r="B1138" s="220"/>
      <c r="C1138" s="223"/>
      <c r="D1138" s="302" t="s">
        <v>692</v>
      </c>
      <c r="E1138" s="302"/>
      <c r="F1138" s="302"/>
      <c r="G1138" s="302"/>
      <c r="H1138" s="302"/>
      <c r="I1138" s="302"/>
      <c r="J1138" s="302"/>
      <c r="K1138" s="302"/>
      <c r="L1138" s="302"/>
      <c r="M1138" s="302"/>
      <c r="N1138" s="302"/>
      <c r="O1138" s="566"/>
      <c r="Q1138" s="95" t="s">
        <v>251</v>
      </c>
      <c r="R1138" s="306"/>
      <c r="S1138" s="380" t="str">
        <f>IF(AND(OR(Q1138="NO",Q1138="&lt;select&gt;"),OR(D1143&lt;&gt;"",U1150="TRUE")),"Please answer this question by making a selection in the dropdown.","")</f>
        <v/>
      </c>
      <c r="T1138" s="202" t="b">
        <f t="shared" si="84"/>
        <v>0</v>
      </c>
      <c r="U1138" s="202" t="str">
        <f t="shared" si="85"/>
        <v>FALSE</v>
      </c>
      <c r="V1138" s="202">
        <f>IF(Q1138="YES",1,0)</f>
        <v>0</v>
      </c>
      <c r="W1138" s="202" t="str">
        <f t="shared" si="88"/>
        <v>0</v>
      </c>
      <c r="X1138" s="174"/>
      <c r="Y1138" s="174"/>
      <c r="Z1138" s="174"/>
      <c r="AA1138" s="175"/>
      <c r="AB1138" s="176"/>
      <c r="AC1138" s="176"/>
    </row>
    <row r="1139" spans="1:41" s="177" customFormat="1" ht="15.75" customHeight="1" x14ac:dyDescent="0.25">
      <c r="A1139" s="128"/>
      <c r="B1139" s="220"/>
      <c r="C1139" s="223"/>
      <c r="D1139" s="333"/>
      <c r="E1139" s="307"/>
      <c r="F1139" s="307"/>
      <c r="G1139" s="307"/>
      <c r="H1139" s="307"/>
      <c r="I1139" s="307"/>
      <c r="J1139" s="307"/>
      <c r="K1139" s="307"/>
      <c r="L1139" s="307"/>
      <c r="M1139" s="307"/>
      <c r="N1139" s="323"/>
      <c r="O1139" s="226"/>
      <c r="P1139" s="152"/>
      <c r="Q1139" s="152"/>
      <c r="R1139" s="306"/>
      <c r="S1139" s="380"/>
      <c r="T1139" s="202"/>
      <c r="U1139" s="202"/>
      <c r="V1139" s="202"/>
      <c r="W1139" s="202"/>
      <c r="X1139" s="174"/>
      <c r="Y1139" s="174"/>
      <c r="Z1139" s="174"/>
      <c r="AA1139" s="175"/>
      <c r="AB1139" s="176"/>
      <c r="AC1139" s="176"/>
    </row>
    <row r="1140" spans="1:41" s="177" customFormat="1" ht="19.5" customHeight="1" x14ac:dyDescent="0.25">
      <c r="A1140" s="128"/>
      <c r="B1140" s="375"/>
      <c r="C1140" s="223"/>
      <c r="D1140" s="901" t="s">
        <v>462</v>
      </c>
      <c r="E1140" s="901"/>
      <c r="F1140" s="901"/>
      <c r="G1140" s="901"/>
      <c r="H1140" s="901"/>
      <c r="I1140" s="901"/>
      <c r="J1140" s="901"/>
      <c r="K1140" s="901"/>
      <c r="L1140" s="901"/>
      <c r="M1140" s="901"/>
      <c r="N1140" s="901"/>
      <c r="O1140" s="901"/>
      <c r="P1140" s="901"/>
      <c r="Q1140" s="378"/>
      <c r="R1140" s="345"/>
      <c r="S1140" s="380"/>
      <c r="T1140" s="202" t="b">
        <f t="shared" si="84"/>
        <v>0</v>
      </c>
      <c r="U1140" s="202" t="str">
        <f t="shared" si="85"/>
        <v>FALSE</v>
      </c>
      <c r="V1140" s="202">
        <f t="shared" ref="V1140:V1155" si="89">IF(C1140="Uploaded",1,0)</f>
        <v>0</v>
      </c>
      <c r="W1140" s="202" t="str">
        <f t="shared" si="88"/>
        <v>0</v>
      </c>
      <c r="X1140" s="174"/>
      <c r="Y1140" s="174"/>
      <c r="Z1140" s="174"/>
      <c r="AA1140" s="175"/>
      <c r="AB1140" s="176"/>
      <c r="AC1140" s="176"/>
    </row>
    <row r="1141" spans="1:41" s="177" customFormat="1" ht="15" customHeight="1" x14ac:dyDescent="0.25">
      <c r="A1141" s="128"/>
      <c r="B1141" s="375"/>
      <c r="C1141" s="223"/>
      <c r="D1141" s="901"/>
      <c r="E1141" s="901"/>
      <c r="F1141" s="901"/>
      <c r="G1141" s="901"/>
      <c r="H1141" s="901"/>
      <c r="I1141" s="901"/>
      <c r="J1141" s="901"/>
      <c r="K1141" s="901"/>
      <c r="L1141" s="901"/>
      <c r="M1141" s="901"/>
      <c r="N1141" s="901"/>
      <c r="O1141" s="901"/>
      <c r="P1141" s="901"/>
      <c r="Q1141" s="378"/>
      <c r="R1141" s="345"/>
      <c r="S1141" s="380"/>
      <c r="T1141" s="202" t="b">
        <f t="shared" si="84"/>
        <v>0</v>
      </c>
      <c r="U1141" s="202" t="str">
        <f t="shared" si="85"/>
        <v>FALSE</v>
      </c>
      <c r="V1141" s="202">
        <f t="shared" si="89"/>
        <v>0</v>
      </c>
      <c r="W1141" s="202" t="str">
        <f t="shared" si="88"/>
        <v>0</v>
      </c>
      <c r="X1141" s="174"/>
      <c r="Y1141" s="174"/>
      <c r="Z1141" s="174"/>
      <c r="AA1141" s="175"/>
      <c r="AB1141" s="176"/>
      <c r="AC1141" s="176"/>
    </row>
    <row r="1142" spans="1:41" s="177" customFormat="1" ht="10.5" customHeight="1" x14ac:dyDescent="0.25">
      <c r="A1142" s="128"/>
      <c r="B1142" s="220"/>
      <c r="C1142" s="223"/>
      <c r="D1142" s="223"/>
      <c r="E1142" s="223"/>
      <c r="F1142" s="223"/>
      <c r="G1142" s="223"/>
      <c r="H1142" s="223"/>
      <c r="I1142" s="223"/>
      <c r="J1142" s="223"/>
      <c r="K1142" s="223"/>
      <c r="L1142" s="223"/>
      <c r="M1142" s="223"/>
      <c r="N1142" s="308"/>
      <c r="O1142" s="223"/>
      <c r="P1142" s="223"/>
      <c r="Q1142" s="223"/>
      <c r="R1142" s="306"/>
      <c r="S1142" s="380"/>
      <c r="T1142" s="202" t="b">
        <f t="shared" si="84"/>
        <v>0</v>
      </c>
      <c r="U1142" s="202" t="str">
        <f t="shared" si="85"/>
        <v>FALSE</v>
      </c>
      <c r="V1142" s="202">
        <f t="shared" si="89"/>
        <v>0</v>
      </c>
      <c r="W1142" s="202" t="str">
        <f t="shared" si="88"/>
        <v>0</v>
      </c>
      <c r="X1142" s="174"/>
      <c r="Y1142" s="174"/>
      <c r="Z1142" s="174"/>
      <c r="AA1142" s="175"/>
      <c r="AB1142" s="176"/>
      <c r="AC1142" s="176"/>
    </row>
    <row r="1143" spans="1:41" s="177" customFormat="1" x14ac:dyDescent="0.25">
      <c r="A1143" s="128"/>
      <c r="B1143" s="220"/>
      <c r="C1143" s="223"/>
      <c r="D1143" s="959"/>
      <c r="E1143" s="960"/>
      <c r="F1143" s="960"/>
      <c r="G1143" s="960"/>
      <c r="H1143" s="960"/>
      <c r="I1143" s="960"/>
      <c r="J1143" s="960"/>
      <c r="K1143" s="960"/>
      <c r="L1143" s="960"/>
      <c r="M1143" s="960"/>
      <c r="N1143" s="960"/>
      <c r="O1143" s="960"/>
      <c r="P1143" s="960"/>
      <c r="Q1143" s="961"/>
      <c r="R1143" s="309"/>
      <c r="S1143" s="380" t="str">
        <f>IF(AND(Q1138="YES",D1143=""),"Please add narrative text.","")</f>
        <v/>
      </c>
      <c r="T1143" s="202" t="b">
        <f t="shared" si="84"/>
        <v>0</v>
      </c>
      <c r="U1143" s="202" t="str">
        <f t="shared" si="85"/>
        <v>FALSE</v>
      </c>
      <c r="V1143" s="202">
        <f t="shared" si="89"/>
        <v>0</v>
      </c>
      <c r="W1143" s="202" t="str">
        <f t="shared" si="88"/>
        <v>0</v>
      </c>
      <c r="X1143" s="174"/>
      <c r="Y1143" s="174"/>
      <c r="Z1143" s="174"/>
      <c r="AA1143" s="175"/>
      <c r="AB1143" s="176"/>
      <c r="AC1143" s="176"/>
    </row>
    <row r="1144" spans="1:41" s="177" customFormat="1" x14ac:dyDescent="0.25">
      <c r="A1144" s="128"/>
      <c r="B1144" s="220"/>
      <c r="C1144" s="223"/>
      <c r="D1144" s="962"/>
      <c r="E1144" s="963"/>
      <c r="F1144" s="963"/>
      <c r="G1144" s="963"/>
      <c r="H1144" s="963"/>
      <c r="I1144" s="963"/>
      <c r="J1144" s="963"/>
      <c r="K1144" s="963"/>
      <c r="L1144" s="963"/>
      <c r="M1144" s="963"/>
      <c r="N1144" s="963"/>
      <c r="O1144" s="963"/>
      <c r="P1144" s="963"/>
      <c r="Q1144" s="964"/>
      <c r="R1144" s="306"/>
      <c r="S1144" s="380"/>
      <c r="T1144" s="202" t="b">
        <f t="shared" si="84"/>
        <v>0</v>
      </c>
      <c r="U1144" s="202" t="str">
        <f t="shared" si="85"/>
        <v>FALSE</v>
      </c>
      <c r="V1144" s="202">
        <f t="shared" si="89"/>
        <v>0</v>
      </c>
      <c r="W1144" s="202" t="str">
        <f t="shared" si="88"/>
        <v>0</v>
      </c>
      <c r="X1144" s="174"/>
      <c r="Y1144" s="174"/>
      <c r="Z1144" s="174"/>
      <c r="AA1144" s="175"/>
      <c r="AB1144" s="176"/>
      <c r="AC1144" s="176"/>
    </row>
    <row r="1145" spans="1:41" s="177" customFormat="1" x14ac:dyDescent="0.25">
      <c r="A1145" s="128"/>
      <c r="B1145" s="220"/>
      <c r="C1145" s="223"/>
      <c r="D1145" s="962"/>
      <c r="E1145" s="963"/>
      <c r="F1145" s="963"/>
      <c r="G1145" s="963"/>
      <c r="H1145" s="963"/>
      <c r="I1145" s="963"/>
      <c r="J1145" s="963"/>
      <c r="K1145" s="963"/>
      <c r="L1145" s="963"/>
      <c r="M1145" s="963"/>
      <c r="N1145" s="963"/>
      <c r="O1145" s="963"/>
      <c r="P1145" s="963"/>
      <c r="Q1145" s="964"/>
      <c r="R1145" s="306"/>
      <c r="S1145" s="380"/>
      <c r="T1145" s="202" t="b">
        <f t="shared" si="84"/>
        <v>0</v>
      </c>
      <c r="U1145" s="202" t="str">
        <f t="shared" si="85"/>
        <v>FALSE</v>
      </c>
      <c r="V1145" s="202">
        <f t="shared" si="89"/>
        <v>0</v>
      </c>
      <c r="W1145" s="202" t="str">
        <f t="shared" si="88"/>
        <v>0</v>
      </c>
      <c r="X1145" s="174"/>
      <c r="Y1145" s="174"/>
      <c r="Z1145" s="174"/>
      <c r="AA1145" s="175"/>
      <c r="AB1145" s="176"/>
      <c r="AC1145" s="176"/>
    </row>
    <row r="1146" spans="1:41" s="177" customFormat="1" x14ac:dyDescent="0.25">
      <c r="A1146" s="128"/>
      <c r="B1146" s="220"/>
      <c r="C1146" s="223"/>
      <c r="D1146" s="962"/>
      <c r="E1146" s="963"/>
      <c r="F1146" s="963"/>
      <c r="G1146" s="963"/>
      <c r="H1146" s="963"/>
      <c r="I1146" s="963"/>
      <c r="J1146" s="963"/>
      <c r="K1146" s="963"/>
      <c r="L1146" s="963"/>
      <c r="M1146" s="963"/>
      <c r="N1146" s="963"/>
      <c r="O1146" s="963"/>
      <c r="P1146" s="963"/>
      <c r="Q1146" s="964"/>
      <c r="R1146" s="306"/>
      <c r="S1146" s="380"/>
      <c r="T1146" s="202" t="b">
        <f t="shared" si="84"/>
        <v>0</v>
      </c>
      <c r="U1146" s="202" t="str">
        <f t="shared" si="85"/>
        <v>FALSE</v>
      </c>
      <c r="V1146" s="202">
        <f t="shared" si="89"/>
        <v>0</v>
      </c>
      <c r="W1146" s="202" t="str">
        <f t="shared" si="88"/>
        <v>0</v>
      </c>
      <c r="X1146" s="174"/>
      <c r="Y1146" s="174"/>
      <c r="Z1146" s="174"/>
      <c r="AA1146" s="175"/>
      <c r="AB1146" s="176"/>
      <c r="AC1146" s="176"/>
    </row>
    <row r="1147" spans="1:41" s="177" customFormat="1" x14ac:dyDescent="0.25">
      <c r="A1147" s="128"/>
      <c r="B1147" s="220"/>
      <c r="C1147" s="223"/>
      <c r="D1147" s="962"/>
      <c r="E1147" s="963"/>
      <c r="F1147" s="963"/>
      <c r="G1147" s="963"/>
      <c r="H1147" s="963"/>
      <c r="I1147" s="963"/>
      <c r="J1147" s="963"/>
      <c r="K1147" s="963"/>
      <c r="L1147" s="963"/>
      <c r="M1147" s="963"/>
      <c r="N1147" s="963"/>
      <c r="O1147" s="963"/>
      <c r="P1147" s="963"/>
      <c r="Q1147" s="964"/>
      <c r="R1147" s="306"/>
      <c r="S1147" s="380"/>
      <c r="T1147" s="202" t="b">
        <f t="shared" si="84"/>
        <v>0</v>
      </c>
      <c r="U1147" s="202" t="str">
        <f t="shared" si="85"/>
        <v>FALSE</v>
      </c>
      <c r="V1147" s="202">
        <f t="shared" si="89"/>
        <v>0</v>
      </c>
      <c r="W1147" s="202" t="str">
        <f t="shared" si="88"/>
        <v>0</v>
      </c>
      <c r="X1147" s="174"/>
      <c r="Y1147" s="174"/>
      <c r="Z1147" s="174"/>
      <c r="AA1147" s="175"/>
      <c r="AB1147" s="176"/>
      <c r="AC1147" s="176"/>
    </row>
    <row r="1148" spans="1:41" s="177" customFormat="1" x14ac:dyDescent="0.25">
      <c r="A1148" s="128"/>
      <c r="B1148" s="220"/>
      <c r="C1148" s="223"/>
      <c r="D1148" s="965"/>
      <c r="E1148" s="966"/>
      <c r="F1148" s="966"/>
      <c r="G1148" s="966"/>
      <c r="H1148" s="966"/>
      <c r="I1148" s="966"/>
      <c r="J1148" s="966"/>
      <c r="K1148" s="966"/>
      <c r="L1148" s="966"/>
      <c r="M1148" s="966"/>
      <c r="N1148" s="966"/>
      <c r="O1148" s="966"/>
      <c r="P1148" s="966"/>
      <c r="Q1148" s="967"/>
      <c r="R1148" s="339"/>
      <c r="S1148" s="380"/>
      <c r="T1148" s="202" t="b">
        <f t="shared" si="84"/>
        <v>0</v>
      </c>
      <c r="U1148" s="202" t="str">
        <f t="shared" si="85"/>
        <v>FALSE</v>
      </c>
      <c r="V1148" s="202">
        <f t="shared" si="89"/>
        <v>0</v>
      </c>
      <c r="W1148" s="202" t="str">
        <f t="shared" si="88"/>
        <v>0</v>
      </c>
      <c r="X1148" s="174"/>
      <c r="Y1148" s="174"/>
      <c r="Z1148" s="174"/>
      <c r="AA1148" s="175"/>
      <c r="AB1148" s="176"/>
      <c r="AC1148" s="176"/>
    </row>
    <row r="1149" spans="1:41" s="207" customFormat="1" x14ac:dyDescent="0.25">
      <c r="A1149" s="128"/>
      <c r="B1149" s="220"/>
      <c r="C1149" s="223"/>
      <c r="D1149" s="340"/>
      <c r="E1149" s="340"/>
      <c r="F1149" s="340"/>
      <c r="G1149" s="340"/>
      <c r="H1149" s="340"/>
      <c r="I1149" s="340"/>
      <c r="J1149" s="340"/>
      <c r="K1149" s="340"/>
      <c r="L1149" s="340"/>
      <c r="M1149" s="340"/>
      <c r="N1149" s="341"/>
      <c r="O1149" s="340"/>
      <c r="P1149" s="340"/>
      <c r="Q1149" s="340"/>
      <c r="R1149" s="306"/>
      <c r="S1149" s="380"/>
      <c r="T1149" s="202" t="b">
        <f t="shared" si="84"/>
        <v>0</v>
      </c>
      <c r="U1149" s="202" t="str">
        <f t="shared" si="85"/>
        <v>FALSE</v>
      </c>
      <c r="V1149" s="202">
        <f t="shared" si="89"/>
        <v>0</v>
      </c>
      <c r="W1149" s="202" t="str">
        <f t="shared" si="88"/>
        <v>0</v>
      </c>
      <c r="X1149" s="261"/>
      <c r="Y1149" s="261"/>
      <c r="Z1149" s="261"/>
      <c r="AA1149" s="124"/>
      <c r="AB1149" s="262"/>
      <c r="AC1149" s="262"/>
    </row>
    <row r="1150" spans="1:41" ht="21.75" customHeight="1" x14ac:dyDescent="0.25">
      <c r="A1150" s="124"/>
      <c r="B1150" s="211"/>
      <c r="C1150" s="223"/>
      <c r="D1150" s="1079" t="s">
        <v>275</v>
      </c>
      <c r="E1150" s="1079"/>
      <c r="F1150" s="1079"/>
      <c r="G1150" s="1079"/>
      <c r="H1150" s="1079"/>
      <c r="I1150" s="1079"/>
      <c r="J1150" s="1079"/>
      <c r="K1150" s="1079"/>
      <c r="L1150" s="1079"/>
      <c r="M1150" s="1079"/>
      <c r="N1150" s="1079"/>
      <c r="O1150" s="1080"/>
      <c r="P1150" s="968" t="s">
        <v>251</v>
      </c>
      <c r="Q1150" s="969"/>
      <c r="R1150" s="243"/>
      <c r="S1150" s="536" t="str">
        <f>IF(AND(Q1138="YES",P1150="&lt;select&gt;"),"Please upload the required documentation.","")</f>
        <v/>
      </c>
      <c r="T1150" s="202" t="b">
        <f t="shared" si="84"/>
        <v>0</v>
      </c>
      <c r="U1150" s="202" t="str">
        <f t="shared" si="85"/>
        <v>FALSE</v>
      </c>
      <c r="V1150" s="202">
        <f>IF(P1150="Uploaded",1,0)</f>
        <v>0</v>
      </c>
      <c r="W1150" s="202" t="str">
        <f t="shared" si="88"/>
        <v>0</v>
      </c>
      <c r="AL1150" s="178"/>
      <c r="AM1150" s="178"/>
      <c r="AN1150" s="178"/>
      <c r="AO1150" s="178"/>
    </row>
    <row r="1151" spans="1:41" ht="12" customHeight="1" x14ac:dyDescent="0.25">
      <c r="A1151" s="124"/>
      <c r="B1151" s="211"/>
      <c r="C1151" s="223"/>
      <c r="D1151" s="387"/>
      <c r="E1151" s="387"/>
      <c r="F1151" s="387"/>
      <c r="G1151" s="387"/>
      <c r="H1151" s="387"/>
      <c r="I1151" s="387"/>
      <c r="J1151" s="387"/>
      <c r="K1151" s="387"/>
      <c r="L1151" s="387"/>
      <c r="M1151" s="387"/>
      <c r="N1151" s="387"/>
      <c r="O1151" s="387"/>
      <c r="P1151" s="357"/>
      <c r="Q1151" s="357"/>
      <c r="R1151" s="243"/>
      <c r="S1151" s="536"/>
      <c r="T1151" s="202"/>
      <c r="U1151" s="202"/>
      <c r="V1151" s="202"/>
      <c r="W1151" s="202"/>
      <c r="AL1151" s="178"/>
      <c r="AM1151" s="178"/>
      <c r="AN1151" s="178"/>
      <c r="AO1151" s="178"/>
    </row>
    <row r="1152" spans="1:41" s="133" customFormat="1" ht="21.75" customHeight="1" x14ac:dyDescent="0.25">
      <c r="A1152" s="128"/>
      <c r="B1152" s="220"/>
      <c r="C1152" s="223"/>
      <c r="D1152" s="221" t="s">
        <v>663</v>
      </c>
      <c r="E1152" s="222"/>
      <c r="F1152" s="222"/>
      <c r="G1152" s="223"/>
      <c r="H1152" s="224"/>
      <c r="I1152" s="223"/>
      <c r="J1152" s="223"/>
      <c r="K1152" s="223"/>
      <c r="L1152" s="223"/>
      <c r="M1152" s="223"/>
      <c r="N1152" s="225"/>
      <c r="O1152" s="226"/>
      <c r="P1152" s="129"/>
      <c r="Q1152" s="129"/>
      <c r="R1152" s="227"/>
      <c r="S1152" s="380"/>
      <c r="T1152" s="202"/>
      <c r="U1152" s="202"/>
      <c r="V1152" s="202"/>
      <c r="W1152" s="202"/>
      <c r="X1152" s="202"/>
      <c r="Y1152" s="202"/>
      <c r="Z1152" s="202"/>
      <c r="AA1152" s="128"/>
      <c r="AB1152" s="131"/>
      <c r="AC1152" s="131"/>
    </row>
    <row r="1153" spans="1:29" s="133" customFormat="1" ht="15.75" x14ac:dyDescent="0.25">
      <c r="A1153" s="128"/>
      <c r="B1153" s="220"/>
      <c r="C1153" s="223"/>
      <c r="D1153" s="229"/>
      <c r="E1153" s="411" t="s">
        <v>257</v>
      </c>
      <c r="F1153" s="956" t="s">
        <v>251</v>
      </c>
      <c r="G1153" s="957"/>
      <c r="H1153" s="957"/>
      <c r="I1153" s="957"/>
      <c r="J1153" s="958"/>
      <c r="K1153" s="494"/>
      <c r="L1153" s="411" t="s">
        <v>258</v>
      </c>
      <c r="M1153" s="956" t="s">
        <v>251</v>
      </c>
      <c r="N1153" s="957"/>
      <c r="O1153" s="957"/>
      <c r="P1153" s="957"/>
      <c r="Q1153" s="958"/>
      <c r="R1153" s="227"/>
      <c r="S1153" s="380"/>
      <c r="T1153" s="202"/>
      <c r="U1153" s="202"/>
      <c r="V1153" s="202"/>
      <c r="W1153" s="202"/>
      <c r="X1153" s="202"/>
      <c r="Y1153" s="202"/>
      <c r="Z1153" s="202"/>
      <c r="AA1153" s="128"/>
      <c r="AB1153" s="131"/>
      <c r="AC1153" s="131"/>
    </row>
    <row r="1154" spans="1:29" s="177" customFormat="1" ht="15.6" customHeight="1" thickBot="1" x14ac:dyDescent="0.3">
      <c r="A1154" s="128"/>
      <c r="B1154" s="358"/>
      <c r="C1154" s="359"/>
      <c r="D1154" s="360"/>
      <c r="E1154" s="360"/>
      <c r="F1154" s="360"/>
      <c r="G1154" s="360"/>
      <c r="H1154" s="360"/>
      <c r="I1154" s="360"/>
      <c r="J1154" s="360"/>
      <c r="K1154" s="360"/>
      <c r="L1154" s="360"/>
      <c r="M1154" s="360"/>
      <c r="N1154" s="360"/>
      <c r="O1154" s="360"/>
      <c r="P1154" s="320"/>
      <c r="Q1154" s="320"/>
      <c r="R1154" s="361"/>
      <c r="S1154" s="380"/>
      <c r="T1154" s="202" t="b">
        <f t="shared" si="84"/>
        <v>0</v>
      </c>
      <c r="U1154" s="202" t="str">
        <f t="shared" si="85"/>
        <v>FALSE</v>
      </c>
      <c r="V1154" s="202">
        <f>IF(C1154="Uploaded",1,0)</f>
        <v>0</v>
      </c>
      <c r="W1154" s="202" t="str">
        <f t="shared" si="88"/>
        <v>0</v>
      </c>
      <c r="X1154" s="174"/>
      <c r="Y1154" s="174"/>
      <c r="Z1154" s="174"/>
      <c r="AA1154" s="175"/>
      <c r="AB1154" s="176"/>
      <c r="AC1154" s="176"/>
    </row>
    <row r="1155" spans="1:29" s="177" customFormat="1" ht="15.75" x14ac:dyDescent="0.25">
      <c r="A1155" s="128"/>
      <c r="B1155" s="291"/>
      <c r="C1155" s="292"/>
      <c r="D1155" s="342"/>
      <c r="E1155" s="342"/>
      <c r="F1155" s="342"/>
      <c r="G1155" s="342"/>
      <c r="H1155" s="342"/>
      <c r="I1155" s="342"/>
      <c r="J1155" s="342"/>
      <c r="K1155" s="342"/>
      <c r="L1155" s="342"/>
      <c r="M1155" s="342"/>
      <c r="N1155" s="343"/>
      <c r="O1155" s="342"/>
      <c r="P1155" s="342"/>
      <c r="Q1155" s="342"/>
      <c r="R1155" s="344"/>
      <c r="S1155" s="380"/>
      <c r="T1155" s="202" t="b">
        <f t="shared" si="84"/>
        <v>0</v>
      </c>
      <c r="U1155" s="202" t="str">
        <f t="shared" si="85"/>
        <v>FALSE</v>
      </c>
      <c r="V1155" s="202">
        <f t="shared" si="89"/>
        <v>0</v>
      </c>
      <c r="W1155" s="202" t="str">
        <f t="shared" si="88"/>
        <v>0</v>
      </c>
      <c r="X1155" s="174"/>
      <c r="Y1155" s="174"/>
      <c r="Z1155" s="174"/>
      <c r="AA1155" s="175"/>
      <c r="AB1155" s="176"/>
      <c r="AC1155" s="176"/>
    </row>
    <row r="1156" spans="1:29" s="177" customFormat="1" ht="15.75" x14ac:dyDescent="0.25">
      <c r="A1156" s="128"/>
      <c r="B1156" s="220"/>
      <c r="C1156" s="322" t="s">
        <v>335</v>
      </c>
      <c r="D1156" s="322"/>
      <c r="E1156" s="307"/>
      <c r="F1156" s="307"/>
      <c r="G1156" s="307"/>
      <c r="H1156" s="307"/>
      <c r="I1156" s="307"/>
      <c r="J1156" s="307"/>
      <c r="K1156" s="307"/>
      <c r="L1156" s="307"/>
      <c r="M1156" s="307"/>
      <c r="N1156" s="323"/>
      <c r="O1156" s="307"/>
      <c r="P1156" s="307"/>
      <c r="Q1156" s="307"/>
      <c r="R1156" s="345"/>
      <c r="S1156" s="380" t="str">
        <f>IF(AND(OR(P1159="NO",P1159=""),OR(D1164&lt;&gt;"",U1171="TRUE",U1173="TRUE")),"Please answer this question by making a selection in the dropdown.","")</f>
        <v/>
      </c>
      <c r="T1156" s="202" t="b">
        <f t="shared" si="84"/>
        <v>0</v>
      </c>
      <c r="U1156" s="202" t="str">
        <f t="shared" si="85"/>
        <v>FALSE</v>
      </c>
      <c r="V1156" s="202">
        <f>IF(P1156="YES",1,0)</f>
        <v>0</v>
      </c>
      <c r="W1156" s="202" t="str">
        <f t="shared" si="88"/>
        <v>0</v>
      </c>
      <c r="X1156" s="174"/>
      <c r="Y1156" s="174"/>
      <c r="Z1156" s="174"/>
      <c r="AA1156" s="175"/>
      <c r="AB1156" s="176"/>
      <c r="AC1156" s="176"/>
    </row>
    <row r="1157" spans="1:29" s="346" customFormat="1" ht="16.5" customHeight="1" x14ac:dyDescent="0.25">
      <c r="A1157" s="324"/>
      <c r="B1157" s="325"/>
      <c r="C1157" s="326" t="s">
        <v>336</v>
      </c>
      <c r="E1157" s="328"/>
      <c r="F1157" s="328"/>
      <c r="G1157" s="328"/>
      <c r="H1157" s="328"/>
      <c r="I1157" s="328"/>
      <c r="J1157" s="328"/>
      <c r="K1157" s="328"/>
      <c r="L1157" s="328"/>
      <c r="M1157" s="328"/>
      <c r="N1157" s="388"/>
      <c r="O1157" s="389"/>
      <c r="P1157" s="390"/>
      <c r="Q1157" s="390"/>
      <c r="R1157" s="348"/>
      <c r="S1157" s="539"/>
      <c r="T1157" s="330" t="e">
        <f t="shared" si="84"/>
        <v>#REF!</v>
      </c>
      <c r="U1157" s="330" t="e">
        <f t="shared" si="85"/>
        <v>#REF!</v>
      </c>
      <c r="V1157" s="330" t="e">
        <f>IF(#REF!="Uploaded",1,0)</f>
        <v>#REF!</v>
      </c>
      <c r="W1157" s="330" t="e">
        <f t="shared" si="88"/>
        <v>#REF!</v>
      </c>
      <c r="X1157" s="349"/>
      <c r="Y1157" s="349"/>
      <c r="Z1157" s="349"/>
      <c r="AA1157" s="541"/>
      <c r="AB1157" s="350"/>
      <c r="AC1157" s="350"/>
    </row>
    <row r="1158" spans="1:29" s="346" customFormat="1" ht="16.5" customHeight="1" x14ac:dyDescent="0.25">
      <c r="A1158" s="324"/>
      <c r="B1158" s="325"/>
      <c r="C1158" s="352"/>
      <c r="D1158" s="326"/>
      <c r="E1158" s="328"/>
      <c r="F1158" s="328"/>
      <c r="G1158" s="328"/>
      <c r="H1158" s="328"/>
      <c r="I1158" s="328"/>
      <c r="J1158" s="328"/>
      <c r="K1158" s="328"/>
      <c r="L1158" s="328"/>
      <c r="M1158" s="328"/>
      <c r="N1158" s="328"/>
      <c r="O1158" s="328"/>
      <c r="P1158" s="328"/>
      <c r="Q1158" s="328"/>
      <c r="R1158" s="329"/>
      <c r="S1158" s="539"/>
      <c r="T1158" s="330" t="b">
        <f>IF(W1158="1",TRUE,FALSE)</f>
        <v>0</v>
      </c>
      <c r="U1158" s="330" t="str">
        <f>""&amp;T1158&amp;""</f>
        <v>FALSE</v>
      </c>
      <c r="V1158" s="330">
        <f>IF(P1158="YES",1,0)</f>
        <v>0</v>
      </c>
      <c r="W1158" s="330" t="str">
        <f>""&amp;V1158&amp;""</f>
        <v>0</v>
      </c>
      <c r="X1158" s="349"/>
      <c r="Y1158" s="349"/>
      <c r="Z1158" s="349"/>
      <c r="AA1158" s="541"/>
      <c r="AB1158" s="350"/>
      <c r="AC1158" s="350"/>
    </row>
    <row r="1159" spans="1:29" s="177" customFormat="1" ht="16.5" customHeight="1" x14ac:dyDescent="0.25">
      <c r="A1159" s="128"/>
      <c r="B1159" s="220"/>
      <c r="C1159" s="223"/>
      <c r="D1159" s="883" t="s">
        <v>693</v>
      </c>
      <c r="E1159" s="883"/>
      <c r="F1159" s="883"/>
      <c r="G1159" s="883"/>
      <c r="H1159" s="883"/>
      <c r="I1159" s="883"/>
      <c r="J1159" s="883"/>
      <c r="K1159" s="883"/>
      <c r="L1159" s="883"/>
      <c r="M1159" s="883"/>
      <c r="N1159" s="883"/>
      <c r="O1159" s="884"/>
      <c r="P1159" s="95" t="s">
        <v>251</v>
      </c>
      <c r="Q1159" s="307"/>
      <c r="R1159" s="306"/>
      <c r="S1159" s="380" t="str">
        <f>IF(AND(OR(P1159="NO",P1159="&lt;select&gt;"),OR(D1164&lt;&gt;"",U1171="TRUE",U1173="TRUE")),"Please answer this question by making a selection in the dropdown.","")</f>
        <v/>
      </c>
      <c r="T1159" s="202" t="b">
        <f>IF(W1159="1",TRUE,FALSE)</f>
        <v>0</v>
      </c>
      <c r="U1159" s="202" t="str">
        <f>""&amp;T1159&amp;""</f>
        <v>FALSE</v>
      </c>
      <c r="V1159" s="202">
        <f>IF(P1159="YES",1,0)</f>
        <v>0</v>
      </c>
      <c r="W1159" s="202" t="str">
        <f>""&amp;V1159&amp;""</f>
        <v>0</v>
      </c>
      <c r="X1159" s="174"/>
      <c r="Y1159" s="174"/>
      <c r="Z1159" s="174"/>
      <c r="AA1159" s="175"/>
      <c r="AB1159" s="176"/>
      <c r="AC1159" s="176"/>
    </row>
    <row r="1160" spans="1:29" s="177" customFormat="1" ht="16.5" customHeight="1" x14ac:dyDescent="0.25">
      <c r="A1160" s="128"/>
      <c r="B1160" s="220"/>
      <c r="C1160" s="223"/>
      <c r="D1160" s="333" t="s">
        <v>453</v>
      </c>
      <c r="E1160" s="307"/>
      <c r="F1160" s="307"/>
      <c r="G1160" s="307"/>
      <c r="H1160" s="307"/>
      <c r="I1160" s="307"/>
      <c r="J1160" s="307"/>
      <c r="K1160" s="307"/>
      <c r="L1160" s="307"/>
      <c r="M1160" s="307"/>
      <c r="N1160" s="323"/>
      <c r="O1160" s="226"/>
      <c r="P1160" s="152"/>
      <c r="Q1160" s="152"/>
      <c r="R1160" s="306"/>
      <c r="S1160" s="380"/>
      <c r="T1160" s="202" t="b">
        <f>IF(W1160="1",TRUE,FALSE)</f>
        <v>0</v>
      </c>
      <c r="U1160" s="202" t="str">
        <f>""&amp;T1160&amp;""</f>
        <v>FALSE</v>
      </c>
      <c r="V1160" s="202">
        <f>IF(C1160="Uploaded",1,0)</f>
        <v>0</v>
      </c>
      <c r="W1160" s="202" t="str">
        <f>""&amp;V1160&amp;""</f>
        <v>0</v>
      </c>
      <c r="X1160" s="174"/>
      <c r="Y1160" s="174"/>
      <c r="Z1160" s="174"/>
      <c r="AA1160" s="175"/>
      <c r="AB1160" s="176"/>
      <c r="AC1160" s="176"/>
    </row>
    <row r="1161" spans="1:29" s="177" customFormat="1" ht="16.5" customHeight="1" x14ac:dyDescent="0.25">
      <c r="A1161" s="128"/>
      <c r="B1161" s="220"/>
      <c r="C1161" s="223"/>
      <c r="D1161" s="229"/>
      <c r="E1161" s="307"/>
      <c r="F1161" s="307"/>
      <c r="G1161" s="307"/>
      <c r="H1161" s="307"/>
      <c r="I1161" s="307"/>
      <c r="J1161" s="307"/>
      <c r="K1161" s="307"/>
      <c r="L1161" s="307"/>
      <c r="M1161" s="307"/>
      <c r="N1161" s="323"/>
      <c r="O1161" s="226"/>
      <c r="P1161" s="152"/>
      <c r="Q1161" s="152"/>
      <c r="R1161" s="345"/>
      <c r="S1161" s="380"/>
      <c r="T1161" s="202" t="b">
        <f t="shared" si="84"/>
        <v>0</v>
      </c>
      <c r="U1161" s="202" t="str">
        <f t="shared" si="85"/>
        <v>FALSE</v>
      </c>
      <c r="V1161" s="202">
        <f t="shared" ref="V1161:V1177" si="90">IF(C1161="Uploaded",1,0)</f>
        <v>0</v>
      </c>
      <c r="W1161" s="202" t="str">
        <f t="shared" si="88"/>
        <v>0</v>
      </c>
      <c r="X1161" s="174"/>
      <c r="Y1161" s="174"/>
      <c r="Z1161" s="174"/>
      <c r="AA1161" s="175"/>
      <c r="AB1161" s="176"/>
      <c r="AC1161" s="176"/>
    </row>
    <row r="1162" spans="1:29" s="177" customFormat="1" ht="19.5" customHeight="1" x14ac:dyDescent="0.25">
      <c r="A1162" s="128"/>
      <c r="B1162" s="220"/>
      <c r="C1162" s="223"/>
      <c r="D1162" s="222" t="s">
        <v>454</v>
      </c>
      <c r="E1162" s="378"/>
      <c r="F1162" s="378"/>
      <c r="G1162" s="378"/>
      <c r="H1162" s="378"/>
      <c r="I1162" s="378"/>
      <c r="J1162" s="378"/>
      <c r="K1162" s="378"/>
      <c r="L1162" s="378"/>
      <c r="M1162" s="378"/>
      <c r="N1162" s="378"/>
      <c r="O1162" s="378"/>
      <c r="P1162" s="378"/>
      <c r="Q1162" s="378"/>
      <c r="R1162" s="345"/>
      <c r="S1162" s="380"/>
      <c r="T1162" s="202" t="b">
        <f t="shared" si="84"/>
        <v>0</v>
      </c>
      <c r="U1162" s="202" t="str">
        <f t="shared" si="85"/>
        <v>FALSE</v>
      </c>
      <c r="V1162" s="202">
        <f t="shared" si="90"/>
        <v>0</v>
      </c>
      <c r="W1162" s="202" t="str">
        <f t="shared" si="88"/>
        <v>0</v>
      </c>
      <c r="X1162" s="174"/>
      <c r="Y1162" s="174"/>
      <c r="Z1162" s="174"/>
      <c r="AA1162" s="175"/>
      <c r="AB1162" s="176"/>
      <c r="AC1162" s="176"/>
    </row>
    <row r="1163" spans="1:29" s="177" customFormat="1" ht="7.5" customHeight="1" x14ac:dyDescent="0.25">
      <c r="A1163" s="128"/>
      <c r="B1163" s="220"/>
      <c r="C1163" s="223"/>
      <c r="D1163" s="307"/>
      <c r="E1163" s="307"/>
      <c r="F1163" s="307"/>
      <c r="G1163" s="307"/>
      <c r="H1163" s="307"/>
      <c r="I1163" s="307"/>
      <c r="J1163" s="307"/>
      <c r="K1163" s="307"/>
      <c r="L1163" s="307"/>
      <c r="M1163" s="307"/>
      <c r="N1163" s="323"/>
      <c r="O1163" s="307"/>
      <c r="P1163" s="307"/>
      <c r="Q1163" s="307"/>
      <c r="R1163" s="345"/>
      <c r="S1163" s="380"/>
      <c r="T1163" s="202" t="b">
        <f t="shared" si="84"/>
        <v>0</v>
      </c>
      <c r="U1163" s="202" t="str">
        <f t="shared" si="85"/>
        <v>FALSE</v>
      </c>
      <c r="V1163" s="202">
        <f t="shared" si="90"/>
        <v>0</v>
      </c>
      <c r="W1163" s="202" t="str">
        <f t="shared" si="88"/>
        <v>0</v>
      </c>
      <c r="X1163" s="174"/>
      <c r="Y1163" s="174"/>
      <c r="Z1163" s="174"/>
      <c r="AA1163" s="175"/>
      <c r="AB1163" s="176"/>
      <c r="AC1163" s="176"/>
    </row>
    <row r="1164" spans="1:29" s="177" customFormat="1" x14ac:dyDescent="0.25">
      <c r="A1164" s="128"/>
      <c r="B1164" s="220"/>
      <c r="C1164" s="223"/>
      <c r="D1164" s="959"/>
      <c r="E1164" s="960"/>
      <c r="F1164" s="960"/>
      <c r="G1164" s="960"/>
      <c r="H1164" s="960"/>
      <c r="I1164" s="960"/>
      <c r="J1164" s="960"/>
      <c r="K1164" s="960"/>
      <c r="L1164" s="960"/>
      <c r="M1164" s="960"/>
      <c r="N1164" s="960"/>
      <c r="O1164" s="960"/>
      <c r="P1164" s="960"/>
      <c r="Q1164" s="961"/>
      <c r="R1164" s="309"/>
      <c r="S1164" s="380" t="str">
        <f>IF(AND(P1159="YES",D1164=""),"Please add narrative text.","")</f>
        <v/>
      </c>
      <c r="T1164" s="202" t="b">
        <f t="shared" si="84"/>
        <v>0</v>
      </c>
      <c r="U1164" s="202" t="str">
        <f t="shared" si="85"/>
        <v>FALSE</v>
      </c>
      <c r="V1164" s="202">
        <f t="shared" si="90"/>
        <v>0</v>
      </c>
      <c r="W1164" s="202" t="str">
        <f t="shared" si="88"/>
        <v>0</v>
      </c>
      <c r="X1164" s="174"/>
      <c r="Y1164" s="174"/>
      <c r="Z1164" s="174"/>
      <c r="AA1164" s="175"/>
      <c r="AB1164" s="176"/>
      <c r="AC1164" s="176"/>
    </row>
    <row r="1165" spans="1:29" s="177" customFormat="1" x14ac:dyDescent="0.25">
      <c r="A1165" s="128"/>
      <c r="B1165" s="220"/>
      <c r="C1165" s="223"/>
      <c r="D1165" s="962"/>
      <c r="E1165" s="963"/>
      <c r="F1165" s="963"/>
      <c r="G1165" s="963"/>
      <c r="H1165" s="963"/>
      <c r="I1165" s="963"/>
      <c r="J1165" s="963"/>
      <c r="K1165" s="963"/>
      <c r="L1165" s="963"/>
      <c r="M1165" s="963"/>
      <c r="N1165" s="963"/>
      <c r="O1165" s="963"/>
      <c r="P1165" s="963"/>
      <c r="Q1165" s="964"/>
      <c r="R1165" s="306"/>
      <c r="S1165" s="380"/>
      <c r="T1165" s="202" t="b">
        <f t="shared" si="84"/>
        <v>0</v>
      </c>
      <c r="U1165" s="202" t="str">
        <f t="shared" si="85"/>
        <v>FALSE</v>
      </c>
      <c r="V1165" s="202">
        <f t="shared" si="90"/>
        <v>0</v>
      </c>
      <c r="W1165" s="202" t="str">
        <f t="shared" si="88"/>
        <v>0</v>
      </c>
      <c r="X1165" s="174"/>
      <c r="Y1165" s="174"/>
      <c r="Z1165" s="174"/>
      <c r="AA1165" s="175"/>
      <c r="AB1165" s="176"/>
      <c r="AC1165" s="176"/>
    </row>
    <row r="1166" spans="1:29" s="177" customFormat="1" x14ac:dyDescent="0.25">
      <c r="A1166" s="128"/>
      <c r="B1166" s="220"/>
      <c r="C1166" s="223"/>
      <c r="D1166" s="962"/>
      <c r="E1166" s="963"/>
      <c r="F1166" s="963"/>
      <c r="G1166" s="963"/>
      <c r="H1166" s="963"/>
      <c r="I1166" s="963"/>
      <c r="J1166" s="963"/>
      <c r="K1166" s="963"/>
      <c r="L1166" s="963"/>
      <c r="M1166" s="963"/>
      <c r="N1166" s="963"/>
      <c r="O1166" s="963"/>
      <c r="P1166" s="963"/>
      <c r="Q1166" s="964"/>
      <c r="R1166" s="306"/>
      <c r="S1166" s="380"/>
      <c r="T1166" s="202" t="b">
        <f t="shared" si="84"/>
        <v>0</v>
      </c>
      <c r="U1166" s="202" t="str">
        <f t="shared" si="85"/>
        <v>FALSE</v>
      </c>
      <c r="V1166" s="202">
        <f t="shared" si="90"/>
        <v>0</v>
      </c>
      <c r="W1166" s="202" t="str">
        <f t="shared" si="88"/>
        <v>0</v>
      </c>
      <c r="X1166" s="174"/>
      <c r="Y1166" s="174"/>
      <c r="Z1166" s="174"/>
      <c r="AA1166" s="175"/>
      <c r="AB1166" s="176"/>
      <c r="AC1166" s="176"/>
    </row>
    <row r="1167" spans="1:29" s="177" customFormat="1" x14ac:dyDescent="0.25">
      <c r="A1167" s="128"/>
      <c r="B1167" s="220"/>
      <c r="C1167" s="223"/>
      <c r="D1167" s="962"/>
      <c r="E1167" s="963"/>
      <c r="F1167" s="963"/>
      <c r="G1167" s="963"/>
      <c r="H1167" s="963"/>
      <c r="I1167" s="963"/>
      <c r="J1167" s="963"/>
      <c r="K1167" s="963"/>
      <c r="L1167" s="963"/>
      <c r="M1167" s="963"/>
      <c r="N1167" s="963"/>
      <c r="O1167" s="963"/>
      <c r="P1167" s="963"/>
      <c r="Q1167" s="964"/>
      <c r="R1167" s="306"/>
      <c r="S1167" s="380"/>
      <c r="T1167" s="202" t="b">
        <f t="shared" si="84"/>
        <v>0</v>
      </c>
      <c r="U1167" s="202" t="str">
        <f t="shared" si="85"/>
        <v>FALSE</v>
      </c>
      <c r="V1167" s="202">
        <f t="shared" si="90"/>
        <v>0</v>
      </c>
      <c r="W1167" s="202" t="str">
        <f t="shared" si="88"/>
        <v>0</v>
      </c>
      <c r="X1167" s="174"/>
      <c r="Y1167" s="174"/>
      <c r="Z1167" s="174"/>
      <c r="AA1167" s="175"/>
      <c r="AB1167" s="176"/>
      <c r="AC1167" s="176"/>
    </row>
    <row r="1168" spans="1:29" s="177" customFormat="1" x14ac:dyDescent="0.25">
      <c r="A1168" s="128"/>
      <c r="B1168" s="220"/>
      <c r="C1168" s="223"/>
      <c r="D1168" s="962"/>
      <c r="E1168" s="963"/>
      <c r="F1168" s="963"/>
      <c r="G1168" s="963"/>
      <c r="H1168" s="963"/>
      <c r="I1168" s="963"/>
      <c r="J1168" s="963"/>
      <c r="K1168" s="963"/>
      <c r="L1168" s="963"/>
      <c r="M1168" s="963"/>
      <c r="N1168" s="963"/>
      <c r="O1168" s="963"/>
      <c r="P1168" s="963"/>
      <c r="Q1168" s="964"/>
      <c r="R1168" s="306"/>
      <c r="S1168" s="380"/>
      <c r="T1168" s="202" t="b">
        <f t="shared" si="84"/>
        <v>0</v>
      </c>
      <c r="U1168" s="202" t="str">
        <f t="shared" si="85"/>
        <v>FALSE</v>
      </c>
      <c r="V1168" s="202">
        <f t="shared" si="90"/>
        <v>0</v>
      </c>
      <c r="W1168" s="202" t="str">
        <f t="shared" si="88"/>
        <v>0</v>
      </c>
      <c r="X1168" s="174"/>
      <c r="Y1168" s="174"/>
      <c r="Z1168" s="174"/>
      <c r="AA1168" s="175"/>
      <c r="AB1168" s="176"/>
      <c r="AC1168" s="176"/>
    </row>
    <row r="1169" spans="1:41" s="177" customFormat="1" x14ac:dyDescent="0.25">
      <c r="A1169" s="128"/>
      <c r="B1169" s="220"/>
      <c r="C1169" s="223"/>
      <c r="D1169" s="965"/>
      <c r="E1169" s="966"/>
      <c r="F1169" s="966"/>
      <c r="G1169" s="966"/>
      <c r="H1169" s="966"/>
      <c r="I1169" s="966"/>
      <c r="J1169" s="966"/>
      <c r="K1169" s="966"/>
      <c r="L1169" s="966"/>
      <c r="M1169" s="966"/>
      <c r="N1169" s="966"/>
      <c r="O1169" s="966"/>
      <c r="P1169" s="966"/>
      <c r="Q1169" s="967"/>
      <c r="R1169" s="339"/>
      <c r="S1169" s="380"/>
      <c r="T1169" s="202" t="b">
        <f t="shared" si="84"/>
        <v>0</v>
      </c>
      <c r="U1169" s="202" t="str">
        <f t="shared" si="85"/>
        <v>FALSE</v>
      </c>
      <c r="V1169" s="202">
        <f>IF(P1169="Uploaded",1,0)</f>
        <v>0</v>
      </c>
      <c r="W1169" s="202" t="str">
        <f t="shared" si="88"/>
        <v>0</v>
      </c>
      <c r="X1169" s="174"/>
      <c r="Y1169" s="174"/>
      <c r="Z1169" s="174"/>
      <c r="AA1169" s="175"/>
      <c r="AB1169" s="176"/>
      <c r="AC1169" s="176"/>
    </row>
    <row r="1170" spans="1:41" s="177" customFormat="1" ht="15.75" x14ac:dyDescent="0.25">
      <c r="A1170" s="128"/>
      <c r="B1170" s="220"/>
      <c r="C1170" s="223"/>
      <c r="D1170" s="229"/>
      <c r="E1170" s="307"/>
      <c r="F1170" s="307"/>
      <c r="G1170" s="307"/>
      <c r="H1170" s="307"/>
      <c r="I1170" s="307"/>
      <c r="J1170" s="307"/>
      <c r="K1170" s="307"/>
      <c r="L1170" s="307"/>
      <c r="M1170" s="307"/>
      <c r="N1170" s="323"/>
      <c r="O1170" s="226"/>
      <c r="P1170" s="152"/>
      <c r="Q1170" s="152"/>
      <c r="R1170" s="306"/>
      <c r="S1170" s="380"/>
      <c r="T1170" s="202" t="b">
        <f t="shared" si="84"/>
        <v>0</v>
      </c>
      <c r="U1170" s="202" t="str">
        <f t="shared" si="85"/>
        <v>FALSE</v>
      </c>
      <c r="V1170" s="202">
        <f>IF(P1170="Uploaded",1,0)</f>
        <v>0</v>
      </c>
      <c r="W1170" s="202" t="str">
        <f t="shared" si="88"/>
        <v>0</v>
      </c>
      <c r="X1170" s="174"/>
      <c r="Y1170" s="174"/>
      <c r="Z1170" s="174"/>
      <c r="AA1170" s="175"/>
      <c r="AB1170" s="176"/>
      <c r="AC1170" s="176"/>
    </row>
    <row r="1171" spans="1:41" s="207" customFormat="1" ht="22.15" customHeight="1" x14ac:dyDescent="0.25">
      <c r="A1171" s="128"/>
      <c r="B1171" s="220"/>
      <c r="C1171" s="223"/>
      <c r="D1171" s="898" t="s">
        <v>278</v>
      </c>
      <c r="E1171" s="898"/>
      <c r="F1171" s="898"/>
      <c r="G1171" s="898"/>
      <c r="H1171" s="898"/>
      <c r="I1171" s="898"/>
      <c r="J1171" s="898"/>
      <c r="K1171" s="898"/>
      <c r="L1171" s="898"/>
      <c r="M1171" s="898"/>
      <c r="N1171" s="898"/>
      <c r="O1171" s="898"/>
      <c r="P1171" s="968" t="s">
        <v>251</v>
      </c>
      <c r="Q1171" s="969"/>
      <c r="R1171" s="306"/>
      <c r="S1171" s="536" t="str">
        <f>IF(AND(P1159="YES",P1171="&lt;select&gt;"),"Please upload the required documentation.","")</f>
        <v/>
      </c>
      <c r="T1171" s="202" t="b">
        <f t="shared" si="84"/>
        <v>0</v>
      </c>
      <c r="U1171" s="202" t="str">
        <f t="shared" si="85"/>
        <v>FALSE</v>
      </c>
      <c r="V1171" s="202">
        <f>IF(P1171="Uploaded",1,0)</f>
        <v>0</v>
      </c>
      <c r="W1171" s="202" t="str">
        <f t="shared" si="88"/>
        <v>0</v>
      </c>
      <c r="X1171" s="261"/>
      <c r="Y1171" s="261"/>
      <c r="Z1171" s="261"/>
      <c r="AA1171" s="124"/>
      <c r="AB1171" s="262"/>
      <c r="AC1171" s="262"/>
    </row>
    <row r="1172" spans="1:41" ht="11.45" customHeight="1" x14ac:dyDescent="0.25">
      <c r="A1172" s="124"/>
      <c r="B1172" s="211"/>
      <c r="C1172" s="223"/>
      <c r="D1172" s="898"/>
      <c r="E1172" s="898"/>
      <c r="F1172" s="898"/>
      <c r="G1172" s="898"/>
      <c r="H1172" s="898"/>
      <c r="I1172" s="898"/>
      <c r="J1172" s="898"/>
      <c r="K1172" s="898"/>
      <c r="L1172" s="898"/>
      <c r="M1172" s="898"/>
      <c r="N1172" s="898"/>
      <c r="O1172" s="898"/>
      <c r="P1172" s="223"/>
      <c r="Q1172" s="223"/>
      <c r="R1172" s="243"/>
      <c r="S1172" s="536"/>
      <c r="T1172" s="202" t="b">
        <f t="shared" si="84"/>
        <v>0</v>
      </c>
      <c r="U1172" s="202" t="str">
        <f t="shared" si="85"/>
        <v>FALSE</v>
      </c>
      <c r="V1172" s="202">
        <f>IF(P1172="Uploaded",1,0)</f>
        <v>0</v>
      </c>
      <c r="W1172" s="202" t="str">
        <f t="shared" si="88"/>
        <v>0</v>
      </c>
      <c r="AL1172" s="178"/>
      <c r="AM1172" s="178"/>
      <c r="AN1172" s="178"/>
      <c r="AO1172" s="178"/>
    </row>
    <row r="1173" spans="1:41" ht="21.75" customHeight="1" x14ac:dyDescent="0.25">
      <c r="A1173" s="124"/>
      <c r="B1173" s="211"/>
      <c r="C1173" s="223"/>
      <c r="D1173" s="902" t="s">
        <v>279</v>
      </c>
      <c r="E1173" s="902"/>
      <c r="F1173" s="902"/>
      <c r="G1173" s="902"/>
      <c r="H1173" s="902"/>
      <c r="I1173" s="902"/>
      <c r="J1173" s="902"/>
      <c r="K1173" s="902"/>
      <c r="L1173" s="902"/>
      <c r="M1173" s="902"/>
      <c r="N1173" s="902"/>
      <c r="O1173" s="903"/>
      <c r="P1173" s="968" t="s">
        <v>251</v>
      </c>
      <c r="Q1173" s="969"/>
      <c r="R1173" s="243"/>
      <c r="S1173" s="536" t="str">
        <f>IF(AND(P1159="YES",P1173="&lt;select&gt;"),"Please upload the required documentation.","")</f>
        <v/>
      </c>
      <c r="T1173" s="202" t="b">
        <f>IF(W1173="1",TRUE,FALSE)</f>
        <v>0</v>
      </c>
      <c r="U1173" s="202" t="str">
        <f>""&amp;T1173&amp;""</f>
        <v>FALSE</v>
      </c>
      <c r="V1173" s="202">
        <f>IF(P1173="Uploaded",1,0)</f>
        <v>0</v>
      </c>
      <c r="W1173" s="202" t="str">
        <f>""&amp;V1173&amp;""</f>
        <v>0</v>
      </c>
      <c r="AL1173" s="178"/>
      <c r="AM1173" s="178"/>
      <c r="AN1173" s="178"/>
      <c r="AO1173" s="178"/>
    </row>
    <row r="1174" spans="1:41" s="133" customFormat="1" ht="32.25" customHeight="1" x14ac:dyDescent="0.25">
      <c r="A1174" s="128"/>
      <c r="B1174" s="220"/>
      <c r="C1174" s="223"/>
      <c r="D1174" s="221" t="s">
        <v>663</v>
      </c>
      <c r="E1174" s="222"/>
      <c r="F1174" s="222"/>
      <c r="G1174" s="223"/>
      <c r="H1174" s="224"/>
      <c r="I1174" s="223"/>
      <c r="J1174" s="223"/>
      <c r="K1174" s="223"/>
      <c r="L1174" s="223"/>
      <c r="M1174" s="223"/>
      <c r="N1174" s="225"/>
      <c r="O1174" s="226"/>
      <c r="P1174" s="129"/>
      <c r="Q1174" s="129"/>
      <c r="R1174" s="227"/>
      <c r="S1174" s="380"/>
      <c r="T1174" s="202"/>
      <c r="U1174" s="202"/>
      <c r="V1174" s="202"/>
      <c r="W1174" s="202"/>
      <c r="X1174" s="202"/>
      <c r="Y1174" s="202"/>
      <c r="Z1174" s="202"/>
      <c r="AA1174" s="128"/>
      <c r="AB1174" s="131"/>
      <c r="AC1174" s="131"/>
    </row>
    <row r="1175" spans="1:41" s="133" customFormat="1" ht="15.75" x14ac:dyDescent="0.25">
      <c r="A1175" s="128"/>
      <c r="B1175" s="220"/>
      <c r="C1175" s="223"/>
      <c r="D1175" s="229"/>
      <c r="E1175" s="230" t="s">
        <v>257</v>
      </c>
      <c r="F1175" s="956" t="s">
        <v>251</v>
      </c>
      <c r="G1175" s="957"/>
      <c r="H1175" s="957"/>
      <c r="I1175" s="957"/>
      <c r="J1175" s="958"/>
      <c r="L1175" s="230" t="s">
        <v>258</v>
      </c>
      <c r="M1175" s="956" t="s">
        <v>251</v>
      </c>
      <c r="N1175" s="957"/>
      <c r="O1175" s="957"/>
      <c r="P1175" s="957"/>
      <c r="Q1175" s="958"/>
      <c r="R1175" s="227"/>
      <c r="S1175" s="380"/>
      <c r="T1175" s="202"/>
      <c r="U1175" s="202"/>
      <c r="V1175" s="202"/>
      <c r="W1175" s="202"/>
      <c r="X1175" s="202"/>
      <c r="Y1175" s="202"/>
      <c r="Z1175" s="202"/>
      <c r="AA1175" s="128"/>
      <c r="AB1175" s="131"/>
      <c r="AC1175" s="131"/>
    </row>
    <row r="1176" spans="1:41" s="177" customFormat="1" ht="15.6" customHeight="1" thickBot="1" x14ac:dyDescent="0.3">
      <c r="A1176" s="128"/>
      <c r="B1176" s="358"/>
      <c r="C1176" s="359"/>
      <c r="D1176" s="360"/>
      <c r="E1176" s="360"/>
      <c r="F1176" s="360"/>
      <c r="G1176" s="360"/>
      <c r="H1176" s="360"/>
      <c r="I1176" s="360"/>
      <c r="J1176" s="360"/>
      <c r="K1176" s="360"/>
      <c r="L1176" s="360"/>
      <c r="M1176" s="360"/>
      <c r="N1176" s="360"/>
      <c r="O1176" s="360"/>
      <c r="P1176" s="320"/>
      <c r="Q1176" s="320"/>
      <c r="R1176" s="361"/>
      <c r="S1176" s="380"/>
      <c r="T1176" s="202" t="b">
        <f>IF(W1176="1",TRUE,FALSE)</f>
        <v>0</v>
      </c>
      <c r="U1176" s="202" t="str">
        <f>""&amp;T1176&amp;""</f>
        <v>FALSE</v>
      </c>
      <c r="V1176" s="202">
        <f>IF(C1176="Uploaded",1,0)</f>
        <v>0</v>
      </c>
      <c r="W1176" s="202" t="str">
        <f>""&amp;V1176&amp;""</f>
        <v>0</v>
      </c>
      <c r="X1176" s="174"/>
      <c r="Y1176" s="174"/>
      <c r="Z1176" s="174"/>
      <c r="AA1176" s="175"/>
      <c r="AB1176" s="176"/>
      <c r="AC1176" s="176"/>
    </row>
    <row r="1177" spans="1:41" s="177" customFormat="1" ht="15.75" x14ac:dyDescent="0.25">
      <c r="A1177" s="128"/>
      <c r="B1177" s="291"/>
      <c r="C1177" s="292"/>
      <c r="D1177" s="342"/>
      <c r="E1177" s="342"/>
      <c r="F1177" s="342"/>
      <c r="G1177" s="342"/>
      <c r="H1177" s="342"/>
      <c r="I1177" s="342"/>
      <c r="J1177" s="342"/>
      <c r="K1177" s="342"/>
      <c r="L1177" s="342"/>
      <c r="M1177" s="342"/>
      <c r="N1177" s="343"/>
      <c r="O1177" s="342"/>
      <c r="P1177" s="342"/>
      <c r="Q1177" s="342"/>
      <c r="R1177" s="294"/>
      <c r="S1177" s="380"/>
      <c r="T1177" s="202" t="b">
        <f t="shared" si="84"/>
        <v>0</v>
      </c>
      <c r="U1177" s="202" t="str">
        <f t="shared" si="85"/>
        <v>FALSE</v>
      </c>
      <c r="V1177" s="202">
        <f t="shared" si="90"/>
        <v>0</v>
      </c>
      <c r="W1177" s="202" t="str">
        <f t="shared" si="88"/>
        <v>0</v>
      </c>
      <c r="X1177" s="174"/>
      <c r="Y1177" s="174"/>
      <c r="Z1177" s="174"/>
      <c r="AA1177" s="175"/>
      <c r="AB1177" s="176"/>
      <c r="AC1177" s="176"/>
    </row>
    <row r="1178" spans="1:41" s="371" customFormat="1" ht="15.75" x14ac:dyDescent="0.25">
      <c r="A1178" s="362"/>
      <c r="B1178" s="363"/>
      <c r="C1178" s="322" t="s">
        <v>157</v>
      </c>
      <c r="D1178" s="322"/>
      <c r="E1178" s="364"/>
      <c r="F1178" s="364"/>
      <c r="G1178" s="364"/>
      <c r="H1178" s="364"/>
      <c r="I1178" s="364"/>
      <c r="J1178" s="364"/>
      <c r="K1178" s="364"/>
      <c r="L1178" s="364"/>
      <c r="M1178" s="364"/>
      <c r="N1178" s="365"/>
      <c r="O1178" s="364"/>
      <c r="P1178" s="364"/>
      <c r="Q1178" s="364"/>
      <c r="R1178" s="366"/>
      <c r="S1178" s="625"/>
      <c r="T1178" s="368" t="b">
        <f t="shared" si="84"/>
        <v>0</v>
      </c>
      <c r="U1178" s="368" t="str">
        <f t="shared" si="85"/>
        <v>FALSE</v>
      </c>
      <c r="V1178" s="368">
        <f>IF(P1178="YES",1,0)</f>
        <v>0</v>
      </c>
      <c r="W1178" s="368" t="str">
        <f t="shared" si="88"/>
        <v>0</v>
      </c>
      <c r="X1178" s="369"/>
      <c r="Y1178" s="369"/>
      <c r="Z1178" s="369"/>
      <c r="AA1178" s="626"/>
      <c r="AB1178" s="370"/>
      <c r="AC1178" s="370"/>
    </row>
    <row r="1179" spans="1:41" s="346" customFormat="1" ht="15.75" customHeight="1" x14ac:dyDescent="0.25">
      <c r="A1179" s="324"/>
      <c r="B1179" s="325"/>
      <c r="C1179" s="326" t="s">
        <v>336</v>
      </c>
      <c r="E1179" s="328"/>
      <c r="F1179" s="328"/>
      <c r="G1179" s="328"/>
      <c r="H1179" s="328"/>
      <c r="I1179" s="328"/>
      <c r="J1179" s="328"/>
      <c r="K1179" s="328"/>
      <c r="L1179" s="328"/>
      <c r="M1179" s="328"/>
      <c r="N1179" s="328"/>
      <c r="O1179" s="328"/>
      <c r="P1179" s="328"/>
      <c r="Q1179" s="328"/>
      <c r="R1179" s="329"/>
      <c r="S1179" s="539"/>
      <c r="T1179" s="330" t="e">
        <f t="shared" si="84"/>
        <v>#REF!</v>
      </c>
      <c r="U1179" s="330" t="e">
        <f t="shared" si="85"/>
        <v>#REF!</v>
      </c>
      <c r="V1179" s="330" t="e">
        <f>IF(#REF!="Uploaded",1,0)</f>
        <v>#REF!</v>
      </c>
      <c r="W1179" s="330" t="e">
        <f t="shared" si="88"/>
        <v>#REF!</v>
      </c>
      <c r="X1179" s="349"/>
      <c r="Y1179" s="349"/>
      <c r="Z1179" s="349"/>
      <c r="AA1179" s="541"/>
      <c r="AB1179" s="350"/>
      <c r="AC1179" s="350"/>
    </row>
    <row r="1180" spans="1:41" s="177" customFormat="1" ht="16.5" customHeight="1" x14ac:dyDescent="0.25">
      <c r="A1180" s="128"/>
      <c r="B1180" s="220"/>
      <c r="C1180" s="223"/>
      <c r="D1180" s="229"/>
      <c r="E1180" s="307"/>
      <c r="F1180" s="307"/>
      <c r="G1180" s="307"/>
      <c r="H1180" s="307"/>
      <c r="I1180" s="307"/>
      <c r="J1180" s="307"/>
      <c r="K1180" s="307"/>
      <c r="L1180" s="307"/>
      <c r="M1180" s="307"/>
      <c r="N1180" s="307"/>
      <c r="O1180" s="307"/>
      <c r="P1180" s="307"/>
      <c r="Q1180" s="307"/>
      <c r="R1180" s="306"/>
      <c r="S1180" s="380"/>
      <c r="T1180" s="202" t="b">
        <f t="shared" si="84"/>
        <v>0</v>
      </c>
      <c r="U1180" s="202" t="str">
        <f t="shared" si="85"/>
        <v>FALSE</v>
      </c>
      <c r="V1180" s="202">
        <f>IF(P1180="YES",1,0)</f>
        <v>0</v>
      </c>
      <c r="W1180" s="202" t="str">
        <f t="shared" si="88"/>
        <v>0</v>
      </c>
      <c r="X1180" s="174"/>
      <c r="Y1180" s="174"/>
      <c r="Z1180" s="174"/>
      <c r="AA1180" s="175"/>
      <c r="AB1180" s="176"/>
      <c r="AC1180" s="176"/>
    </row>
    <row r="1181" spans="1:41" s="177" customFormat="1" ht="16.5" customHeight="1" x14ac:dyDescent="0.25">
      <c r="A1181" s="128"/>
      <c r="B1181" s="220"/>
      <c r="C1181" s="223"/>
      <c r="D1181" s="302" t="s">
        <v>694</v>
      </c>
      <c r="E1181" s="302"/>
      <c r="F1181" s="302"/>
      <c r="G1181" s="302"/>
      <c r="H1181" s="302"/>
      <c r="I1181" s="302"/>
      <c r="J1181" s="302"/>
      <c r="K1181" s="302"/>
      <c r="L1181" s="302"/>
      <c r="M1181" s="302"/>
      <c r="N1181" s="302"/>
      <c r="O1181" s="302"/>
      <c r="P1181" s="95" t="s">
        <v>251</v>
      </c>
      <c r="R1181" s="306"/>
      <c r="S1181" s="380" t="str">
        <f>IF(AND(OR(P1181="NO",P1181="&lt;select&gt;"),OR(D1186&lt;&gt;"",U1193="TRUE")),"Please answer this question by making a selection in the dropdown.","")</f>
        <v/>
      </c>
      <c r="T1181" s="202" t="b">
        <f t="shared" si="84"/>
        <v>0</v>
      </c>
      <c r="U1181" s="202" t="str">
        <f t="shared" si="85"/>
        <v>FALSE</v>
      </c>
      <c r="V1181" s="202">
        <f>IF(P1181="YES",1,0)</f>
        <v>0</v>
      </c>
      <c r="W1181" s="202" t="str">
        <f t="shared" si="88"/>
        <v>0</v>
      </c>
      <c r="X1181" s="174"/>
      <c r="Y1181" s="174"/>
      <c r="Z1181" s="174"/>
      <c r="AA1181" s="175"/>
      <c r="AB1181" s="176"/>
      <c r="AC1181" s="176"/>
    </row>
    <row r="1182" spans="1:41" s="177" customFormat="1" ht="15.75" customHeight="1" x14ac:dyDescent="0.25">
      <c r="A1182" s="128"/>
      <c r="B1182" s="220"/>
      <c r="C1182" s="223"/>
      <c r="D1182" s="333" t="s">
        <v>631</v>
      </c>
      <c r="E1182" s="307"/>
      <c r="F1182" s="307"/>
      <c r="G1182" s="307"/>
      <c r="H1182" s="307"/>
      <c r="I1182" s="307"/>
      <c r="J1182" s="307"/>
      <c r="K1182" s="307"/>
      <c r="L1182" s="307"/>
      <c r="M1182" s="307"/>
      <c r="N1182" s="323"/>
      <c r="O1182" s="226"/>
      <c r="P1182" s="152"/>
      <c r="Q1182" s="152"/>
      <c r="R1182" s="306"/>
      <c r="S1182" s="380"/>
      <c r="T1182" s="202" t="b">
        <f t="shared" si="84"/>
        <v>0</v>
      </c>
      <c r="U1182" s="202" t="str">
        <f t="shared" si="85"/>
        <v>FALSE</v>
      </c>
      <c r="V1182" s="202">
        <f t="shared" ref="V1182:V1198" si="91">IF(C1182="Uploaded",1,0)</f>
        <v>0</v>
      </c>
      <c r="W1182" s="202" t="str">
        <f t="shared" si="88"/>
        <v>0</v>
      </c>
      <c r="X1182" s="174"/>
      <c r="Y1182" s="174"/>
      <c r="Z1182" s="174"/>
      <c r="AA1182" s="175"/>
      <c r="AB1182" s="176"/>
      <c r="AC1182" s="176"/>
    </row>
    <row r="1183" spans="1:41" s="177" customFormat="1" x14ac:dyDescent="0.25">
      <c r="A1183" s="128"/>
      <c r="B1183" s="220"/>
      <c r="C1183" s="223"/>
      <c r="D1183" s="885" t="s">
        <v>452</v>
      </c>
      <c r="E1183" s="907"/>
      <c r="F1183" s="907"/>
      <c r="G1183" s="907"/>
      <c r="H1183" s="907"/>
      <c r="I1183" s="907"/>
      <c r="J1183" s="907"/>
      <c r="K1183" s="907"/>
      <c r="L1183" s="907"/>
      <c r="M1183" s="907"/>
      <c r="N1183" s="907"/>
      <c r="O1183" s="907"/>
      <c r="P1183" s="907"/>
      <c r="Q1183" s="907"/>
      <c r="R1183" s="306"/>
      <c r="S1183" s="380"/>
      <c r="T1183" s="202" t="b">
        <f t="shared" si="84"/>
        <v>0</v>
      </c>
      <c r="U1183" s="202" t="str">
        <f t="shared" si="85"/>
        <v>FALSE</v>
      </c>
      <c r="V1183" s="202">
        <f t="shared" si="91"/>
        <v>0</v>
      </c>
      <c r="W1183" s="202" t="str">
        <f t="shared" si="88"/>
        <v>0</v>
      </c>
      <c r="X1183" s="174"/>
      <c r="Y1183" s="174"/>
      <c r="Z1183" s="174"/>
      <c r="AA1183" s="175"/>
      <c r="AB1183" s="176"/>
      <c r="AC1183" s="176"/>
    </row>
    <row r="1184" spans="1:41" s="177" customFormat="1" ht="31.15" customHeight="1" x14ac:dyDescent="0.25">
      <c r="A1184" s="128"/>
      <c r="B1184" s="220"/>
      <c r="C1184" s="223"/>
      <c r="D1184" s="907"/>
      <c r="E1184" s="907"/>
      <c r="F1184" s="907"/>
      <c r="G1184" s="907"/>
      <c r="H1184" s="907"/>
      <c r="I1184" s="907"/>
      <c r="J1184" s="907"/>
      <c r="K1184" s="907"/>
      <c r="L1184" s="907"/>
      <c r="M1184" s="907"/>
      <c r="N1184" s="907"/>
      <c r="O1184" s="907"/>
      <c r="P1184" s="907"/>
      <c r="Q1184" s="907"/>
      <c r="R1184" s="306"/>
      <c r="S1184" s="380"/>
      <c r="T1184" s="202" t="b">
        <f t="shared" si="84"/>
        <v>0</v>
      </c>
      <c r="U1184" s="202" t="str">
        <f t="shared" si="85"/>
        <v>FALSE</v>
      </c>
      <c r="V1184" s="202">
        <f t="shared" si="91"/>
        <v>0</v>
      </c>
      <c r="W1184" s="202" t="str">
        <f t="shared" si="88"/>
        <v>0</v>
      </c>
      <c r="X1184" s="174"/>
      <c r="Y1184" s="174"/>
      <c r="Z1184" s="174"/>
      <c r="AA1184" s="175"/>
      <c r="AB1184" s="176"/>
      <c r="AC1184" s="176"/>
    </row>
    <row r="1185" spans="1:41" s="177" customFormat="1" x14ac:dyDescent="0.25">
      <c r="A1185" s="128"/>
      <c r="B1185" s="220"/>
      <c r="C1185" s="223"/>
      <c r="D1185" s="223"/>
      <c r="E1185" s="223"/>
      <c r="F1185" s="223"/>
      <c r="G1185" s="223"/>
      <c r="H1185" s="223"/>
      <c r="I1185" s="223"/>
      <c r="J1185" s="223"/>
      <c r="K1185" s="223"/>
      <c r="L1185" s="223"/>
      <c r="M1185" s="223"/>
      <c r="N1185" s="308"/>
      <c r="O1185" s="223"/>
      <c r="P1185" s="223"/>
      <c r="Q1185" s="223"/>
      <c r="R1185" s="306"/>
      <c r="S1185" s="380"/>
      <c r="T1185" s="202" t="b">
        <f t="shared" si="84"/>
        <v>0</v>
      </c>
      <c r="U1185" s="202" t="str">
        <f t="shared" si="85"/>
        <v>FALSE</v>
      </c>
      <c r="V1185" s="202">
        <f t="shared" si="91"/>
        <v>0</v>
      </c>
      <c r="W1185" s="202" t="str">
        <f t="shared" si="88"/>
        <v>0</v>
      </c>
      <c r="X1185" s="174"/>
      <c r="Y1185" s="174"/>
      <c r="Z1185" s="174"/>
      <c r="AA1185" s="175"/>
      <c r="AB1185" s="176"/>
      <c r="AC1185" s="176"/>
    </row>
    <row r="1186" spans="1:41" s="177" customFormat="1" x14ac:dyDescent="0.25">
      <c r="A1186" s="128"/>
      <c r="B1186" s="220"/>
      <c r="C1186" s="223"/>
      <c r="D1186" s="959"/>
      <c r="E1186" s="960"/>
      <c r="F1186" s="960"/>
      <c r="G1186" s="960"/>
      <c r="H1186" s="960"/>
      <c r="I1186" s="960"/>
      <c r="J1186" s="960"/>
      <c r="K1186" s="960"/>
      <c r="L1186" s="960"/>
      <c r="M1186" s="960"/>
      <c r="N1186" s="960"/>
      <c r="O1186" s="960"/>
      <c r="P1186" s="960"/>
      <c r="Q1186" s="961"/>
      <c r="R1186" s="309"/>
      <c r="S1186" s="380" t="str">
        <f>IF(AND(P1181="YES",D1186=""),"Please add narrative text.","")</f>
        <v/>
      </c>
      <c r="T1186" s="202" t="b">
        <f t="shared" si="84"/>
        <v>0</v>
      </c>
      <c r="U1186" s="202" t="str">
        <f t="shared" si="85"/>
        <v>FALSE</v>
      </c>
      <c r="V1186" s="202">
        <f t="shared" si="91"/>
        <v>0</v>
      </c>
      <c r="W1186" s="202" t="str">
        <f t="shared" si="88"/>
        <v>0</v>
      </c>
      <c r="X1186" s="174"/>
      <c r="Y1186" s="174"/>
      <c r="Z1186" s="174"/>
      <c r="AA1186" s="175"/>
      <c r="AB1186" s="176"/>
      <c r="AC1186" s="176"/>
    </row>
    <row r="1187" spans="1:41" s="177" customFormat="1" x14ac:dyDescent="0.25">
      <c r="A1187" s="128"/>
      <c r="B1187" s="220"/>
      <c r="C1187" s="223"/>
      <c r="D1187" s="962"/>
      <c r="E1187" s="963"/>
      <c r="F1187" s="963"/>
      <c r="G1187" s="963"/>
      <c r="H1187" s="963"/>
      <c r="I1187" s="963"/>
      <c r="J1187" s="963"/>
      <c r="K1187" s="963"/>
      <c r="L1187" s="963"/>
      <c r="M1187" s="963"/>
      <c r="N1187" s="963"/>
      <c r="O1187" s="963"/>
      <c r="P1187" s="963"/>
      <c r="Q1187" s="964"/>
      <c r="R1187" s="306"/>
      <c r="S1187" s="380"/>
      <c r="T1187" s="202" t="b">
        <f t="shared" si="84"/>
        <v>0</v>
      </c>
      <c r="U1187" s="202" t="str">
        <f t="shared" si="85"/>
        <v>FALSE</v>
      </c>
      <c r="V1187" s="202">
        <f t="shared" si="91"/>
        <v>0</v>
      </c>
      <c r="W1187" s="202" t="str">
        <f t="shared" si="88"/>
        <v>0</v>
      </c>
      <c r="X1187" s="174"/>
      <c r="Y1187" s="174"/>
      <c r="Z1187" s="174"/>
      <c r="AA1187" s="175"/>
      <c r="AB1187" s="176"/>
      <c r="AC1187" s="176"/>
    </row>
    <row r="1188" spans="1:41" s="177" customFormat="1" x14ac:dyDescent="0.25">
      <c r="A1188" s="128"/>
      <c r="B1188" s="220"/>
      <c r="C1188" s="223"/>
      <c r="D1188" s="962"/>
      <c r="E1188" s="963"/>
      <c r="F1188" s="963"/>
      <c r="G1188" s="963"/>
      <c r="H1188" s="963"/>
      <c r="I1188" s="963"/>
      <c r="J1188" s="963"/>
      <c r="K1188" s="963"/>
      <c r="L1188" s="963"/>
      <c r="M1188" s="963"/>
      <c r="N1188" s="963"/>
      <c r="O1188" s="963"/>
      <c r="P1188" s="963"/>
      <c r="Q1188" s="964"/>
      <c r="R1188" s="306"/>
      <c r="S1188" s="380"/>
      <c r="T1188" s="202" t="b">
        <f t="shared" si="84"/>
        <v>0</v>
      </c>
      <c r="U1188" s="202" t="str">
        <f t="shared" si="85"/>
        <v>FALSE</v>
      </c>
      <c r="V1188" s="202">
        <f t="shared" si="91"/>
        <v>0</v>
      </c>
      <c r="W1188" s="202" t="str">
        <f t="shared" si="88"/>
        <v>0</v>
      </c>
      <c r="X1188" s="174"/>
      <c r="Y1188" s="174"/>
      <c r="Z1188" s="174"/>
      <c r="AA1188" s="175"/>
      <c r="AB1188" s="176"/>
      <c r="AC1188" s="176"/>
    </row>
    <row r="1189" spans="1:41" s="177" customFormat="1" x14ac:dyDescent="0.25">
      <c r="A1189" s="128"/>
      <c r="B1189" s="220"/>
      <c r="C1189" s="223"/>
      <c r="D1189" s="962"/>
      <c r="E1189" s="963"/>
      <c r="F1189" s="963"/>
      <c r="G1189" s="963"/>
      <c r="H1189" s="963"/>
      <c r="I1189" s="963"/>
      <c r="J1189" s="963"/>
      <c r="K1189" s="963"/>
      <c r="L1189" s="963"/>
      <c r="M1189" s="963"/>
      <c r="N1189" s="963"/>
      <c r="O1189" s="963"/>
      <c r="P1189" s="963"/>
      <c r="Q1189" s="964"/>
      <c r="R1189" s="306"/>
      <c r="S1189" s="380"/>
      <c r="T1189" s="202" t="b">
        <f t="shared" si="84"/>
        <v>0</v>
      </c>
      <c r="U1189" s="202" t="str">
        <f t="shared" si="85"/>
        <v>FALSE</v>
      </c>
      <c r="V1189" s="202">
        <f t="shared" si="91"/>
        <v>0</v>
      </c>
      <c r="W1189" s="202" t="str">
        <f t="shared" si="88"/>
        <v>0</v>
      </c>
      <c r="X1189" s="174"/>
      <c r="Y1189" s="174"/>
      <c r="Z1189" s="174"/>
      <c r="AA1189" s="175"/>
      <c r="AB1189" s="176"/>
      <c r="AC1189" s="176"/>
    </row>
    <row r="1190" spans="1:41" s="177" customFormat="1" x14ac:dyDescent="0.25">
      <c r="A1190" s="128"/>
      <c r="B1190" s="220"/>
      <c r="C1190" s="223"/>
      <c r="D1190" s="962"/>
      <c r="E1190" s="963"/>
      <c r="F1190" s="963"/>
      <c r="G1190" s="963"/>
      <c r="H1190" s="963"/>
      <c r="I1190" s="963"/>
      <c r="J1190" s="963"/>
      <c r="K1190" s="963"/>
      <c r="L1190" s="963"/>
      <c r="M1190" s="963"/>
      <c r="N1190" s="963"/>
      <c r="O1190" s="963"/>
      <c r="P1190" s="963"/>
      <c r="Q1190" s="964"/>
      <c r="R1190" s="306"/>
      <c r="S1190" s="380"/>
      <c r="T1190" s="202" t="b">
        <f t="shared" si="84"/>
        <v>0</v>
      </c>
      <c r="U1190" s="202" t="str">
        <f t="shared" si="85"/>
        <v>FALSE</v>
      </c>
      <c r="V1190" s="202">
        <f t="shared" si="91"/>
        <v>0</v>
      </c>
      <c r="W1190" s="202" t="str">
        <f t="shared" si="88"/>
        <v>0</v>
      </c>
      <c r="X1190" s="174"/>
      <c r="Y1190" s="174"/>
      <c r="Z1190" s="174"/>
      <c r="AA1190" s="175"/>
      <c r="AB1190" s="176"/>
      <c r="AC1190" s="176"/>
    </row>
    <row r="1191" spans="1:41" s="177" customFormat="1" x14ac:dyDescent="0.25">
      <c r="A1191" s="128"/>
      <c r="B1191" s="220"/>
      <c r="C1191" s="223"/>
      <c r="D1191" s="965"/>
      <c r="E1191" s="966"/>
      <c r="F1191" s="966"/>
      <c r="G1191" s="966"/>
      <c r="H1191" s="966"/>
      <c r="I1191" s="966"/>
      <c r="J1191" s="966"/>
      <c r="K1191" s="966"/>
      <c r="L1191" s="966"/>
      <c r="M1191" s="966"/>
      <c r="N1191" s="966"/>
      <c r="O1191" s="966"/>
      <c r="P1191" s="966"/>
      <c r="Q1191" s="967"/>
      <c r="R1191" s="339"/>
      <c r="S1191" s="380"/>
      <c r="T1191" s="202" t="b">
        <f t="shared" si="84"/>
        <v>0</v>
      </c>
      <c r="U1191" s="202" t="str">
        <f t="shared" si="85"/>
        <v>FALSE</v>
      </c>
      <c r="V1191" s="202">
        <f t="shared" si="91"/>
        <v>0</v>
      </c>
      <c r="W1191" s="202" t="str">
        <f t="shared" si="88"/>
        <v>0</v>
      </c>
      <c r="X1191" s="174"/>
      <c r="Y1191" s="174"/>
      <c r="Z1191" s="174"/>
      <c r="AA1191" s="175"/>
      <c r="AB1191" s="176"/>
      <c r="AC1191" s="176"/>
    </row>
    <row r="1192" spans="1:41" s="207" customFormat="1" ht="15.75" customHeight="1" x14ac:dyDescent="0.25">
      <c r="A1192" s="128"/>
      <c r="B1192" s="220"/>
      <c r="C1192" s="223"/>
      <c r="D1192" s="340"/>
      <c r="E1192" s="340"/>
      <c r="F1192" s="340"/>
      <c r="G1192" s="340"/>
      <c r="H1192" s="340"/>
      <c r="I1192" s="340"/>
      <c r="J1192" s="340"/>
      <c r="K1192" s="340"/>
      <c r="L1192" s="340"/>
      <c r="M1192" s="340"/>
      <c r="N1192" s="341"/>
      <c r="O1192" s="340"/>
      <c r="P1192" s="340"/>
      <c r="Q1192" s="340"/>
      <c r="R1192" s="306"/>
      <c r="S1192" s="380"/>
      <c r="T1192" s="202" t="b">
        <f t="shared" si="84"/>
        <v>0</v>
      </c>
      <c r="U1192" s="202" t="str">
        <f t="shared" si="85"/>
        <v>FALSE</v>
      </c>
      <c r="V1192" s="202">
        <f t="shared" si="91"/>
        <v>0</v>
      </c>
      <c r="W1192" s="202" t="str">
        <f t="shared" si="88"/>
        <v>0</v>
      </c>
      <c r="X1192" s="261"/>
      <c r="Y1192" s="261"/>
      <c r="Z1192" s="261"/>
      <c r="AA1192" s="124"/>
      <c r="AB1192" s="262"/>
      <c r="AC1192" s="262"/>
    </row>
    <row r="1193" spans="1:41" ht="21.75" customHeight="1" x14ac:dyDescent="0.25">
      <c r="A1193" s="124"/>
      <c r="B1193" s="211"/>
      <c r="C1193" s="223"/>
      <c r="D1193" s="902" t="s">
        <v>451</v>
      </c>
      <c r="E1193" s="902"/>
      <c r="F1193" s="902"/>
      <c r="G1193" s="902"/>
      <c r="H1193" s="902"/>
      <c r="I1193" s="902"/>
      <c r="J1193" s="902"/>
      <c r="K1193" s="902"/>
      <c r="L1193" s="902"/>
      <c r="M1193" s="902"/>
      <c r="N1193" s="902"/>
      <c r="O1193" s="903"/>
      <c r="P1193" s="968" t="s">
        <v>251</v>
      </c>
      <c r="Q1193" s="969"/>
      <c r="R1193" s="243"/>
      <c r="S1193" s="536" t="str">
        <f>IF(AND(P1181="YES",P1193="&lt;select&gt;"),"Please upload the required documentation.","")</f>
        <v/>
      </c>
      <c r="T1193" s="202" t="b">
        <f t="shared" si="84"/>
        <v>0</v>
      </c>
      <c r="U1193" s="202" t="str">
        <f t="shared" si="85"/>
        <v>FALSE</v>
      </c>
      <c r="V1193" s="202">
        <f>IF(P1193="Uploaded",1,0)</f>
        <v>0</v>
      </c>
      <c r="W1193" s="202" t="str">
        <f t="shared" si="88"/>
        <v>0</v>
      </c>
      <c r="AL1193" s="178"/>
      <c r="AM1193" s="178"/>
      <c r="AN1193" s="178"/>
      <c r="AO1193" s="178"/>
    </row>
    <row r="1194" spans="1:41" ht="15.75" customHeight="1" x14ac:dyDescent="0.25">
      <c r="A1194" s="124"/>
      <c r="B1194" s="211"/>
      <c r="C1194" s="223"/>
      <c r="D1194" s="312"/>
      <c r="E1194" s="312"/>
      <c r="F1194" s="312"/>
      <c r="G1194" s="312"/>
      <c r="H1194" s="312"/>
      <c r="I1194" s="312"/>
      <c r="J1194" s="312"/>
      <c r="K1194" s="312"/>
      <c r="L1194" s="312"/>
      <c r="M1194" s="312"/>
      <c r="N1194" s="312"/>
      <c r="O1194" s="312"/>
      <c r="P1194" s="357"/>
      <c r="Q1194" s="357"/>
      <c r="R1194" s="243"/>
      <c r="S1194" s="536"/>
      <c r="T1194" s="202"/>
      <c r="U1194" s="202"/>
      <c r="V1194" s="202"/>
      <c r="W1194" s="202"/>
      <c r="X1194" s="261"/>
      <c r="Y1194" s="261"/>
      <c r="Z1194" s="261"/>
      <c r="AA1194" s="124"/>
      <c r="AB1194" s="262"/>
      <c r="AC1194" s="262"/>
      <c r="AD1194" s="207"/>
      <c r="AE1194" s="207"/>
      <c r="AF1194" s="207"/>
      <c r="AG1194" s="207"/>
      <c r="AH1194" s="207"/>
      <c r="AI1194" s="207"/>
      <c r="AJ1194" s="207"/>
      <c r="AK1194" s="207"/>
      <c r="AL1194" s="178"/>
      <c r="AM1194" s="178"/>
      <c r="AN1194" s="178"/>
      <c r="AO1194" s="178"/>
    </row>
    <row r="1195" spans="1:41" s="133" customFormat="1" ht="21.75" customHeight="1" x14ac:dyDescent="0.25">
      <c r="A1195" s="128"/>
      <c r="B1195" s="220"/>
      <c r="C1195" s="223"/>
      <c r="D1195" s="221" t="s">
        <v>663</v>
      </c>
      <c r="E1195" s="222"/>
      <c r="F1195" s="222"/>
      <c r="G1195" s="223"/>
      <c r="H1195" s="224"/>
      <c r="I1195" s="223"/>
      <c r="J1195" s="223"/>
      <c r="K1195" s="223"/>
      <c r="L1195" s="223"/>
      <c r="M1195" s="223"/>
      <c r="N1195" s="225"/>
      <c r="O1195" s="226"/>
      <c r="P1195" s="129"/>
      <c r="Q1195" s="129"/>
      <c r="R1195" s="227"/>
      <c r="S1195" s="380"/>
      <c r="T1195" s="202"/>
      <c r="U1195" s="202"/>
      <c r="V1195" s="202"/>
      <c r="W1195" s="202"/>
      <c r="X1195" s="202"/>
      <c r="Y1195" s="202"/>
      <c r="Z1195" s="202"/>
      <c r="AA1195" s="128"/>
      <c r="AB1195" s="131"/>
      <c r="AC1195" s="131"/>
    </row>
    <row r="1196" spans="1:41" s="133" customFormat="1" ht="15.75" x14ac:dyDescent="0.25">
      <c r="A1196" s="128"/>
      <c r="B1196" s="220"/>
      <c r="C1196" s="223"/>
      <c r="D1196" s="229"/>
      <c r="E1196" s="411" t="s">
        <v>257</v>
      </c>
      <c r="F1196" s="956" t="s">
        <v>251</v>
      </c>
      <c r="G1196" s="957"/>
      <c r="H1196" s="957"/>
      <c r="I1196" s="957"/>
      <c r="J1196" s="958"/>
      <c r="K1196" s="494"/>
      <c r="L1196" s="411" t="s">
        <v>258</v>
      </c>
      <c r="M1196" s="956" t="s">
        <v>251</v>
      </c>
      <c r="N1196" s="957"/>
      <c r="O1196" s="957"/>
      <c r="P1196" s="957"/>
      <c r="Q1196" s="958"/>
      <c r="R1196" s="227"/>
      <c r="S1196" s="380"/>
      <c r="T1196" s="202"/>
      <c r="U1196" s="202"/>
      <c r="V1196" s="202"/>
      <c r="W1196" s="202"/>
      <c r="X1196" s="202"/>
      <c r="Y1196" s="202"/>
      <c r="Z1196" s="202"/>
      <c r="AA1196" s="128"/>
      <c r="AB1196" s="131"/>
      <c r="AC1196" s="131"/>
    </row>
    <row r="1197" spans="1:41" s="177" customFormat="1" ht="15.6" customHeight="1" thickBot="1" x14ac:dyDescent="0.3">
      <c r="A1197" s="128"/>
      <c r="B1197" s="358"/>
      <c r="C1197" s="359"/>
      <c r="D1197" s="360"/>
      <c r="E1197" s="360"/>
      <c r="F1197" s="360"/>
      <c r="G1197" s="360"/>
      <c r="H1197" s="360"/>
      <c r="I1197" s="360"/>
      <c r="J1197" s="360"/>
      <c r="K1197" s="360"/>
      <c r="L1197" s="360"/>
      <c r="M1197" s="360"/>
      <c r="N1197" s="360"/>
      <c r="O1197" s="360"/>
      <c r="P1197" s="320"/>
      <c r="Q1197" s="320"/>
      <c r="R1197" s="361"/>
      <c r="S1197" s="380"/>
      <c r="T1197" s="202" t="b">
        <f t="shared" si="84"/>
        <v>0</v>
      </c>
      <c r="U1197" s="202" t="str">
        <f t="shared" si="85"/>
        <v>FALSE</v>
      </c>
      <c r="V1197" s="202">
        <f>IF(C1197="Uploaded",1,0)</f>
        <v>0</v>
      </c>
      <c r="W1197" s="202" t="str">
        <f t="shared" si="88"/>
        <v>0</v>
      </c>
      <c r="X1197" s="174"/>
      <c r="Y1197" s="174"/>
      <c r="Z1197" s="174"/>
      <c r="AA1197" s="175"/>
      <c r="AB1197" s="176"/>
      <c r="AC1197" s="176"/>
    </row>
    <row r="1198" spans="1:41" s="177" customFormat="1" x14ac:dyDescent="0.25">
      <c r="A1198" s="128"/>
      <c r="B1198" s="291"/>
      <c r="C1198" s="292"/>
      <c r="D1198" s="292"/>
      <c r="E1198" s="292"/>
      <c r="F1198" s="292"/>
      <c r="G1198" s="292"/>
      <c r="H1198" s="292"/>
      <c r="I1198" s="292"/>
      <c r="J1198" s="292"/>
      <c r="K1198" s="292"/>
      <c r="L1198" s="292"/>
      <c r="M1198" s="292"/>
      <c r="N1198" s="293"/>
      <c r="O1198" s="292"/>
      <c r="P1198" s="292"/>
      <c r="Q1198" s="292"/>
      <c r="R1198" s="294"/>
      <c r="S1198" s="380"/>
      <c r="T1198" s="202" t="b">
        <f t="shared" si="84"/>
        <v>0</v>
      </c>
      <c r="U1198" s="202" t="str">
        <f t="shared" si="85"/>
        <v>FALSE</v>
      </c>
      <c r="V1198" s="202">
        <f t="shared" si="91"/>
        <v>0</v>
      </c>
      <c r="W1198" s="202" t="str">
        <f t="shared" si="88"/>
        <v>0</v>
      </c>
      <c r="X1198" s="174"/>
      <c r="Y1198" s="174"/>
      <c r="Z1198" s="174"/>
      <c r="AA1198" s="175"/>
      <c r="AB1198" s="176"/>
      <c r="AC1198" s="176"/>
    </row>
    <row r="1199" spans="1:41" s="632" customFormat="1" ht="15.75" x14ac:dyDescent="0.25">
      <c r="A1199" s="627"/>
      <c r="B1199" s="628"/>
      <c r="C1199" s="322" t="s">
        <v>158</v>
      </c>
      <c r="D1199" s="322"/>
      <c r="E1199" s="322"/>
      <c r="F1199" s="364"/>
      <c r="G1199" s="364"/>
      <c r="H1199" s="364"/>
      <c r="I1199" s="364"/>
      <c r="J1199" s="364"/>
      <c r="K1199" s="364"/>
      <c r="L1199" s="364"/>
      <c r="M1199" s="364"/>
      <c r="N1199" s="365"/>
      <c r="O1199" s="364"/>
      <c r="P1199" s="364"/>
      <c r="Q1199" s="364"/>
      <c r="R1199" s="366"/>
      <c r="S1199" s="625"/>
      <c r="T1199" s="368" t="b">
        <f t="shared" si="84"/>
        <v>0</v>
      </c>
      <c r="U1199" s="368" t="str">
        <f t="shared" si="85"/>
        <v>FALSE</v>
      </c>
      <c r="V1199" s="368">
        <f>IF(P1199="YES",1,0)</f>
        <v>0</v>
      </c>
      <c r="W1199" s="368" t="str">
        <f t="shared" si="88"/>
        <v>0</v>
      </c>
      <c r="X1199" s="629"/>
      <c r="Y1199" s="629"/>
      <c r="Z1199" s="629"/>
      <c r="AA1199" s="630"/>
      <c r="AB1199" s="631"/>
      <c r="AC1199" s="631"/>
    </row>
    <row r="1200" spans="1:41" s="634" customFormat="1" ht="15.75" x14ac:dyDescent="0.25">
      <c r="A1200" s="633"/>
      <c r="B1200" s="376"/>
      <c r="C1200" s="326" t="s">
        <v>336</v>
      </c>
      <c r="E1200" s="328"/>
      <c r="F1200" s="328"/>
      <c r="G1200" s="328"/>
      <c r="H1200" s="328"/>
      <c r="I1200" s="328"/>
      <c r="J1200" s="328"/>
      <c r="K1200" s="328"/>
      <c r="L1200" s="328"/>
      <c r="M1200" s="328"/>
      <c r="N1200" s="328"/>
      <c r="O1200" s="328"/>
      <c r="P1200" s="328"/>
      <c r="Q1200" s="328"/>
      <c r="R1200" s="329"/>
      <c r="S1200" s="635"/>
      <c r="T1200" s="330" t="e">
        <f t="shared" si="84"/>
        <v>#REF!</v>
      </c>
      <c r="U1200" s="330" t="e">
        <f t="shared" si="85"/>
        <v>#REF!</v>
      </c>
      <c r="V1200" s="330" t="e">
        <f>IF(#REF!="Uploaded",1,0)</f>
        <v>#REF!</v>
      </c>
      <c r="W1200" s="330" t="e">
        <f t="shared" si="88"/>
        <v>#REF!</v>
      </c>
      <c r="X1200" s="636"/>
      <c r="Y1200" s="636"/>
      <c r="Z1200" s="636"/>
      <c r="AA1200" s="637"/>
      <c r="AB1200" s="638"/>
      <c r="AC1200" s="638"/>
    </row>
    <row r="1201" spans="1:41" s="177" customFormat="1" ht="16.5" customHeight="1" x14ac:dyDescent="0.25">
      <c r="A1201" s="128"/>
      <c r="B1201" s="220"/>
      <c r="C1201" s="223"/>
      <c r="D1201" s="229"/>
      <c r="E1201" s="307"/>
      <c r="F1201" s="307"/>
      <c r="G1201" s="307"/>
      <c r="H1201" s="307"/>
      <c r="I1201" s="307"/>
      <c r="J1201" s="307"/>
      <c r="K1201" s="307"/>
      <c r="L1201" s="307"/>
      <c r="M1201" s="307"/>
      <c r="N1201" s="307"/>
      <c r="O1201" s="307"/>
      <c r="P1201" s="307"/>
      <c r="Q1201" s="307"/>
      <c r="R1201" s="306"/>
      <c r="S1201" s="380"/>
      <c r="T1201" s="202" t="b">
        <f>IF(W1201="1",TRUE,FALSE)</f>
        <v>0</v>
      </c>
      <c r="U1201" s="202" t="str">
        <f>""&amp;T1201&amp;""</f>
        <v>FALSE</v>
      </c>
      <c r="V1201" s="202">
        <f>IF(P1201="YES",1,0)</f>
        <v>0</v>
      </c>
      <c r="W1201" s="202" t="str">
        <f>""&amp;V1201&amp;""</f>
        <v>0</v>
      </c>
      <c r="X1201" s="174"/>
      <c r="Y1201" s="174"/>
      <c r="Z1201" s="174"/>
      <c r="AA1201" s="175"/>
      <c r="AB1201" s="176"/>
      <c r="AC1201" s="176"/>
    </row>
    <row r="1202" spans="1:41" s="177" customFormat="1" ht="16.5" customHeight="1" x14ac:dyDescent="0.25">
      <c r="A1202" s="128"/>
      <c r="B1202" s="220"/>
      <c r="C1202" s="223"/>
      <c r="D1202" s="883" t="s">
        <v>694</v>
      </c>
      <c r="E1202" s="883"/>
      <c r="F1202" s="883"/>
      <c r="G1202" s="883"/>
      <c r="H1202" s="883"/>
      <c r="I1202" s="883"/>
      <c r="J1202" s="883"/>
      <c r="K1202" s="883"/>
      <c r="L1202" s="883"/>
      <c r="M1202" s="883"/>
      <c r="N1202" s="883"/>
      <c r="O1202" s="884"/>
      <c r="P1202" s="95" t="s">
        <v>251</v>
      </c>
      <c r="Q1202" s="307"/>
      <c r="R1202" s="306"/>
      <c r="S1202" s="380" t="str">
        <f>IF(AND(OR(P1202="NO",P1202="&lt;select&gt;"),OR(D1207&lt;&gt;"",U1214="TRUE")),"Please answer this question by making a selection in the dropdown.","")</f>
        <v/>
      </c>
      <c r="T1202" s="202" t="b">
        <f>IF(W1202="1",TRUE,FALSE)</f>
        <v>0</v>
      </c>
      <c r="U1202" s="202" t="str">
        <f>""&amp;T1202&amp;""</f>
        <v>FALSE</v>
      </c>
      <c r="V1202" s="202">
        <f>IF(P1202="YES",1,0)</f>
        <v>0</v>
      </c>
      <c r="W1202" s="202" t="str">
        <f>""&amp;V1202&amp;""</f>
        <v>0</v>
      </c>
      <c r="X1202" s="174"/>
      <c r="Y1202" s="174"/>
      <c r="Z1202" s="174"/>
      <c r="AA1202" s="175"/>
      <c r="AB1202" s="176"/>
      <c r="AC1202" s="176"/>
    </row>
    <row r="1203" spans="1:41" s="562" customFormat="1" ht="15.75" x14ac:dyDescent="0.25">
      <c r="A1203" s="639"/>
      <c r="B1203" s="375"/>
      <c r="C1203" s="223"/>
      <c r="D1203" s="333" t="s">
        <v>631</v>
      </c>
      <c r="E1203" s="307"/>
      <c r="F1203" s="307"/>
      <c r="G1203" s="307"/>
      <c r="H1203" s="307"/>
      <c r="I1203" s="307"/>
      <c r="J1203" s="307"/>
      <c r="K1203" s="307"/>
      <c r="L1203" s="307"/>
      <c r="M1203" s="307"/>
      <c r="N1203" s="323"/>
      <c r="O1203" s="151"/>
      <c r="P1203" s="372"/>
      <c r="Q1203" s="307"/>
      <c r="R1203" s="306"/>
      <c r="S1203" s="640"/>
      <c r="T1203" s="202" t="b">
        <f t="shared" si="84"/>
        <v>0</v>
      </c>
      <c r="U1203" s="202" t="str">
        <f t="shared" si="85"/>
        <v>FALSE</v>
      </c>
      <c r="V1203" s="202">
        <f t="shared" ref="V1203:V1219" si="92">IF(C1203="Uploaded",1,0)</f>
        <v>0</v>
      </c>
      <c r="W1203" s="202" t="str">
        <f t="shared" si="88"/>
        <v>0</v>
      </c>
      <c r="X1203" s="641"/>
      <c r="Y1203" s="641"/>
      <c r="Z1203" s="641"/>
      <c r="AA1203" s="642"/>
      <c r="AB1203" s="643"/>
      <c r="AC1203" s="643"/>
    </row>
    <row r="1204" spans="1:41" s="562" customFormat="1" ht="15" customHeight="1" x14ac:dyDescent="0.25">
      <c r="A1204" s="639"/>
      <c r="B1204" s="375"/>
      <c r="C1204" s="223"/>
      <c r="D1204" s="885" t="s">
        <v>452</v>
      </c>
      <c r="E1204" s="907"/>
      <c r="F1204" s="907"/>
      <c r="G1204" s="907"/>
      <c r="H1204" s="907"/>
      <c r="I1204" s="907"/>
      <c r="J1204" s="907"/>
      <c r="K1204" s="907"/>
      <c r="L1204" s="907"/>
      <c r="M1204" s="907"/>
      <c r="N1204" s="907"/>
      <c r="O1204" s="907"/>
      <c r="P1204" s="907"/>
      <c r="Q1204" s="907"/>
      <c r="R1204" s="306"/>
      <c r="S1204" s="640"/>
      <c r="T1204" s="202" t="b">
        <f t="shared" si="84"/>
        <v>0</v>
      </c>
      <c r="U1204" s="202" t="str">
        <f t="shared" si="85"/>
        <v>FALSE</v>
      </c>
      <c r="V1204" s="202">
        <f t="shared" si="92"/>
        <v>0</v>
      </c>
      <c r="W1204" s="202" t="str">
        <f t="shared" si="88"/>
        <v>0</v>
      </c>
      <c r="X1204" s="641"/>
      <c r="Y1204" s="641"/>
      <c r="Z1204" s="641"/>
      <c r="AA1204" s="642"/>
      <c r="AB1204" s="643"/>
      <c r="AC1204" s="643"/>
    </row>
    <row r="1205" spans="1:41" s="562" customFormat="1" ht="32.450000000000003" customHeight="1" x14ac:dyDescent="0.25">
      <c r="A1205" s="639"/>
      <c r="B1205" s="375"/>
      <c r="C1205" s="223"/>
      <c r="D1205" s="907"/>
      <c r="E1205" s="907"/>
      <c r="F1205" s="907"/>
      <c r="G1205" s="907"/>
      <c r="H1205" s="907"/>
      <c r="I1205" s="907"/>
      <c r="J1205" s="907"/>
      <c r="K1205" s="907"/>
      <c r="L1205" s="907"/>
      <c r="M1205" s="907"/>
      <c r="N1205" s="907"/>
      <c r="O1205" s="907"/>
      <c r="P1205" s="907"/>
      <c r="Q1205" s="907"/>
      <c r="R1205" s="306"/>
      <c r="S1205" s="640"/>
      <c r="T1205" s="202" t="b">
        <f t="shared" ref="T1205:T1285" si="93">IF(W1205="1",TRUE,FALSE)</f>
        <v>0</v>
      </c>
      <c r="U1205" s="202" t="str">
        <f t="shared" ref="U1205:U1285" si="94">""&amp;T1205&amp;""</f>
        <v>FALSE</v>
      </c>
      <c r="V1205" s="202">
        <f t="shared" si="92"/>
        <v>0</v>
      </c>
      <c r="W1205" s="202" t="str">
        <f t="shared" ref="W1205:W1285" si="95">""&amp;V1205&amp;""</f>
        <v>0</v>
      </c>
      <c r="X1205" s="641"/>
      <c r="Y1205" s="641"/>
      <c r="Z1205" s="641"/>
      <c r="AA1205" s="642"/>
      <c r="AB1205" s="643"/>
      <c r="AC1205" s="643"/>
    </row>
    <row r="1206" spans="1:41" s="177" customFormat="1" ht="11.25" customHeight="1" x14ac:dyDescent="0.25">
      <c r="A1206" s="128"/>
      <c r="B1206" s="220"/>
      <c r="C1206" s="223"/>
      <c r="D1206" s="223"/>
      <c r="E1206" s="223"/>
      <c r="F1206" s="223"/>
      <c r="G1206" s="223"/>
      <c r="H1206" s="223"/>
      <c r="I1206" s="223"/>
      <c r="J1206" s="223"/>
      <c r="K1206" s="223"/>
      <c r="L1206" s="223"/>
      <c r="M1206" s="223"/>
      <c r="N1206" s="308"/>
      <c r="O1206" s="223"/>
      <c r="P1206" s="223"/>
      <c r="Q1206" s="223"/>
      <c r="R1206" s="306"/>
      <c r="S1206" s="380"/>
      <c r="T1206" s="202" t="b">
        <f t="shared" si="93"/>
        <v>0</v>
      </c>
      <c r="U1206" s="202" t="str">
        <f t="shared" si="94"/>
        <v>FALSE</v>
      </c>
      <c r="V1206" s="202">
        <f t="shared" si="92"/>
        <v>0</v>
      </c>
      <c r="W1206" s="202" t="str">
        <f t="shared" si="95"/>
        <v>0</v>
      </c>
      <c r="X1206" s="174"/>
      <c r="Y1206" s="174"/>
      <c r="Z1206" s="174"/>
      <c r="AA1206" s="175"/>
      <c r="AB1206" s="176"/>
      <c r="AC1206" s="176"/>
    </row>
    <row r="1207" spans="1:41" s="177" customFormat="1" x14ac:dyDescent="0.25">
      <c r="A1207" s="128"/>
      <c r="B1207" s="220"/>
      <c r="C1207" s="223"/>
      <c r="D1207" s="959"/>
      <c r="E1207" s="1069"/>
      <c r="F1207" s="1069"/>
      <c r="G1207" s="1069"/>
      <c r="H1207" s="1069"/>
      <c r="I1207" s="1069"/>
      <c r="J1207" s="1069"/>
      <c r="K1207" s="1069"/>
      <c r="L1207" s="1069"/>
      <c r="M1207" s="1069"/>
      <c r="N1207" s="1069"/>
      <c r="O1207" s="1069"/>
      <c r="P1207" s="1069"/>
      <c r="Q1207" s="1070"/>
      <c r="R1207" s="309"/>
      <c r="S1207" s="380" t="str">
        <f>IF(AND(P1202="YES",D1207=""),"Please add narrative text.","")</f>
        <v/>
      </c>
      <c r="T1207" s="202" t="b">
        <f t="shared" si="93"/>
        <v>0</v>
      </c>
      <c r="U1207" s="202" t="str">
        <f t="shared" si="94"/>
        <v>FALSE</v>
      </c>
      <c r="V1207" s="202">
        <f t="shared" si="92"/>
        <v>0</v>
      </c>
      <c r="W1207" s="202" t="str">
        <f t="shared" si="95"/>
        <v>0</v>
      </c>
      <c r="X1207" s="174"/>
      <c r="Y1207" s="174"/>
      <c r="Z1207" s="174"/>
      <c r="AA1207" s="175"/>
      <c r="AB1207" s="176"/>
      <c r="AC1207" s="176"/>
    </row>
    <row r="1208" spans="1:41" s="177" customFormat="1" x14ac:dyDescent="0.25">
      <c r="A1208" s="128"/>
      <c r="B1208" s="220"/>
      <c r="C1208" s="223"/>
      <c r="D1208" s="1071"/>
      <c r="E1208" s="1072"/>
      <c r="F1208" s="1072"/>
      <c r="G1208" s="1072"/>
      <c r="H1208" s="1072"/>
      <c r="I1208" s="1072"/>
      <c r="J1208" s="1072"/>
      <c r="K1208" s="1072"/>
      <c r="L1208" s="1072"/>
      <c r="M1208" s="1072"/>
      <c r="N1208" s="1072"/>
      <c r="O1208" s="1072"/>
      <c r="P1208" s="1072"/>
      <c r="Q1208" s="1073"/>
      <c r="R1208" s="306"/>
      <c r="S1208" s="380"/>
      <c r="T1208" s="202" t="b">
        <f t="shared" si="93"/>
        <v>0</v>
      </c>
      <c r="U1208" s="202" t="str">
        <f t="shared" si="94"/>
        <v>FALSE</v>
      </c>
      <c r="V1208" s="202">
        <f t="shared" si="92"/>
        <v>0</v>
      </c>
      <c r="W1208" s="202" t="str">
        <f t="shared" si="95"/>
        <v>0</v>
      </c>
      <c r="X1208" s="174"/>
      <c r="Y1208" s="174"/>
      <c r="Z1208" s="174"/>
      <c r="AA1208" s="175"/>
      <c r="AB1208" s="176"/>
      <c r="AC1208" s="176"/>
    </row>
    <row r="1209" spans="1:41" s="177" customFormat="1" x14ac:dyDescent="0.25">
      <c r="A1209" s="128"/>
      <c r="B1209" s="220"/>
      <c r="C1209" s="223"/>
      <c r="D1209" s="1071"/>
      <c r="E1209" s="1072"/>
      <c r="F1209" s="1072"/>
      <c r="G1209" s="1072"/>
      <c r="H1209" s="1072"/>
      <c r="I1209" s="1072"/>
      <c r="J1209" s="1072"/>
      <c r="K1209" s="1072"/>
      <c r="L1209" s="1072"/>
      <c r="M1209" s="1072"/>
      <c r="N1209" s="1072"/>
      <c r="O1209" s="1072"/>
      <c r="P1209" s="1072"/>
      <c r="Q1209" s="1073"/>
      <c r="R1209" s="306"/>
      <c r="S1209" s="380"/>
      <c r="T1209" s="202" t="b">
        <f t="shared" si="93"/>
        <v>0</v>
      </c>
      <c r="U1209" s="202" t="str">
        <f t="shared" si="94"/>
        <v>FALSE</v>
      </c>
      <c r="V1209" s="202">
        <f t="shared" si="92"/>
        <v>0</v>
      </c>
      <c r="W1209" s="202" t="str">
        <f t="shared" si="95"/>
        <v>0</v>
      </c>
      <c r="X1209" s="174"/>
      <c r="Y1209" s="174"/>
      <c r="Z1209" s="174"/>
      <c r="AA1209" s="175"/>
      <c r="AB1209" s="176"/>
      <c r="AC1209" s="176"/>
    </row>
    <row r="1210" spans="1:41" s="177" customFormat="1" x14ac:dyDescent="0.25">
      <c r="A1210" s="128"/>
      <c r="B1210" s="220"/>
      <c r="C1210" s="223"/>
      <c r="D1210" s="1071"/>
      <c r="E1210" s="1072"/>
      <c r="F1210" s="1072"/>
      <c r="G1210" s="1072"/>
      <c r="H1210" s="1072"/>
      <c r="I1210" s="1072"/>
      <c r="J1210" s="1072"/>
      <c r="K1210" s="1072"/>
      <c r="L1210" s="1072"/>
      <c r="M1210" s="1072"/>
      <c r="N1210" s="1072"/>
      <c r="O1210" s="1072"/>
      <c r="P1210" s="1072"/>
      <c r="Q1210" s="1073"/>
      <c r="R1210" s="306"/>
      <c r="S1210" s="380"/>
      <c r="T1210" s="202" t="b">
        <f t="shared" si="93"/>
        <v>0</v>
      </c>
      <c r="U1210" s="202" t="str">
        <f t="shared" si="94"/>
        <v>FALSE</v>
      </c>
      <c r="V1210" s="202">
        <f t="shared" si="92"/>
        <v>0</v>
      </c>
      <c r="W1210" s="202" t="str">
        <f t="shared" si="95"/>
        <v>0</v>
      </c>
      <c r="X1210" s="174"/>
      <c r="Y1210" s="174"/>
      <c r="Z1210" s="174"/>
      <c r="AA1210" s="175"/>
      <c r="AB1210" s="176"/>
      <c r="AC1210" s="176"/>
    </row>
    <row r="1211" spans="1:41" s="177" customFormat="1" x14ac:dyDescent="0.25">
      <c r="A1211" s="128"/>
      <c r="B1211" s="220"/>
      <c r="C1211" s="223"/>
      <c r="D1211" s="1071"/>
      <c r="E1211" s="1072"/>
      <c r="F1211" s="1072"/>
      <c r="G1211" s="1072"/>
      <c r="H1211" s="1072"/>
      <c r="I1211" s="1072"/>
      <c r="J1211" s="1072"/>
      <c r="K1211" s="1072"/>
      <c r="L1211" s="1072"/>
      <c r="M1211" s="1072"/>
      <c r="N1211" s="1072"/>
      <c r="O1211" s="1072"/>
      <c r="P1211" s="1072"/>
      <c r="Q1211" s="1073"/>
      <c r="R1211" s="306"/>
      <c r="S1211" s="380"/>
      <c r="T1211" s="202" t="b">
        <f t="shared" si="93"/>
        <v>0</v>
      </c>
      <c r="U1211" s="202" t="str">
        <f t="shared" si="94"/>
        <v>FALSE</v>
      </c>
      <c r="V1211" s="202">
        <f t="shared" si="92"/>
        <v>0</v>
      </c>
      <c r="W1211" s="202" t="str">
        <f t="shared" si="95"/>
        <v>0</v>
      </c>
      <c r="X1211" s="174"/>
      <c r="Y1211" s="174"/>
      <c r="Z1211" s="174"/>
      <c r="AA1211" s="175"/>
      <c r="AB1211" s="176"/>
      <c r="AC1211" s="176"/>
    </row>
    <row r="1212" spans="1:41" s="177" customFormat="1" x14ac:dyDescent="0.25">
      <c r="A1212" s="128"/>
      <c r="B1212" s="220"/>
      <c r="C1212" s="223"/>
      <c r="D1212" s="1074"/>
      <c r="E1212" s="1075"/>
      <c r="F1212" s="1075"/>
      <c r="G1212" s="1075"/>
      <c r="H1212" s="1075"/>
      <c r="I1212" s="1075"/>
      <c r="J1212" s="1075"/>
      <c r="K1212" s="1075"/>
      <c r="L1212" s="1075"/>
      <c r="M1212" s="1075"/>
      <c r="N1212" s="1075"/>
      <c r="O1212" s="1075"/>
      <c r="P1212" s="1075"/>
      <c r="Q1212" s="1076"/>
      <c r="R1212" s="306"/>
      <c r="S1212" s="380"/>
      <c r="T1212" s="202" t="b">
        <f t="shared" si="93"/>
        <v>0</v>
      </c>
      <c r="U1212" s="202" t="str">
        <f t="shared" si="94"/>
        <v>FALSE</v>
      </c>
      <c r="V1212" s="202">
        <f t="shared" si="92"/>
        <v>0</v>
      </c>
      <c r="W1212" s="202" t="str">
        <f t="shared" si="95"/>
        <v>0</v>
      </c>
      <c r="X1212" s="174"/>
      <c r="Y1212" s="174"/>
      <c r="Z1212" s="174"/>
      <c r="AA1212" s="175"/>
      <c r="AB1212" s="176"/>
      <c r="AC1212" s="176"/>
    </row>
    <row r="1213" spans="1:41" s="207" customFormat="1" ht="15.75" customHeight="1" x14ac:dyDescent="0.25">
      <c r="A1213" s="128"/>
      <c r="B1213" s="220"/>
      <c r="C1213" s="223"/>
      <c r="D1213" s="340"/>
      <c r="E1213" s="340"/>
      <c r="F1213" s="340"/>
      <c r="G1213" s="340"/>
      <c r="H1213" s="340"/>
      <c r="I1213" s="340"/>
      <c r="J1213" s="340"/>
      <c r="K1213" s="340"/>
      <c r="L1213" s="340"/>
      <c r="M1213" s="340"/>
      <c r="N1213" s="341"/>
      <c r="O1213" s="340"/>
      <c r="P1213" s="340"/>
      <c r="Q1213" s="340"/>
      <c r="R1213" s="306"/>
      <c r="S1213" s="380"/>
      <c r="T1213" s="202" t="b">
        <f t="shared" si="93"/>
        <v>0</v>
      </c>
      <c r="U1213" s="202" t="str">
        <f t="shared" si="94"/>
        <v>FALSE</v>
      </c>
      <c r="V1213" s="202">
        <f t="shared" si="92"/>
        <v>0</v>
      </c>
      <c r="W1213" s="202" t="str">
        <f t="shared" si="95"/>
        <v>0</v>
      </c>
      <c r="X1213" s="261"/>
      <c r="Y1213" s="261"/>
      <c r="Z1213" s="261"/>
      <c r="AA1213" s="124"/>
      <c r="AB1213" s="262"/>
      <c r="AC1213" s="262"/>
    </row>
    <row r="1214" spans="1:41" ht="21.75" customHeight="1" x14ac:dyDescent="0.25">
      <c r="A1214" s="124"/>
      <c r="B1214" s="211"/>
      <c r="C1214" s="223"/>
      <c r="D1214" s="902" t="s">
        <v>451</v>
      </c>
      <c r="E1214" s="902"/>
      <c r="F1214" s="902"/>
      <c r="G1214" s="902"/>
      <c r="H1214" s="902"/>
      <c r="I1214" s="902"/>
      <c r="J1214" s="902"/>
      <c r="K1214" s="902"/>
      <c r="L1214" s="902"/>
      <c r="M1214" s="902"/>
      <c r="N1214" s="902"/>
      <c r="O1214" s="903"/>
      <c r="P1214" s="968" t="s">
        <v>251</v>
      </c>
      <c r="Q1214" s="969"/>
      <c r="R1214" s="243"/>
      <c r="S1214" s="536" t="str">
        <f>IF(AND(P1202="YES",P1214="&lt;select&gt;"),"Please upload the required documentation.","")</f>
        <v/>
      </c>
      <c r="T1214" s="202" t="b">
        <f>IF(W1214="1",TRUE,FALSE)</f>
        <v>0</v>
      </c>
      <c r="U1214" s="202" t="str">
        <f>""&amp;T1214&amp;""</f>
        <v>FALSE</v>
      </c>
      <c r="V1214" s="202">
        <f>IF(P1214="Uploaded",1,0)</f>
        <v>0</v>
      </c>
      <c r="W1214" s="202" t="str">
        <f>""&amp;V1214&amp;""</f>
        <v>0</v>
      </c>
      <c r="AL1214" s="178"/>
      <c r="AM1214" s="178"/>
      <c r="AN1214" s="178"/>
      <c r="AO1214" s="178"/>
    </row>
    <row r="1215" spans="1:41" ht="15.75" customHeight="1" x14ac:dyDescent="0.25">
      <c r="A1215" s="124"/>
      <c r="B1215" s="211"/>
      <c r="C1215" s="223"/>
      <c r="D1215" s="312"/>
      <c r="E1215" s="312"/>
      <c r="F1215" s="312"/>
      <c r="G1215" s="312"/>
      <c r="H1215" s="312"/>
      <c r="I1215" s="312"/>
      <c r="J1215" s="312"/>
      <c r="K1215" s="312"/>
      <c r="L1215" s="312"/>
      <c r="M1215" s="312"/>
      <c r="N1215" s="312"/>
      <c r="O1215" s="312"/>
      <c r="P1215" s="357"/>
      <c r="Q1215" s="357"/>
      <c r="R1215" s="243"/>
      <c r="S1215" s="536"/>
      <c r="T1215" s="202"/>
      <c r="U1215" s="202"/>
      <c r="V1215" s="202"/>
      <c r="W1215" s="202"/>
      <c r="X1215" s="261"/>
      <c r="Y1215" s="261"/>
      <c r="Z1215" s="261"/>
      <c r="AA1215" s="124"/>
      <c r="AB1215" s="262"/>
      <c r="AC1215" s="262"/>
      <c r="AD1215" s="207"/>
      <c r="AE1215" s="207"/>
      <c r="AF1215" s="207"/>
      <c r="AG1215" s="207"/>
      <c r="AH1215" s="207"/>
      <c r="AI1215" s="207"/>
      <c r="AJ1215" s="207"/>
      <c r="AK1215" s="207"/>
      <c r="AL1215" s="178"/>
      <c r="AM1215" s="178"/>
      <c r="AN1215" s="178"/>
      <c r="AO1215" s="178"/>
    </row>
    <row r="1216" spans="1:41" s="133" customFormat="1" ht="21.75" customHeight="1" x14ac:dyDescent="0.25">
      <c r="A1216" s="128"/>
      <c r="B1216" s="220"/>
      <c r="C1216" s="223"/>
      <c r="D1216" s="221" t="s">
        <v>663</v>
      </c>
      <c r="E1216" s="222"/>
      <c r="F1216" s="222"/>
      <c r="G1216" s="223"/>
      <c r="H1216" s="224"/>
      <c r="I1216" s="223"/>
      <c r="J1216" s="223"/>
      <c r="K1216" s="223"/>
      <c r="L1216" s="223"/>
      <c r="M1216" s="223"/>
      <c r="N1216" s="225"/>
      <c r="O1216" s="226"/>
      <c r="P1216" s="129"/>
      <c r="Q1216" s="129"/>
      <c r="R1216" s="227"/>
      <c r="S1216" s="380"/>
      <c r="T1216" s="202"/>
      <c r="U1216" s="202"/>
      <c r="V1216" s="202"/>
      <c r="W1216" s="202"/>
      <c r="X1216" s="202"/>
      <c r="Y1216" s="202"/>
      <c r="Z1216" s="202"/>
      <c r="AA1216" s="128"/>
      <c r="AB1216" s="131"/>
      <c r="AC1216" s="131"/>
    </row>
    <row r="1217" spans="1:29" s="133" customFormat="1" ht="15.75" x14ac:dyDescent="0.25">
      <c r="A1217" s="128"/>
      <c r="B1217" s="220"/>
      <c r="C1217" s="223"/>
      <c r="D1217" s="229"/>
      <c r="E1217" s="411" t="s">
        <v>257</v>
      </c>
      <c r="F1217" s="956" t="s">
        <v>251</v>
      </c>
      <c r="G1217" s="957"/>
      <c r="H1217" s="957"/>
      <c r="I1217" s="957"/>
      <c r="J1217" s="958"/>
      <c r="K1217" s="494"/>
      <c r="L1217" s="411" t="s">
        <v>258</v>
      </c>
      <c r="M1217" s="956" t="s">
        <v>251</v>
      </c>
      <c r="N1217" s="957"/>
      <c r="O1217" s="957"/>
      <c r="P1217" s="957"/>
      <c r="Q1217" s="958"/>
      <c r="R1217" s="227"/>
      <c r="S1217" s="380"/>
      <c r="T1217" s="202"/>
      <c r="U1217" s="202"/>
      <c r="V1217" s="202"/>
      <c r="W1217" s="202"/>
      <c r="X1217" s="202"/>
      <c r="Y1217" s="202"/>
      <c r="Z1217" s="202"/>
      <c r="AA1217" s="128"/>
      <c r="AB1217" s="131"/>
      <c r="AC1217" s="131"/>
    </row>
    <row r="1218" spans="1:29" s="177" customFormat="1" ht="15.6" customHeight="1" thickBot="1" x14ac:dyDescent="0.3">
      <c r="A1218" s="128"/>
      <c r="B1218" s="358"/>
      <c r="C1218" s="359"/>
      <c r="D1218" s="360"/>
      <c r="E1218" s="360"/>
      <c r="F1218" s="360"/>
      <c r="G1218" s="360"/>
      <c r="H1218" s="360"/>
      <c r="I1218" s="360"/>
      <c r="J1218" s="360"/>
      <c r="K1218" s="360"/>
      <c r="L1218" s="360"/>
      <c r="M1218" s="360"/>
      <c r="N1218" s="360"/>
      <c r="O1218" s="360"/>
      <c r="P1218" s="320"/>
      <c r="Q1218" s="320"/>
      <c r="R1218" s="361"/>
      <c r="S1218" s="380"/>
      <c r="T1218" s="202" t="b">
        <f>IF(W1218="1",TRUE,FALSE)</f>
        <v>0</v>
      </c>
      <c r="U1218" s="202" t="str">
        <f>""&amp;T1218&amp;""</f>
        <v>FALSE</v>
      </c>
      <c r="V1218" s="202">
        <f>IF(C1218="Uploaded",1,0)</f>
        <v>0</v>
      </c>
      <c r="W1218" s="202" t="str">
        <f>""&amp;V1218&amp;""</f>
        <v>0</v>
      </c>
      <c r="X1218" s="174"/>
      <c r="Y1218" s="174"/>
      <c r="Z1218" s="174"/>
      <c r="AA1218" s="175"/>
      <c r="AB1218" s="176"/>
      <c r="AC1218" s="176"/>
    </row>
    <row r="1219" spans="1:29" s="177" customFormat="1" ht="15.75" x14ac:dyDescent="0.25">
      <c r="A1219" s="128"/>
      <c r="B1219" s="374"/>
      <c r="C1219" s="342"/>
      <c r="D1219" s="342"/>
      <c r="E1219" s="342"/>
      <c r="F1219" s="342"/>
      <c r="G1219" s="342"/>
      <c r="H1219" s="342"/>
      <c r="I1219" s="342"/>
      <c r="J1219" s="342"/>
      <c r="K1219" s="342"/>
      <c r="L1219" s="342"/>
      <c r="M1219" s="342"/>
      <c r="N1219" s="343"/>
      <c r="O1219" s="342"/>
      <c r="P1219" s="342"/>
      <c r="Q1219" s="342"/>
      <c r="R1219" s="294"/>
      <c r="S1219" s="380"/>
      <c r="T1219" s="202" t="b">
        <f t="shared" si="93"/>
        <v>0</v>
      </c>
      <c r="U1219" s="202" t="str">
        <f t="shared" si="94"/>
        <v>FALSE</v>
      </c>
      <c r="V1219" s="202">
        <f t="shared" si="92"/>
        <v>0</v>
      </c>
      <c r="W1219" s="202" t="str">
        <f t="shared" si="95"/>
        <v>0</v>
      </c>
      <c r="X1219" s="174"/>
      <c r="Y1219" s="174"/>
      <c r="Z1219" s="174"/>
      <c r="AA1219" s="175"/>
      <c r="AB1219" s="176"/>
      <c r="AC1219" s="176"/>
    </row>
    <row r="1220" spans="1:29" s="371" customFormat="1" ht="15.75" x14ac:dyDescent="0.25">
      <c r="A1220" s="362"/>
      <c r="B1220" s="628"/>
      <c r="C1220" s="322" t="s">
        <v>159</v>
      </c>
      <c r="D1220" s="322"/>
      <c r="E1220" s="364"/>
      <c r="F1220" s="364"/>
      <c r="G1220" s="364"/>
      <c r="H1220" s="364"/>
      <c r="I1220" s="364"/>
      <c r="J1220" s="364"/>
      <c r="K1220" s="364"/>
      <c r="L1220" s="364"/>
      <c r="M1220" s="364"/>
      <c r="N1220" s="365"/>
      <c r="O1220" s="364"/>
      <c r="P1220" s="364"/>
      <c r="Q1220" s="364"/>
      <c r="R1220" s="366"/>
      <c r="S1220" s="625"/>
      <c r="T1220" s="368" t="b">
        <f t="shared" si="93"/>
        <v>0</v>
      </c>
      <c r="U1220" s="368" t="str">
        <f t="shared" si="94"/>
        <v>FALSE</v>
      </c>
      <c r="V1220" s="368">
        <f>IF(P1220="YES",1,0)</f>
        <v>0</v>
      </c>
      <c r="W1220" s="368" t="str">
        <f t="shared" si="95"/>
        <v>0</v>
      </c>
      <c r="X1220" s="369"/>
      <c r="Y1220" s="369"/>
      <c r="Z1220" s="369"/>
      <c r="AA1220" s="626"/>
      <c r="AB1220" s="370"/>
      <c r="AC1220" s="370"/>
    </row>
    <row r="1221" spans="1:29" s="346" customFormat="1" ht="15.75" x14ac:dyDescent="0.25">
      <c r="A1221" s="324"/>
      <c r="B1221" s="376"/>
      <c r="C1221" s="326" t="s">
        <v>336</v>
      </c>
      <c r="E1221" s="328"/>
      <c r="F1221" s="328"/>
      <c r="G1221" s="328"/>
      <c r="H1221" s="328"/>
      <c r="I1221" s="328"/>
      <c r="J1221" s="328"/>
      <c r="K1221" s="328"/>
      <c r="L1221" s="328"/>
      <c r="M1221" s="328"/>
      <c r="N1221" s="328"/>
      <c r="O1221" s="328"/>
      <c r="P1221" s="328"/>
      <c r="Q1221" s="328"/>
      <c r="R1221" s="329"/>
      <c r="S1221" s="539"/>
      <c r="T1221" s="330" t="e">
        <f t="shared" si="93"/>
        <v>#REF!</v>
      </c>
      <c r="U1221" s="330" t="e">
        <f t="shared" si="94"/>
        <v>#REF!</v>
      </c>
      <c r="V1221" s="330" t="e">
        <f>IF(#REF!="Uploaded",1,0)</f>
        <v>#REF!</v>
      </c>
      <c r="W1221" s="330" t="e">
        <f t="shared" si="95"/>
        <v>#REF!</v>
      </c>
      <c r="X1221" s="349"/>
      <c r="Y1221" s="349"/>
      <c r="Z1221" s="349"/>
      <c r="AA1221" s="541"/>
      <c r="AB1221" s="350"/>
      <c r="AC1221" s="350"/>
    </row>
    <row r="1222" spans="1:29" s="177" customFormat="1" ht="16.5" customHeight="1" x14ac:dyDescent="0.25">
      <c r="A1222" s="128"/>
      <c r="B1222" s="220"/>
      <c r="C1222" s="223"/>
      <c r="D1222" s="229"/>
      <c r="E1222" s="307"/>
      <c r="F1222" s="307"/>
      <c r="G1222" s="307"/>
      <c r="H1222" s="307"/>
      <c r="I1222" s="307"/>
      <c r="J1222" s="307"/>
      <c r="K1222" s="307"/>
      <c r="L1222" s="307"/>
      <c r="M1222" s="307"/>
      <c r="N1222" s="307"/>
      <c r="O1222" s="307"/>
      <c r="P1222" s="307"/>
      <c r="Q1222" s="307"/>
      <c r="R1222" s="306"/>
      <c r="S1222" s="380"/>
      <c r="T1222" s="202" t="b">
        <f t="shared" si="93"/>
        <v>0</v>
      </c>
      <c r="U1222" s="202" t="str">
        <f t="shared" si="94"/>
        <v>FALSE</v>
      </c>
      <c r="V1222" s="202">
        <f>IF(P1222="YES",1,0)</f>
        <v>0</v>
      </c>
      <c r="W1222" s="202" t="str">
        <f t="shared" si="95"/>
        <v>0</v>
      </c>
      <c r="X1222" s="174"/>
      <c r="Y1222" s="174"/>
      <c r="Z1222" s="174"/>
      <c r="AA1222" s="175"/>
      <c r="AB1222" s="176"/>
      <c r="AC1222" s="176"/>
    </row>
    <row r="1223" spans="1:29" s="177" customFormat="1" ht="16.5" customHeight="1" x14ac:dyDescent="0.25">
      <c r="A1223" s="128"/>
      <c r="B1223" s="220"/>
      <c r="C1223" s="223"/>
      <c r="D1223" s="883" t="s">
        <v>694</v>
      </c>
      <c r="E1223" s="883"/>
      <c r="F1223" s="883"/>
      <c r="G1223" s="883"/>
      <c r="H1223" s="883"/>
      <c r="I1223" s="883"/>
      <c r="J1223" s="883"/>
      <c r="K1223" s="883"/>
      <c r="L1223" s="883"/>
      <c r="M1223" s="883"/>
      <c r="N1223" s="883"/>
      <c r="O1223" s="884"/>
      <c r="P1223" s="95" t="s">
        <v>251</v>
      </c>
      <c r="Q1223" s="307"/>
      <c r="R1223" s="306"/>
      <c r="S1223" s="380" t="str">
        <f>IF(AND(OR(P1223="NO",P1223="&lt;select&gt;"),OR(D1228&lt;&gt;"",U1235="TRUE")),"Please answer this question by making a selection in the dropdown.","")</f>
        <v/>
      </c>
      <c r="T1223" s="202" t="b">
        <f t="shared" si="93"/>
        <v>0</v>
      </c>
      <c r="U1223" s="202" t="str">
        <f t="shared" si="94"/>
        <v>FALSE</v>
      </c>
      <c r="V1223" s="202">
        <f>IF(P1223="YES",1,0)</f>
        <v>0</v>
      </c>
      <c r="W1223" s="202" t="str">
        <f t="shared" si="95"/>
        <v>0</v>
      </c>
      <c r="X1223" s="174"/>
      <c r="Y1223" s="174"/>
      <c r="Z1223" s="174"/>
      <c r="AA1223" s="175"/>
      <c r="AB1223" s="176"/>
      <c r="AC1223" s="176"/>
    </row>
    <row r="1224" spans="1:29" s="177" customFormat="1" ht="16.5" customHeight="1" x14ac:dyDescent="0.25">
      <c r="A1224" s="128"/>
      <c r="B1224" s="220"/>
      <c r="C1224" s="223"/>
      <c r="D1224" s="333" t="s">
        <v>631</v>
      </c>
      <c r="E1224" s="307"/>
      <c r="F1224" s="307"/>
      <c r="G1224" s="307"/>
      <c r="H1224" s="307"/>
      <c r="I1224" s="307"/>
      <c r="J1224" s="307"/>
      <c r="K1224" s="307"/>
      <c r="L1224" s="307"/>
      <c r="M1224" s="307"/>
      <c r="N1224" s="323"/>
      <c r="O1224" s="226"/>
      <c r="P1224" s="152"/>
      <c r="Q1224" s="152"/>
      <c r="R1224" s="306"/>
      <c r="S1224" s="380"/>
      <c r="T1224" s="202" t="b">
        <f t="shared" si="93"/>
        <v>0</v>
      </c>
      <c r="U1224" s="202" t="str">
        <f t="shared" si="94"/>
        <v>FALSE</v>
      </c>
      <c r="V1224" s="202">
        <f>IF(C1224="Uploaded",1,0)</f>
        <v>0</v>
      </c>
      <c r="W1224" s="202" t="str">
        <f t="shared" si="95"/>
        <v>0</v>
      </c>
      <c r="X1224" s="174"/>
      <c r="Y1224" s="174"/>
      <c r="Z1224" s="174"/>
      <c r="AA1224" s="175"/>
      <c r="AB1224" s="176"/>
      <c r="AC1224" s="176"/>
    </row>
    <row r="1225" spans="1:29" s="177" customFormat="1" ht="15" customHeight="1" x14ac:dyDescent="0.25">
      <c r="A1225" s="128"/>
      <c r="B1225" s="375"/>
      <c r="C1225" s="223"/>
      <c r="D1225" s="885" t="s">
        <v>452</v>
      </c>
      <c r="E1225" s="886"/>
      <c r="F1225" s="886"/>
      <c r="G1225" s="886"/>
      <c r="H1225" s="886"/>
      <c r="I1225" s="886"/>
      <c r="J1225" s="886"/>
      <c r="K1225" s="886"/>
      <c r="L1225" s="886"/>
      <c r="M1225" s="886"/>
      <c r="N1225" s="886"/>
      <c r="O1225" s="886"/>
      <c r="P1225" s="886"/>
      <c r="Q1225" s="886"/>
      <c r="R1225" s="306"/>
      <c r="S1225" s="380"/>
      <c r="T1225" s="202" t="b">
        <f t="shared" si="93"/>
        <v>0</v>
      </c>
      <c r="U1225" s="202" t="str">
        <f t="shared" si="94"/>
        <v>FALSE</v>
      </c>
      <c r="V1225" s="202">
        <f t="shared" ref="V1225:V1244" si="96">IF(C1225="Uploaded",1,0)</f>
        <v>0</v>
      </c>
      <c r="W1225" s="202" t="str">
        <f t="shared" si="95"/>
        <v>0</v>
      </c>
      <c r="X1225" s="174"/>
      <c r="Y1225" s="174"/>
      <c r="Z1225" s="174"/>
      <c r="AA1225" s="175"/>
      <c r="AB1225" s="176"/>
      <c r="AC1225" s="176"/>
    </row>
    <row r="1226" spans="1:29" s="177" customFormat="1" ht="32.450000000000003" customHeight="1" x14ac:dyDescent="0.25">
      <c r="A1226" s="128"/>
      <c r="B1226" s="375"/>
      <c r="C1226" s="223"/>
      <c r="D1226" s="886"/>
      <c r="E1226" s="886"/>
      <c r="F1226" s="886"/>
      <c r="G1226" s="886"/>
      <c r="H1226" s="886"/>
      <c r="I1226" s="886"/>
      <c r="J1226" s="886"/>
      <c r="K1226" s="886"/>
      <c r="L1226" s="886"/>
      <c r="M1226" s="886"/>
      <c r="N1226" s="886"/>
      <c r="O1226" s="886"/>
      <c r="P1226" s="886"/>
      <c r="Q1226" s="886"/>
      <c r="R1226" s="306"/>
      <c r="S1226" s="380"/>
      <c r="T1226" s="202" t="b">
        <f t="shared" si="93"/>
        <v>0</v>
      </c>
      <c r="U1226" s="202" t="str">
        <f t="shared" si="94"/>
        <v>FALSE</v>
      </c>
      <c r="V1226" s="202">
        <f t="shared" si="96"/>
        <v>0</v>
      </c>
      <c r="W1226" s="202" t="str">
        <f t="shared" si="95"/>
        <v>0</v>
      </c>
      <c r="X1226" s="174"/>
      <c r="Y1226" s="174"/>
      <c r="Z1226" s="174"/>
      <c r="AA1226" s="175"/>
      <c r="AB1226" s="176"/>
      <c r="AC1226" s="176"/>
    </row>
    <row r="1227" spans="1:29" s="177" customFormat="1" ht="11.25" customHeight="1" x14ac:dyDescent="0.25">
      <c r="A1227" s="128"/>
      <c r="B1227" s="375"/>
      <c r="C1227" s="307"/>
      <c r="D1227" s="307"/>
      <c r="E1227" s="307"/>
      <c r="F1227" s="307"/>
      <c r="G1227" s="307"/>
      <c r="H1227" s="307"/>
      <c r="I1227" s="307"/>
      <c r="J1227" s="307"/>
      <c r="K1227" s="307"/>
      <c r="L1227" s="307"/>
      <c r="M1227" s="307"/>
      <c r="N1227" s="323"/>
      <c r="O1227" s="307"/>
      <c r="P1227" s="307"/>
      <c r="Q1227" s="307"/>
      <c r="R1227" s="306"/>
      <c r="S1227" s="380"/>
      <c r="T1227" s="202" t="b">
        <f t="shared" si="93"/>
        <v>0</v>
      </c>
      <c r="U1227" s="202" t="str">
        <f t="shared" si="94"/>
        <v>FALSE</v>
      </c>
      <c r="V1227" s="202">
        <f t="shared" si="96"/>
        <v>0</v>
      </c>
      <c r="W1227" s="202" t="str">
        <f t="shared" si="95"/>
        <v>0</v>
      </c>
      <c r="X1227" s="174"/>
      <c r="Y1227" s="174"/>
      <c r="Z1227" s="174"/>
      <c r="AA1227" s="175"/>
      <c r="AB1227" s="176"/>
      <c r="AC1227" s="176"/>
    </row>
    <row r="1228" spans="1:29" s="177" customFormat="1" x14ac:dyDescent="0.25">
      <c r="A1228" s="128"/>
      <c r="B1228" s="220"/>
      <c r="C1228" s="223"/>
      <c r="D1228" s="959"/>
      <c r="E1228" s="960"/>
      <c r="F1228" s="960"/>
      <c r="G1228" s="960"/>
      <c r="H1228" s="960"/>
      <c r="I1228" s="960"/>
      <c r="J1228" s="960"/>
      <c r="K1228" s="960"/>
      <c r="L1228" s="960"/>
      <c r="M1228" s="960"/>
      <c r="N1228" s="960"/>
      <c r="O1228" s="960"/>
      <c r="P1228" s="960"/>
      <c r="Q1228" s="961"/>
      <c r="R1228" s="309"/>
      <c r="S1228" s="380" t="str">
        <f>IF(AND(P1223="YES",D1228=""),"Please add narrative text.","")</f>
        <v/>
      </c>
      <c r="T1228" s="202" t="b">
        <f t="shared" si="93"/>
        <v>0</v>
      </c>
      <c r="U1228" s="202" t="str">
        <f t="shared" si="94"/>
        <v>FALSE</v>
      </c>
      <c r="V1228" s="202">
        <f t="shared" si="96"/>
        <v>0</v>
      </c>
      <c r="W1228" s="202" t="str">
        <f t="shared" si="95"/>
        <v>0</v>
      </c>
      <c r="X1228" s="174"/>
      <c r="Y1228" s="174"/>
      <c r="Z1228" s="174"/>
      <c r="AA1228" s="175"/>
      <c r="AB1228" s="176"/>
      <c r="AC1228" s="176"/>
    </row>
    <row r="1229" spans="1:29" s="177" customFormat="1" x14ac:dyDescent="0.25">
      <c r="A1229" s="128"/>
      <c r="B1229" s="220"/>
      <c r="C1229" s="223"/>
      <c r="D1229" s="962"/>
      <c r="E1229" s="963"/>
      <c r="F1229" s="963"/>
      <c r="G1229" s="963"/>
      <c r="H1229" s="963"/>
      <c r="I1229" s="963"/>
      <c r="J1229" s="963"/>
      <c r="K1229" s="963"/>
      <c r="L1229" s="963"/>
      <c r="M1229" s="963"/>
      <c r="N1229" s="963"/>
      <c r="O1229" s="963"/>
      <c r="P1229" s="963"/>
      <c r="Q1229" s="964"/>
      <c r="R1229" s="306"/>
      <c r="S1229" s="380"/>
      <c r="T1229" s="202" t="b">
        <f t="shared" si="93"/>
        <v>0</v>
      </c>
      <c r="U1229" s="202" t="str">
        <f t="shared" si="94"/>
        <v>FALSE</v>
      </c>
      <c r="V1229" s="202">
        <f t="shared" si="96"/>
        <v>0</v>
      </c>
      <c r="W1229" s="202" t="str">
        <f t="shared" si="95"/>
        <v>0</v>
      </c>
      <c r="X1229" s="174"/>
      <c r="Y1229" s="174"/>
      <c r="Z1229" s="174"/>
      <c r="AA1229" s="175"/>
      <c r="AB1229" s="176"/>
      <c r="AC1229" s="176"/>
    </row>
    <row r="1230" spans="1:29" s="177" customFormat="1" x14ac:dyDescent="0.25">
      <c r="A1230" s="128"/>
      <c r="B1230" s="220"/>
      <c r="C1230" s="223"/>
      <c r="D1230" s="962"/>
      <c r="E1230" s="963"/>
      <c r="F1230" s="963"/>
      <c r="G1230" s="963"/>
      <c r="H1230" s="963"/>
      <c r="I1230" s="963"/>
      <c r="J1230" s="963"/>
      <c r="K1230" s="963"/>
      <c r="L1230" s="963"/>
      <c r="M1230" s="963"/>
      <c r="N1230" s="963"/>
      <c r="O1230" s="963"/>
      <c r="P1230" s="963"/>
      <c r="Q1230" s="964"/>
      <c r="R1230" s="306"/>
      <c r="S1230" s="380"/>
      <c r="T1230" s="202" t="b">
        <f t="shared" si="93"/>
        <v>0</v>
      </c>
      <c r="U1230" s="202" t="str">
        <f t="shared" si="94"/>
        <v>FALSE</v>
      </c>
      <c r="V1230" s="202">
        <f t="shared" si="96"/>
        <v>0</v>
      </c>
      <c r="W1230" s="202" t="str">
        <f t="shared" si="95"/>
        <v>0</v>
      </c>
      <c r="X1230" s="174"/>
      <c r="Y1230" s="174"/>
      <c r="Z1230" s="174"/>
      <c r="AA1230" s="175"/>
      <c r="AB1230" s="176"/>
      <c r="AC1230" s="176"/>
    </row>
    <row r="1231" spans="1:29" s="177" customFormat="1" x14ac:dyDescent="0.25">
      <c r="A1231" s="128"/>
      <c r="B1231" s="220"/>
      <c r="C1231" s="223"/>
      <c r="D1231" s="962"/>
      <c r="E1231" s="963"/>
      <c r="F1231" s="963"/>
      <c r="G1231" s="963"/>
      <c r="H1231" s="963"/>
      <c r="I1231" s="963"/>
      <c r="J1231" s="963"/>
      <c r="K1231" s="963"/>
      <c r="L1231" s="963"/>
      <c r="M1231" s="963"/>
      <c r="N1231" s="963"/>
      <c r="O1231" s="963"/>
      <c r="P1231" s="963"/>
      <c r="Q1231" s="964"/>
      <c r="R1231" s="306"/>
      <c r="S1231" s="380"/>
      <c r="T1231" s="202" t="b">
        <f t="shared" si="93"/>
        <v>0</v>
      </c>
      <c r="U1231" s="202" t="str">
        <f t="shared" si="94"/>
        <v>FALSE</v>
      </c>
      <c r="V1231" s="202">
        <f t="shared" si="96"/>
        <v>0</v>
      </c>
      <c r="W1231" s="202" t="str">
        <f t="shared" si="95"/>
        <v>0</v>
      </c>
      <c r="X1231" s="174"/>
      <c r="Y1231" s="174"/>
      <c r="Z1231" s="174"/>
      <c r="AA1231" s="175"/>
      <c r="AB1231" s="176"/>
      <c r="AC1231" s="176"/>
    </row>
    <row r="1232" spans="1:29" s="177" customFormat="1" x14ac:dyDescent="0.25">
      <c r="A1232" s="128"/>
      <c r="B1232" s="220"/>
      <c r="C1232" s="223"/>
      <c r="D1232" s="962"/>
      <c r="E1232" s="963"/>
      <c r="F1232" s="963"/>
      <c r="G1232" s="963"/>
      <c r="H1232" s="963"/>
      <c r="I1232" s="963"/>
      <c r="J1232" s="963"/>
      <c r="K1232" s="963"/>
      <c r="L1232" s="963"/>
      <c r="M1232" s="963"/>
      <c r="N1232" s="963"/>
      <c r="O1232" s="963"/>
      <c r="P1232" s="963"/>
      <c r="Q1232" s="964"/>
      <c r="R1232" s="306"/>
      <c r="S1232" s="380"/>
      <c r="T1232" s="202" t="b">
        <f t="shared" si="93"/>
        <v>0</v>
      </c>
      <c r="U1232" s="202" t="str">
        <f t="shared" si="94"/>
        <v>FALSE</v>
      </c>
      <c r="V1232" s="202">
        <f t="shared" si="96"/>
        <v>0</v>
      </c>
      <c r="W1232" s="202" t="str">
        <f t="shared" si="95"/>
        <v>0</v>
      </c>
      <c r="X1232" s="174"/>
      <c r="Y1232" s="174"/>
      <c r="Z1232" s="174"/>
      <c r="AA1232" s="175"/>
      <c r="AB1232" s="176"/>
      <c r="AC1232" s="176"/>
    </row>
    <row r="1233" spans="1:41" s="177" customFormat="1" x14ac:dyDescent="0.25">
      <c r="A1233" s="128"/>
      <c r="B1233" s="220"/>
      <c r="C1233" s="223"/>
      <c r="D1233" s="965"/>
      <c r="E1233" s="966"/>
      <c r="F1233" s="966"/>
      <c r="G1233" s="966"/>
      <c r="H1233" s="966"/>
      <c r="I1233" s="966"/>
      <c r="J1233" s="966"/>
      <c r="K1233" s="966"/>
      <c r="L1233" s="966"/>
      <c r="M1233" s="966"/>
      <c r="N1233" s="966"/>
      <c r="O1233" s="966"/>
      <c r="P1233" s="966"/>
      <c r="Q1233" s="967"/>
      <c r="R1233" s="306"/>
      <c r="S1233" s="380"/>
      <c r="T1233" s="202" t="b">
        <f t="shared" si="93"/>
        <v>0</v>
      </c>
      <c r="U1233" s="202" t="str">
        <f t="shared" si="94"/>
        <v>FALSE</v>
      </c>
      <c r="V1233" s="202">
        <f t="shared" si="96"/>
        <v>0</v>
      </c>
      <c r="W1233" s="202" t="str">
        <f t="shared" si="95"/>
        <v>0</v>
      </c>
      <c r="X1233" s="174"/>
      <c r="Y1233" s="174"/>
      <c r="Z1233" s="174"/>
      <c r="AA1233" s="175"/>
      <c r="AB1233" s="176"/>
      <c r="AC1233" s="176"/>
    </row>
    <row r="1234" spans="1:41" s="207" customFormat="1" ht="15.75" customHeight="1" x14ac:dyDescent="0.25">
      <c r="A1234" s="128"/>
      <c r="B1234" s="220"/>
      <c r="C1234" s="223"/>
      <c r="D1234" s="771"/>
      <c r="E1234" s="771"/>
      <c r="F1234" s="771"/>
      <c r="G1234" s="771"/>
      <c r="H1234" s="771"/>
      <c r="I1234" s="771"/>
      <c r="J1234" s="771"/>
      <c r="K1234" s="771"/>
      <c r="L1234" s="771"/>
      <c r="M1234" s="771"/>
      <c r="N1234" s="341"/>
      <c r="O1234" s="771"/>
      <c r="P1234" s="771"/>
      <c r="Q1234" s="771"/>
      <c r="R1234" s="306"/>
      <c r="S1234" s="380"/>
      <c r="T1234" s="202" t="b">
        <f t="shared" si="93"/>
        <v>0</v>
      </c>
      <c r="U1234" s="202" t="str">
        <f t="shared" si="94"/>
        <v>FALSE</v>
      </c>
      <c r="V1234" s="202">
        <f t="shared" si="96"/>
        <v>0</v>
      </c>
      <c r="W1234" s="202" t="str">
        <f t="shared" si="95"/>
        <v>0</v>
      </c>
      <c r="X1234" s="261"/>
      <c r="Y1234" s="261"/>
      <c r="Z1234" s="261"/>
      <c r="AA1234" s="124"/>
      <c r="AB1234" s="262"/>
      <c r="AC1234" s="262"/>
    </row>
    <row r="1235" spans="1:41" ht="21.75" customHeight="1" x14ac:dyDescent="0.25">
      <c r="A1235" s="124"/>
      <c r="B1235" s="211"/>
      <c r="C1235" s="223"/>
      <c r="D1235" s="902" t="s">
        <v>451</v>
      </c>
      <c r="E1235" s="902"/>
      <c r="F1235" s="902"/>
      <c r="G1235" s="902"/>
      <c r="H1235" s="902"/>
      <c r="I1235" s="902"/>
      <c r="J1235" s="902"/>
      <c r="K1235" s="902"/>
      <c r="L1235" s="902"/>
      <c r="M1235" s="902"/>
      <c r="N1235" s="902"/>
      <c r="O1235" s="903"/>
      <c r="P1235" s="968" t="s">
        <v>251</v>
      </c>
      <c r="Q1235" s="969"/>
      <c r="R1235" s="243"/>
      <c r="S1235" s="536" t="str">
        <f>IF(AND(P1223="YES",P1235="&lt;select&gt;"),"Please upload the required documentation.","")</f>
        <v/>
      </c>
      <c r="T1235" s="202" t="b">
        <f t="shared" si="93"/>
        <v>0</v>
      </c>
      <c r="U1235" s="202" t="str">
        <f t="shared" si="94"/>
        <v>FALSE</v>
      </c>
      <c r="V1235" s="202">
        <f>IF(P1235="Uploaded",1,0)</f>
        <v>0</v>
      </c>
      <c r="W1235" s="202" t="str">
        <f t="shared" si="95"/>
        <v>0</v>
      </c>
      <c r="AL1235" s="178"/>
      <c r="AM1235" s="178"/>
      <c r="AN1235" s="178"/>
      <c r="AO1235" s="178"/>
    </row>
    <row r="1236" spans="1:41" ht="15.75" customHeight="1" x14ac:dyDescent="0.25">
      <c r="A1236" s="124"/>
      <c r="B1236" s="211"/>
      <c r="C1236" s="223"/>
      <c r="D1236" s="769"/>
      <c r="E1236" s="769"/>
      <c r="F1236" s="769"/>
      <c r="G1236" s="769"/>
      <c r="H1236" s="769"/>
      <c r="I1236" s="769"/>
      <c r="J1236" s="769"/>
      <c r="K1236" s="769"/>
      <c r="L1236" s="769"/>
      <c r="M1236" s="769"/>
      <c r="N1236" s="769"/>
      <c r="O1236" s="769"/>
      <c r="P1236" s="774"/>
      <c r="Q1236" s="774"/>
      <c r="R1236" s="243"/>
      <c r="S1236" s="536"/>
      <c r="T1236" s="202"/>
      <c r="U1236" s="202"/>
      <c r="V1236" s="202"/>
      <c r="W1236" s="202"/>
      <c r="X1236" s="261"/>
      <c r="Y1236" s="261"/>
      <c r="Z1236" s="261"/>
      <c r="AA1236" s="124"/>
      <c r="AB1236" s="262"/>
      <c r="AC1236" s="262"/>
      <c r="AD1236" s="207"/>
      <c r="AE1236" s="207"/>
      <c r="AF1236" s="207"/>
      <c r="AG1236" s="207"/>
      <c r="AH1236" s="207"/>
      <c r="AI1236" s="207"/>
      <c r="AJ1236" s="207"/>
      <c r="AK1236" s="207"/>
      <c r="AL1236" s="178"/>
      <c r="AM1236" s="178"/>
      <c r="AN1236" s="178"/>
      <c r="AO1236" s="178"/>
    </row>
    <row r="1237" spans="1:41" s="133" customFormat="1" ht="21.75" customHeight="1" x14ac:dyDescent="0.25">
      <c r="A1237" s="128"/>
      <c r="B1237" s="220"/>
      <c r="C1237" s="223"/>
      <c r="D1237" s="221" t="s">
        <v>663</v>
      </c>
      <c r="E1237" s="775"/>
      <c r="F1237" s="775"/>
      <c r="G1237" s="223"/>
      <c r="H1237" s="224"/>
      <c r="I1237" s="223"/>
      <c r="J1237" s="223"/>
      <c r="K1237" s="223"/>
      <c r="L1237" s="223"/>
      <c r="M1237" s="223"/>
      <c r="N1237" s="225"/>
      <c r="O1237" s="226"/>
      <c r="P1237" s="772"/>
      <c r="Q1237" s="772"/>
      <c r="R1237" s="773"/>
      <c r="S1237" s="380"/>
      <c r="T1237" s="202"/>
      <c r="U1237" s="202"/>
      <c r="V1237" s="202"/>
      <c r="W1237" s="202"/>
      <c r="X1237" s="202"/>
      <c r="Y1237" s="202"/>
      <c r="Z1237" s="202"/>
      <c r="AA1237" s="128"/>
      <c r="AB1237" s="131"/>
      <c r="AC1237" s="131"/>
    </row>
    <row r="1238" spans="1:41" s="133" customFormat="1" ht="15.75" x14ac:dyDescent="0.25">
      <c r="A1238" s="128"/>
      <c r="B1238" s="220"/>
      <c r="C1238" s="223"/>
      <c r="D1238" s="229"/>
      <c r="E1238" s="411" t="s">
        <v>257</v>
      </c>
      <c r="F1238" s="956" t="s">
        <v>251</v>
      </c>
      <c r="G1238" s="957"/>
      <c r="H1238" s="957"/>
      <c r="I1238" s="957"/>
      <c r="J1238" s="958"/>
      <c r="K1238" s="494"/>
      <c r="L1238" s="411" t="s">
        <v>258</v>
      </c>
      <c r="M1238" s="956" t="s">
        <v>251</v>
      </c>
      <c r="N1238" s="957"/>
      <c r="O1238" s="957"/>
      <c r="P1238" s="957"/>
      <c r="Q1238" s="958"/>
      <c r="R1238" s="773"/>
      <c r="S1238" s="380"/>
      <c r="T1238" s="202"/>
      <c r="U1238" s="202"/>
      <c r="V1238" s="202"/>
      <c r="W1238" s="202"/>
      <c r="X1238" s="202"/>
      <c r="Y1238" s="202"/>
      <c r="Z1238" s="202"/>
      <c r="AA1238" s="128"/>
      <c r="AB1238" s="131"/>
      <c r="AC1238" s="131"/>
    </row>
    <row r="1239" spans="1:41" s="177" customFormat="1" ht="15.6" customHeight="1" x14ac:dyDescent="0.25">
      <c r="A1239" s="128"/>
      <c r="B1239" s="220"/>
      <c r="C1239" s="223"/>
      <c r="D1239" s="770"/>
      <c r="E1239" s="770"/>
      <c r="F1239" s="770"/>
      <c r="G1239" s="770"/>
      <c r="H1239" s="770"/>
      <c r="I1239" s="770"/>
      <c r="J1239" s="770"/>
      <c r="K1239" s="770"/>
      <c r="L1239" s="770"/>
      <c r="M1239" s="770"/>
      <c r="N1239" s="770"/>
      <c r="O1239" s="770"/>
      <c r="P1239" s="207"/>
      <c r="Q1239" s="207"/>
      <c r="R1239" s="306"/>
      <c r="S1239" s="380"/>
      <c r="T1239" s="202" t="b">
        <f t="shared" si="93"/>
        <v>0</v>
      </c>
      <c r="U1239" s="202" t="str">
        <f t="shared" si="94"/>
        <v>FALSE</v>
      </c>
      <c r="V1239" s="202">
        <f>IF(C1239="Uploaded",1,0)</f>
        <v>0</v>
      </c>
      <c r="W1239" s="202" t="str">
        <f t="shared" si="95"/>
        <v>0</v>
      </c>
      <c r="X1239" s="174"/>
      <c r="Y1239" s="174"/>
      <c r="Z1239" s="174"/>
      <c r="AA1239" s="175"/>
      <c r="AB1239" s="176"/>
      <c r="AC1239" s="176"/>
    </row>
    <row r="1240" spans="1:41" ht="27.75" customHeight="1" thickBot="1" x14ac:dyDescent="0.3">
      <c r="A1240" s="124"/>
      <c r="B1240" s="954" t="s">
        <v>758</v>
      </c>
      <c r="C1240" s="955"/>
      <c r="D1240" s="955"/>
      <c r="E1240" s="319"/>
      <c r="F1240" s="319"/>
      <c r="G1240" s="319"/>
      <c r="H1240" s="319"/>
      <c r="I1240" s="319"/>
      <c r="J1240" s="319"/>
      <c r="K1240" s="319"/>
      <c r="L1240" s="319"/>
      <c r="M1240" s="319"/>
      <c r="N1240" s="319"/>
      <c r="O1240" s="319"/>
      <c r="P1240" s="319"/>
      <c r="Q1240" s="320"/>
      <c r="R1240" s="321"/>
      <c r="S1240" s="486"/>
      <c r="T1240" s="202" t="b">
        <f>IF(W1240="1",TRUE,FALSE)</f>
        <v>0</v>
      </c>
      <c r="U1240" s="202" t="str">
        <f>""&amp;T1240&amp;""</f>
        <v>FALSE</v>
      </c>
      <c r="V1240" s="202">
        <f>IF(C1240="Uploaded",1,0)</f>
        <v>0</v>
      </c>
      <c r="W1240" s="202" t="str">
        <f>""&amp;V1240&amp;""</f>
        <v>0</v>
      </c>
      <c r="AL1240" s="178"/>
      <c r="AM1240" s="178"/>
      <c r="AN1240" s="178"/>
      <c r="AO1240" s="178"/>
    </row>
    <row r="1241" spans="1:41" s="177" customFormat="1" ht="17.25" customHeight="1" collapsed="1" x14ac:dyDescent="0.25">
      <c r="A1241" s="542"/>
      <c r="B1241" s="547"/>
      <c r="C1241" s="529"/>
      <c r="D1241" s="529"/>
      <c r="E1241" s="529"/>
      <c r="F1241" s="529"/>
      <c r="G1241" s="529"/>
      <c r="H1241" s="529"/>
      <c r="I1241" s="529"/>
      <c r="J1241" s="529"/>
      <c r="K1241" s="529"/>
      <c r="L1241" s="529"/>
      <c r="M1241" s="529"/>
      <c r="N1241" s="529"/>
      <c r="O1241" s="529"/>
      <c r="P1241" s="529"/>
      <c r="Q1241" s="529"/>
      <c r="R1241" s="183"/>
      <c r="S1241" s="483"/>
      <c r="T1241" s="202" t="b">
        <f t="shared" si="93"/>
        <v>0</v>
      </c>
      <c r="U1241" s="202" t="str">
        <f t="shared" si="94"/>
        <v>FALSE</v>
      </c>
      <c r="V1241" s="202">
        <f t="shared" si="96"/>
        <v>0</v>
      </c>
      <c r="W1241" s="202" t="str">
        <f t="shared" si="95"/>
        <v>0</v>
      </c>
      <c r="X1241" s="174"/>
      <c r="Y1241" s="174"/>
      <c r="Z1241" s="174"/>
      <c r="AA1241" s="175"/>
      <c r="AB1241" s="176"/>
      <c r="AC1241" s="176"/>
    </row>
    <row r="1242" spans="1:41" s="177" customFormat="1" ht="21" customHeight="1" x14ac:dyDescent="0.4">
      <c r="A1242" s="570"/>
      <c r="B1242" s="547" t="s">
        <v>160</v>
      </c>
      <c r="C1242" s="527" t="s">
        <v>24</v>
      </c>
      <c r="D1242" s="529"/>
      <c r="E1242" s="272"/>
      <c r="F1242" s="529"/>
      <c r="G1242" s="529"/>
      <c r="H1242" s="529"/>
      <c r="I1242" s="529"/>
      <c r="J1242" s="529"/>
      <c r="K1242" s="529"/>
      <c r="L1242" s="529"/>
      <c r="M1242" s="529"/>
      <c r="N1242" s="529"/>
      <c r="O1242" s="529"/>
      <c r="P1242" s="530" t="s">
        <v>120</v>
      </c>
      <c r="Q1242" s="530">
        <f>SUM(V1248,V1281,V1301,V1329,V1360,V1389)</f>
        <v>0</v>
      </c>
      <c r="R1242" s="548" t="s">
        <v>161</v>
      </c>
      <c r="S1242" s="483"/>
      <c r="T1242" s="202" t="e">
        <f t="shared" si="93"/>
        <v>#REF!</v>
      </c>
      <c r="U1242" s="202" t="e">
        <f t="shared" si="94"/>
        <v>#REF!</v>
      </c>
      <c r="V1242" s="202" t="e">
        <f>IF(#REF!="Uploaded",1,0)</f>
        <v>#REF!</v>
      </c>
      <c r="W1242" s="202" t="e">
        <f t="shared" si="95"/>
        <v>#REF!</v>
      </c>
      <c r="X1242" s="174"/>
      <c r="Y1242" s="174"/>
      <c r="Z1242" s="174"/>
      <c r="AA1242" s="175"/>
      <c r="AB1242" s="176"/>
      <c r="AC1242" s="176"/>
    </row>
    <row r="1243" spans="1:41" s="177" customFormat="1" ht="15" customHeight="1" thickBot="1" x14ac:dyDescent="0.3">
      <c r="A1243" s="542"/>
      <c r="B1243" s="549"/>
      <c r="C1243" s="550"/>
      <c r="D1243" s="550"/>
      <c r="E1243" s="550"/>
      <c r="F1243" s="550"/>
      <c r="G1243" s="550"/>
      <c r="H1243" s="550"/>
      <c r="I1243" s="550"/>
      <c r="J1243" s="550"/>
      <c r="K1243" s="550"/>
      <c r="L1243" s="550"/>
      <c r="M1243" s="550"/>
      <c r="N1243" s="550"/>
      <c r="O1243" s="550"/>
      <c r="P1243" s="550"/>
      <c r="Q1243" s="550"/>
      <c r="R1243" s="187"/>
      <c r="S1243" s="483"/>
      <c r="T1243" s="202" t="b">
        <f t="shared" si="93"/>
        <v>0</v>
      </c>
      <c r="U1243" s="202" t="str">
        <f t="shared" si="94"/>
        <v>FALSE</v>
      </c>
      <c r="V1243" s="202">
        <f t="shared" si="96"/>
        <v>0</v>
      </c>
      <c r="W1243" s="202" t="str">
        <f t="shared" si="95"/>
        <v>0</v>
      </c>
      <c r="X1243" s="174"/>
      <c r="Y1243" s="174"/>
      <c r="Z1243" s="174"/>
      <c r="AA1243" s="175"/>
      <c r="AB1243" s="176"/>
      <c r="AC1243" s="176"/>
    </row>
    <row r="1244" spans="1:41" s="177" customFormat="1" ht="15.75" x14ac:dyDescent="0.25">
      <c r="A1244" s="128"/>
      <c r="B1244" s="291"/>
      <c r="C1244" s="292"/>
      <c r="D1244" s="342"/>
      <c r="E1244" s="342"/>
      <c r="F1244" s="342"/>
      <c r="G1244" s="342"/>
      <c r="H1244" s="342"/>
      <c r="I1244" s="342"/>
      <c r="J1244" s="342"/>
      <c r="K1244" s="342"/>
      <c r="L1244" s="342"/>
      <c r="M1244" s="342"/>
      <c r="N1244" s="343"/>
      <c r="O1244" s="342"/>
      <c r="P1244" s="342"/>
      <c r="Q1244" s="342"/>
      <c r="R1244" s="294"/>
      <c r="S1244" s="380"/>
      <c r="T1244" s="202" t="b">
        <f t="shared" si="93"/>
        <v>0</v>
      </c>
      <c r="U1244" s="202" t="str">
        <f t="shared" si="94"/>
        <v>FALSE</v>
      </c>
      <c r="V1244" s="202">
        <f t="shared" si="96"/>
        <v>0</v>
      </c>
      <c r="W1244" s="202" t="str">
        <f t="shared" si="95"/>
        <v>0</v>
      </c>
      <c r="X1244" s="174"/>
      <c r="Y1244" s="174"/>
      <c r="Z1244" s="174"/>
      <c r="AA1244" s="175"/>
      <c r="AB1244" s="176"/>
      <c r="AC1244" s="176"/>
    </row>
    <row r="1245" spans="1:41" s="371" customFormat="1" ht="15.75" x14ac:dyDescent="0.25">
      <c r="A1245" s="362"/>
      <c r="B1245" s="363"/>
      <c r="C1245" s="322" t="s">
        <v>162</v>
      </c>
      <c r="D1245" s="322"/>
      <c r="E1245" s="364"/>
      <c r="F1245" s="364"/>
      <c r="G1245" s="364"/>
      <c r="H1245" s="364"/>
      <c r="I1245" s="364"/>
      <c r="J1245" s="364"/>
      <c r="K1245" s="364"/>
      <c r="L1245" s="364"/>
      <c r="M1245" s="364"/>
      <c r="N1245" s="365"/>
      <c r="O1245" s="364"/>
      <c r="P1245" s="364"/>
      <c r="Q1245" s="364"/>
      <c r="R1245" s="366"/>
      <c r="S1245" s="625"/>
      <c r="T1245" s="368" t="b">
        <f t="shared" si="93"/>
        <v>0</v>
      </c>
      <c r="U1245" s="368" t="str">
        <f t="shared" si="94"/>
        <v>FALSE</v>
      </c>
      <c r="V1245" s="368">
        <f>IF(P1245="YES",1,0)</f>
        <v>0</v>
      </c>
      <c r="W1245" s="368" t="str">
        <f t="shared" si="95"/>
        <v>0</v>
      </c>
      <c r="X1245" s="369"/>
      <c r="Y1245" s="369"/>
      <c r="Z1245" s="369"/>
      <c r="AA1245" s="626"/>
      <c r="AB1245" s="370"/>
      <c r="AC1245" s="370"/>
    </row>
    <row r="1246" spans="1:41" s="346" customFormat="1" ht="15.75" x14ac:dyDescent="0.25">
      <c r="A1246" s="324"/>
      <c r="B1246" s="325"/>
      <c r="C1246" s="326" t="s">
        <v>337</v>
      </c>
      <c r="E1246" s="328"/>
      <c r="F1246" s="328"/>
      <c r="G1246" s="328"/>
      <c r="H1246" s="328"/>
      <c r="I1246" s="328"/>
      <c r="J1246" s="328"/>
      <c r="K1246" s="328"/>
      <c r="L1246" s="328"/>
      <c r="M1246" s="328"/>
      <c r="N1246" s="328"/>
      <c r="O1246" s="328"/>
      <c r="P1246" s="328"/>
      <c r="Q1246" s="328"/>
      <c r="R1246" s="329"/>
      <c r="S1246" s="539"/>
      <c r="T1246" s="330" t="e">
        <f t="shared" si="93"/>
        <v>#REF!</v>
      </c>
      <c r="U1246" s="330" t="e">
        <f t="shared" si="94"/>
        <v>#REF!</v>
      </c>
      <c r="V1246" s="330" t="e">
        <f>IF(#REF!="Uploaded",1,0)</f>
        <v>#REF!</v>
      </c>
      <c r="W1246" s="330" t="e">
        <f t="shared" si="95"/>
        <v>#REF!</v>
      </c>
      <c r="X1246" s="349"/>
      <c r="Y1246" s="349"/>
      <c r="Z1246" s="349"/>
      <c r="AA1246" s="541"/>
      <c r="AB1246" s="350"/>
      <c r="AC1246" s="350"/>
    </row>
    <row r="1247" spans="1:41" s="177" customFormat="1" ht="16.5" customHeight="1" x14ac:dyDescent="0.25">
      <c r="A1247" s="128"/>
      <c r="B1247" s="220"/>
      <c r="C1247" s="223"/>
      <c r="D1247" s="229"/>
      <c r="E1247" s="307"/>
      <c r="F1247" s="307"/>
      <c r="G1247" s="307"/>
      <c r="H1247" s="307"/>
      <c r="I1247" s="307"/>
      <c r="J1247" s="307"/>
      <c r="K1247" s="307"/>
      <c r="L1247" s="307"/>
      <c r="M1247" s="307"/>
      <c r="N1247" s="307"/>
      <c r="O1247" s="307"/>
      <c r="P1247" s="307"/>
      <c r="Q1247" s="307"/>
      <c r="R1247" s="306"/>
      <c r="S1247" s="380"/>
      <c r="T1247" s="202" t="b">
        <f>IF(W1247="1",TRUE,FALSE)</f>
        <v>0</v>
      </c>
      <c r="U1247" s="202" t="str">
        <f>""&amp;T1247&amp;""</f>
        <v>FALSE</v>
      </c>
      <c r="V1247" s="202">
        <f>IF(P1247="YES",1,0)</f>
        <v>0</v>
      </c>
      <c r="W1247" s="202" t="str">
        <f>""&amp;V1247&amp;""</f>
        <v>0</v>
      </c>
      <c r="X1247" s="174"/>
      <c r="Y1247" s="174"/>
      <c r="Z1247" s="174"/>
      <c r="AA1247" s="175"/>
      <c r="AB1247" s="176"/>
      <c r="AC1247" s="176"/>
    </row>
    <row r="1248" spans="1:41" s="177" customFormat="1" ht="16.5" customHeight="1" x14ac:dyDescent="0.25">
      <c r="A1248" s="128"/>
      <c r="B1248" s="220"/>
      <c r="C1248" s="223"/>
      <c r="D1248" s="302" t="s">
        <v>447</v>
      </c>
      <c r="E1248" s="302"/>
      <c r="F1248" s="302"/>
      <c r="G1248" s="302"/>
      <c r="H1248" s="302"/>
      <c r="I1248" s="302"/>
      <c r="J1248" s="302"/>
      <c r="K1248" s="302"/>
      <c r="L1248" s="302"/>
      <c r="M1248" s="302"/>
      <c r="N1248" s="95" t="s">
        <v>251</v>
      </c>
      <c r="O1248" s="302"/>
      <c r="P1248" s="207"/>
      <c r="Q1248" s="307"/>
      <c r="R1248" s="306"/>
      <c r="S1248" s="380" t="str">
        <f>IF(AND(OR(N1248="NO",N1248="&lt;select&gt;"),OR(D1252&lt;&gt;"",U1270="TRUE",D1263&lt;&gt;"",U1272="TRUE")),"Please answer this question by making a selection in the dropdown.","")</f>
        <v/>
      </c>
      <c r="T1248" s="202" t="b">
        <f>IF(W1248="1",TRUE,FALSE)</f>
        <v>0</v>
      </c>
      <c r="U1248" s="202" t="str">
        <f>""&amp;T1248&amp;""</f>
        <v>FALSE</v>
      </c>
      <c r="V1248" s="202">
        <f>IF(N1248="YES",1,0)</f>
        <v>0</v>
      </c>
      <c r="W1248" s="202" t="str">
        <f>""&amp;V1248&amp;""</f>
        <v>0</v>
      </c>
      <c r="X1248" s="174"/>
      <c r="Y1248" s="174"/>
      <c r="Z1248" s="174"/>
      <c r="AA1248" s="175"/>
      <c r="AB1248" s="176"/>
      <c r="AC1248" s="176"/>
    </row>
    <row r="1249" spans="1:29" s="177" customFormat="1" ht="15.75" customHeight="1" x14ac:dyDescent="0.25">
      <c r="A1249" s="128"/>
      <c r="B1249" s="220"/>
      <c r="C1249" s="223"/>
      <c r="D1249" s="333"/>
      <c r="E1249" s="307"/>
      <c r="F1249" s="307"/>
      <c r="G1249" s="307"/>
      <c r="H1249" s="307"/>
      <c r="I1249" s="307"/>
      <c r="J1249" s="307"/>
      <c r="K1249" s="307"/>
      <c r="L1249" s="307"/>
      <c r="M1249" s="307"/>
      <c r="N1249" s="323"/>
      <c r="O1249" s="151"/>
      <c r="P1249" s="372"/>
      <c r="Q1249" s="307"/>
      <c r="R1249" s="306"/>
      <c r="S1249" s="380"/>
      <c r="T1249" s="202" t="b">
        <f t="shared" si="93"/>
        <v>0</v>
      </c>
      <c r="U1249" s="202" t="str">
        <f t="shared" si="94"/>
        <v>FALSE</v>
      </c>
      <c r="V1249" s="202">
        <f t="shared" ref="V1249:V1277" si="97">IF(C1249="Uploaded",1,0)</f>
        <v>0</v>
      </c>
      <c r="W1249" s="202" t="str">
        <f t="shared" si="95"/>
        <v>0</v>
      </c>
      <c r="X1249" s="174"/>
      <c r="Y1249" s="174"/>
      <c r="Z1249" s="174"/>
      <c r="AA1249" s="175"/>
      <c r="AB1249" s="176"/>
      <c r="AC1249" s="176"/>
    </row>
    <row r="1250" spans="1:29" s="177" customFormat="1" ht="17.45" customHeight="1" x14ac:dyDescent="0.25">
      <c r="A1250" s="128"/>
      <c r="B1250" s="220"/>
      <c r="C1250" s="223"/>
      <c r="D1250" s="222" t="s">
        <v>450</v>
      </c>
      <c r="E1250" s="222"/>
      <c r="F1250" s="222"/>
      <c r="G1250" s="222"/>
      <c r="H1250" s="222"/>
      <c r="I1250" s="222"/>
      <c r="J1250" s="222"/>
      <c r="K1250" s="222"/>
      <c r="L1250" s="222"/>
      <c r="M1250" s="222"/>
      <c r="N1250" s="222"/>
      <c r="O1250" s="222"/>
      <c r="P1250" s="222"/>
      <c r="Q1250" s="222"/>
      <c r="R1250" s="306"/>
      <c r="S1250" s="380"/>
      <c r="T1250" s="202" t="b">
        <f t="shared" si="93"/>
        <v>0</v>
      </c>
      <c r="U1250" s="202" t="str">
        <f t="shared" si="94"/>
        <v>FALSE</v>
      </c>
      <c r="V1250" s="202">
        <f t="shared" si="97"/>
        <v>0</v>
      </c>
      <c r="W1250" s="202" t="str">
        <f t="shared" si="95"/>
        <v>0</v>
      </c>
      <c r="X1250" s="174"/>
      <c r="Y1250" s="174"/>
      <c r="Z1250" s="174"/>
      <c r="AA1250" s="175"/>
      <c r="AB1250" s="176"/>
      <c r="AC1250" s="176"/>
    </row>
    <row r="1251" spans="1:29" s="177" customFormat="1" ht="9.75" customHeight="1" x14ac:dyDescent="0.25">
      <c r="A1251" s="128"/>
      <c r="B1251" s="220"/>
      <c r="C1251" s="223"/>
      <c r="D1251" s="307"/>
      <c r="E1251" s="307"/>
      <c r="F1251" s="307"/>
      <c r="G1251" s="307"/>
      <c r="H1251" s="307"/>
      <c r="I1251" s="307"/>
      <c r="J1251" s="307"/>
      <c r="K1251" s="307"/>
      <c r="L1251" s="307"/>
      <c r="M1251" s="307"/>
      <c r="N1251" s="323"/>
      <c r="O1251" s="307"/>
      <c r="P1251" s="307"/>
      <c r="Q1251" s="307"/>
      <c r="R1251" s="306"/>
      <c r="S1251" s="380"/>
      <c r="T1251" s="202" t="b">
        <f t="shared" si="93"/>
        <v>0</v>
      </c>
      <c r="U1251" s="202" t="str">
        <f t="shared" si="94"/>
        <v>FALSE</v>
      </c>
      <c r="V1251" s="202">
        <f t="shared" si="97"/>
        <v>0</v>
      </c>
      <c r="W1251" s="202" t="str">
        <f t="shared" si="95"/>
        <v>0</v>
      </c>
      <c r="X1251" s="174"/>
      <c r="Y1251" s="174"/>
      <c r="Z1251" s="174"/>
      <c r="AA1251" s="175"/>
      <c r="AB1251" s="176"/>
      <c r="AC1251" s="176"/>
    </row>
    <row r="1252" spans="1:29" s="177" customFormat="1" x14ac:dyDescent="0.25">
      <c r="A1252" s="128"/>
      <c r="B1252" s="220"/>
      <c r="C1252" s="223"/>
      <c r="D1252" s="959"/>
      <c r="E1252" s="960"/>
      <c r="F1252" s="960"/>
      <c r="G1252" s="960"/>
      <c r="H1252" s="960"/>
      <c r="I1252" s="960"/>
      <c r="J1252" s="960"/>
      <c r="K1252" s="960"/>
      <c r="L1252" s="960"/>
      <c r="M1252" s="960"/>
      <c r="N1252" s="960"/>
      <c r="O1252" s="960"/>
      <c r="P1252" s="960"/>
      <c r="Q1252" s="961"/>
      <c r="R1252" s="309"/>
      <c r="S1252" s="380" t="str">
        <f>IF(AND(N1248="YES",D1252=""),"Please add narrative text.","")</f>
        <v/>
      </c>
      <c r="T1252" s="202" t="b">
        <f t="shared" si="93"/>
        <v>0</v>
      </c>
      <c r="U1252" s="202" t="str">
        <f t="shared" si="94"/>
        <v>FALSE</v>
      </c>
      <c r="V1252" s="202">
        <f t="shared" si="97"/>
        <v>0</v>
      </c>
      <c r="W1252" s="202" t="str">
        <f t="shared" si="95"/>
        <v>0</v>
      </c>
      <c r="X1252" s="174"/>
      <c r="Y1252" s="174"/>
      <c r="Z1252" s="174"/>
      <c r="AA1252" s="175"/>
      <c r="AB1252" s="176"/>
      <c r="AC1252" s="176"/>
    </row>
    <row r="1253" spans="1:29" s="177" customFormat="1" x14ac:dyDescent="0.25">
      <c r="A1253" s="128"/>
      <c r="B1253" s="220"/>
      <c r="C1253" s="223"/>
      <c r="D1253" s="962"/>
      <c r="E1253" s="963"/>
      <c r="F1253" s="963"/>
      <c r="G1253" s="963"/>
      <c r="H1253" s="963"/>
      <c r="I1253" s="963"/>
      <c r="J1253" s="963"/>
      <c r="K1253" s="963"/>
      <c r="L1253" s="963"/>
      <c r="M1253" s="963"/>
      <c r="N1253" s="963"/>
      <c r="O1253" s="963"/>
      <c r="P1253" s="963"/>
      <c r="Q1253" s="964"/>
      <c r="R1253" s="306"/>
      <c r="S1253" s="380"/>
      <c r="T1253" s="202" t="b">
        <f t="shared" si="93"/>
        <v>0</v>
      </c>
      <c r="U1253" s="202" t="str">
        <f t="shared" si="94"/>
        <v>FALSE</v>
      </c>
      <c r="V1253" s="202">
        <f t="shared" si="97"/>
        <v>0</v>
      </c>
      <c r="W1253" s="202" t="str">
        <f t="shared" si="95"/>
        <v>0</v>
      </c>
      <c r="X1253" s="174"/>
      <c r="Y1253" s="174"/>
      <c r="Z1253" s="174"/>
      <c r="AA1253" s="175"/>
      <c r="AB1253" s="176"/>
      <c r="AC1253" s="176"/>
    </row>
    <row r="1254" spans="1:29" s="177" customFormat="1" x14ac:dyDescent="0.25">
      <c r="A1254" s="128"/>
      <c r="B1254" s="220"/>
      <c r="C1254" s="223"/>
      <c r="D1254" s="962"/>
      <c r="E1254" s="963"/>
      <c r="F1254" s="963"/>
      <c r="G1254" s="963"/>
      <c r="H1254" s="963"/>
      <c r="I1254" s="963"/>
      <c r="J1254" s="963"/>
      <c r="K1254" s="963"/>
      <c r="L1254" s="963"/>
      <c r="M1254" s="963"/>
      <c r="N1254" s="963"/>
      <c r="O1254" s="963"/>
      <c r="P1254" s="963"/>
      <c r="Q1254" s="964"/>
      <c r="R1254" s="306"/>
      <c r="S1254" s="380"/>
      <c r="T1254" s="202" t="b">
        <f t="shared" si="93"/>
        <v>0</v>
      </c>
      <c r="U1254" s="202" t="str">
        <f t="shared" si="94"/>
        <v>FALSE</v>
      </c>
      <c r="V1254" s="202">
        <f t="shared" si="97"/>
        <v>0</v>
      </c>
      <c r="W1254" s="202" t="str">
        <f t="shared" si="95"/>
        <v>0</v>
      </c>
      <c r="X1254" s="174"/>
      <c r="Y1254" s="174"/>
      <c r="Z1254" s="174"/>
      <c r="AA1254" s="175"/>
      <c r="AB1254" s="176"/>
      <c r="AC1254" s="176"/>
    </row>
    <row r="1255" spans="1:29" s="177" customFormat="1" x14ac:dyDescent="0.25">
      <c r="A1255" s="128"/>
      <c r="B1255" s="220"/>
      <c r="C1255" s="223"/>
      <c r="D1255" s="962"/>
      <c r="E1255" s="963"/>
      <c r="F1255" s="963"/>
      <c r="G1255" s="963"/>
      <c r="H1255" s="963"/>
      <c r="I1255" s="963"/>
      <c r="J1255" s="963"/>
      <c r="K1255" s="963"/>
      <c r="L1255" s="963"/>
      <c r="M1255" s="963"/>
      <c r="N1255" s="963"/>
      <c r="O1255" s="963"/>
      <c r="P1255" s="963"/>
      <c r="Q1255" s="964"/>
      <c r="R1255" s="306"/>
      <c r="S1255" s="380"/>
      <c r="T1255" s="202" t="b">
        <f t="shared" si="93"/>
        <v>0</v>
      </c>
      <c r="U1255" s="202" t="str">
        <f t="shared" si="94"/>
        <v>FALSE</v>
      </c>
      <c r="V1255" s="202">
        <f t="shared" si="97"/>
        <v>0</v>
      </c>
      <c r="W1255" s="202" t="str">
        <f t="shared" si="95"/>
        <v>0</v>
      </c>
      <c r="X1255" s="174"/>
      <c r="Y1255" s="174"/>
      <c r="Z1255" s="174"/>
      <c r="AA1255" s="175"/>
      <c r="AB1255" s="176"/>
      <c r="AC1255" s="176"/>
    </row>
    <row r="1256" spans="1:29" s="177" customFormat="1" x14ac:dyDescent="0.25">
      <c r="A1256" s="128"/>
      <c r="B1256" s="220"/>
      <c r="C1256" s="223"/>
      <c r="D1256" s="962"/>
      <c r="E1256" s="963"/>
      <c r="F1256" s="963"/>
      <c r="G1256" s="963"/>
      <c r="H1256" s="963"/>
      <c r="I1256" s="963"/>
      <c r="J1256" s="963"/>
      <c r="K1256" s="963"/>
      <c r="L1256" s="963"/>
      <c r="M1256" s="963"/>
      <c r="N1256" s="963"/>
      <c r="O1256" s="963"/>
      <c r="P1256" s="963"/>
      <c r="Q1256" s="964"/>
      <c r="R1256" s="306"/>
      <c r="S1256" s="380"/>
      <c r="T1256" s="202" t="b">
        <f t="shared" si="93"/>
        <v>0</v>
      </c>
      <c r="U1256" s="202" t="str">
        <f t="shared" si="94"/>
        <v>FALSE</v>
      </c>
      <c r="V1256" s="202">
        <f t="shared" si="97"/>
        <v>0</v>
      </c>
      <c r="W1256" s="202" t="str">
        <f t="shared" si="95"/>
        <v>0</v>
      </c>
      <c r="X1256" s="174"/>
      <c r="Y1256" s="174"/>
      <c r="Z1256" s="174"/>
      <c r="AA1256" s="175"/>
      <c r="AB1256" s="176"/>
      <c r="AC1256" s="176"/>
    </row>
    <row r="1257" spans="1:29" s="177" customFormat="1" x14ac:dyDescent="0.25">
      <c r="A1257" s="128"/>
      <c r="B1257" s="220"/>
      <c r="C1257" s="223"/>
      <c r="D1257" s="965"/>
      <c r="E1257" s="966"/>
      <c r="F1257" s="966"/>
      <c r="G1257" s="966"/>
      <c r="H1257" s="966"/>
      <c r="I1257" s="966"/>
      <c r="J1257" s="966"/>
      <c r="K1257" s="966"/>
      <c r="L1257" s="966"/>
      <c r="M1257" s="966"/>
      <c r="N1257" s="966"/>
      <c r="O1257" s="966"/>
      <c r="P1257" s="966"/>
      <c r="Q1257" s="967"/>
      <c r="R1257" s="306"/>
      <c r="T1257" s="202" t="b">
        <f t="shared" si="93"/>
        <v>0</v>
      </c>
      <c r="U1257" s="202" t="str">
        <f t="shared" si="94"/>
        <v>FALSE</v>
      </c>
      <c r="V1257" s="202">
        <f t="shared" si="97"/>
        <v>0</v>
      </c>
      <c r="W1257" s="202" t="str">
        <f t="shared" si="95"/>
        <v>0</v>
      </c>
      <c r="X1257" s="174"/>
      <c r="Y1257" s="174"/>
      <c r="Z1257" s="174"/>
      <c r="AA1257" s="175"/>
      <c r="AB1257" s="176"/>
      <c r="AC1257" s="176"/>
    </row>
    <row r="1258" spans="1:29" s="177" customFormat="1" ht="16.5" customHeight="1" x14ac:dyDescent="0.25">
      <c r="A1258" s="128"/>
      <c r="B1258" s="220"/>
      <c r="C1258" s="223"/>
      <c r="D1258" s="229"/>
      <c r="E1258" s="307"/>
      <c r="F1258" s="307"/>
      <c r="G1258" s="307"/>
      <c r="H1258" s="307"/>
      <c r="I1258" s="307"/>
      <c r="J1258" s="307"/>
      <c r="K1258" s="307"/>
      <c r="L1258" s="307"/>
      <c r="M1258" s="307"/>
      <c r="N1258" s="307"/>
      <c r="O1258" s="307"/>
      <c r="P1258" s="307"/>
      <c r="Q1258" s="307"/>
      <c r="R1258" s="306"/>
      <c r="S1258" s="535" t="str">
        <f>IF(AND(OR(P1259="YES"),OR(N1248="&lt;select&gt;")),"Answer the question above","")</f>
        <v/>
      </c>
      <c r="T1258" s="202" t="b">
        <f t="shared" si="93"/>
        <v>0</v>
      </c>
      <c r="U1258" s="202" t="str">
        <f t="shared" si="94"/>
        <v>FALSE</v>
      </c>
      <c r="V1258" s="202">
        <f>IF(P1258="YES",1,0)</f>
        <v>0</v>
      </c>
      <c r="W1258" s="202" t="str">
        <f t="shared" si="95"/>
        <v>0</v>
      </c>
      <c r="X1258" s="174"/>
      <c r="Y1258" s="174"/>
      <c r="Z1258" s="174"/>
      <c r="AA1258" s="175"/>
      <c r="AB1258" s="176"/>
      <c r="AC1258" s="176"/>
    </row>
    <row r="1259" spans="1:29" s="177" customFormat="1" ht="16.5" customHeight="1" x14ac:dyDescent="0.25">
      <c r="A1259" s="128"/>
      <c r="B1259" s="220"/>
      <c r="C1259" s="223"/>
      <c r="D1259" s="883" t="s">
        <v>448</v>
      </c>
      <c r="E1259" s="883"/>
      <c r="F1259" s="883"/>
      <c r="G1259" s="883"/>
      <c r="H1259" s="883"/>
      <c r="I1259" s="883"/>
      <c r="J1259" s="883"/>
      <c r="K1259" s="883"/>
      <c r="L1259" s="883"/>
      <c r="M1259" s="883"/>
      <c r="N1259" s="883"/>
      <c r="O1259" s="884"/>
      <c r="P1259" s="95" t="s">
        <v>251</v>
      </c>
      <c r="Q1259" s="307"/>
      <c r="R1259" s="306"/>
      <c r="S1259" s="380" t="str">
        <f>IF(AND(OR(N1248="YES"),OR(P1259="&lt;select&gt;")),"Please answer this question by making a selection in the dropdown.","")</f>
        <v/>
      </c>
      <c r="T1259" s="202" t="b">
        <f t="shared" si="93"/>
        <v>0</v>
      </c>
      <c r="U1259" s="202" t="str">
        <f t="shared" si="94"/>
        <v>FALSE</v>
      </c>
      <c r="V1259" s="202">
        <f>IF(P1259="YES",1,0)</f>
        <v>0</v>
      </c>
      <c r="W1259" s="202" t="str">
        <f t="shared" si="95"/>
        <v>0</v>
      </c>
      <c r="X1259" s="174"/>
      <c r="Y1259" s="174"/>
      <c r="Z1259" s="174"/>
      <c r="AA1259" s="175"/>
      <c r="AB1259" s="176"/>
      <c r="AC1259" s="176"/>
    </row>
    <row r="1260" spans="1:29" s="177" customFormat="1" ht="13.5" customHeight="1" x14ac:dyDescent="0.25">
      <c r="A1260" s="128"/>
      <c r="B1260" s="220"/>
      <c r="C1260" s="223"/>
      <c r="D1260" s="885" t="s">
        <v>449</v>
      </c>
      <c r="E1260" s="907"/>
      <c r="F1260" s="907"/>
      <c r="G1260" s="907"/>
      <c r="H1260" s="907"/>
      <c r="I1260" s="907"/>
      <c r="J1260" s="907"/>
      <c r="K1260" s="907"/>
      <c r="L1260" s="907"/>
      <c r="M1260" s="907"/>
      <c r="N1260" s="907"/>
      <c r="O1260" s="907"/>
      <c r="P1260" s="907"/>
      <c r="Q1260" s="907"/>
      <c r="R1260" s="306"/>
      <c r="S1260" s="380"/>
      <c r="T1260" s="202" t="b">
        <f t="shared" si="93"/>
        <v>0</v>
      </c>
      <c r="U1260" s="202" t="str">
        <f t="shared" si="94"/>
        <v>FALSE</v>
      </c>
      <c r="V1260" s="202">
        <f t="shared" si="97"/>
        <v>0</v>
      </c>
      <c r="W1260" s="202" t="str">
        <f t="shared" si="95"/>
        <v>0</v>
      </c>
      <c r="X1260" s="174"/>
      <c r="Y1260" s="174"/>
      <c r="Z1260" s="174"/>
      <c r="AA1260" s="175"/>
      <c r="AB1260" s="176"/>
      <c r="AC1260" s="176"/>
    </row>
    <row r="1261" spans="1:29" s="177" customFormat="1" ht="17.45" customHeight="1" x14ac:dyDescent="0.25">
      <c r="A1261" s="128"/>
      <c r="B1261" s="220"/>
      <c r="C1261" s="223"/>
      <c r="D1261" s="907"/>
      <c r="E1261" s="907"/>
      <c r="F1261" s="907"/>
      <c r="G1261" s="907"/>
      <c r="H1261" s="907"/>
      <c r="I1261" s="907"/>
      <c r="J1261" s="907"/>
      <c r="K1261" s="907"/>
      <c r="L1261" s="907"/>
      <c r="M1261" s="907"/>
      <c r="N1261" s="907"/>
      <c r="O1261" s="907"/>
      <c r="P1261" s="907"/>
      <c r="Q1261" s="907"/>
      <c r="R1261" s="306"/>
      <c r="S1261" s="380"/>
      <c r="T1261" s="202" t="b">
        <f t="shared" si="93"/>
        <v>0</v>
      </c>
      <c r="U1261" s="202" t="str">
        <f t="shared" si="94"/>
        <v>FALSE</v>
      </c>
      <c r="V1261" s="202">
        <f t="shared" si="97"/>
        <v>0</v>
      </c>
      <c r="W1261" s="202" t="str">
        <f t="shared" si="95"/>
        <v>0</v>
      </c>
      <c r="X1261" s="174"/>
      <c r="Y1261" s="174"/>
      <c r="Z1261" s="174"/>
      <c r="AA1261" s="175"/>
      <c r="AB1261" s="176"/>
      <c r="AC1261" s="176"/>
    </row>
    <row r="1262" spans="1:29" s="177" customFormat="1" ht="9" customHeight="1" x14ac:dyDescent="0.25">
      <c r="A1262" s="128"/>
      <c r="B1262" s="220"/>
      <c r="C1262" s="223"/>
      <c r="D1262" s="307"/>
      <c r="E1262" s="307"/>
      <c r="F1262" s="307"/>
      <c r="G1262" s="307"/>
      <c r="H1262" s="307"/>
      <c r="I1262" s="307"/>
      <c r="J1262" s="307"/>
      <c r="K1262" s="307"/>
      <c r="L1262" s="307"/>
      <c r="M1262" s="307"/>
      <c r="N1262" s="323"/>
      <c r="O1262" s="307"/>
      <c r="P1262" s="307"/>
      <c r="Q1262" s="307"/>
      <c r="R1262" s="306"/>
      <c r="S1262" s="380"/>
      <c r="T1262" s="202" t="b">
        <f t="shared" si="93"/>
        <v>0</v>
      </c>
      <c r="U1262" s="202" t="str">
        <f t="shared" si="94"/>
        <v>FALSE</v>
      </c>
      <c r="V1262" s="202">
        <f t="shared" si="97"/>
        <v>0</v>
      </c>
      <c r="W1262" s="202" t="str">
        <f t="shared" si="95"/>
        <v>0</v>
      </c>
      <c r="X1262" s="174"/>
      <c r="Y1262" s="174"/>
      <c r="Z1262" s="174"/>
      <c r="AA1262" s="175"/>
      <c r="AB1262" s="176"/>
      <c r="AC1262" s="176"/>
    </row>
    <row r="1263" spans="1:29" s="177" customFormat="1" x14ac:dyDescent="0.25">
      <c r="A1263" s="128"/>
      <c r="B1263" s="220"/>
      <c r="C1263" s="223"/>
      <c r="D1263" s="959"/>
      <c r="E1263" s="960"/>
      <c r="F1263" s="960"/>
      <c r="G1263" s="960"/>
      <c r="H1263" s="960"/>
      <c r="I1263" s="960"/>
      <c r="J1263" s="960"/>
      <c r="K1263" s="960"/>
      <c r="L1263" s="960"/>
      <c r="M1263" s="960"/>
      <c r="N1263" s="960"/>
      <c r="O1263" s="960"/>
      <c r="P1263" s="960"/>
      <c r="Q1263" s="961"/>
      <c r="R1263" s="309"/>
      <c r="S1263" s="380" t="str">
        <f>IF(AND(P1259="YES",D1263=""),"Please add narrative text.","")</f>
        <v/>
      </c>
      <c r="T1263" s="202" t="b">
        <f t="shared" si="93"/>
        <v>0</v>
      </c>
      <c r="U1263" s="202" t="str">
        <f t="shared" si="94"/>
        <v>FALSE</v>
      </c>
      <c r="V1263" s="202">
        <f t="shared" si="97"/>
        <v>0</v>
      </c>
      <c r="W1263" s="202" t="str">
        <f t="shared" si="95"/>
        <v>0</v>
      </c>
      <c r="X1263" s="174"/>
      <c r="Y1263" s="174"/>
      <c r="Z1263" s="174"/>
      <c r="AA1263" s="175"/>
      <c r="AB1263" s="176"/>
      <c r="AC1263" s="176"/>
    </row>
    <row r="1264" spans="1:29" s="177" customFormat="1" x14ac:dyDescent="0.25">
      <c r="A1264" s="128"/>
      <c r="B1264" s="220"/>
      <c r="C1264" s="223"/>
      <c r="D1264" s="962"/>
      <c r="E1264" s="963"/>
      <c r="F1264" s="963"/>
      <c r="G1264" s="963"/>
      <c r="H1264" s="963"/>
      <c r="I1264" s="963"/>
      <c r="J1264" s="963"/>
      <c r="K1264" s="963"/>
      <c r="L1264" s="963"/>
      <c r="M1264" s="963"/>
      <c r="N1264" s="963"/>
      <c r="O1264" s="963"/>
      <c r="P1264" s="963"/>
      <c r="Q1264" s="964"/>
      <c r="R1264" s="306"/>
      <c r="S1264" s="380"/>
      <c r="T1264" s="202" t="b">
        <f t="shared" si="93"/>
        <v>0</v>
      </c>
      <c r="U1264" s="202" t="str">
        <f t="shared" si="94"/>
        <v>FALSE</v>
      </c>
      <c r="V1264" s="202">
        <f t="shared" si="97"/>
        <v>0</v>
      </c>
      <c r="W1264" s="202" t="str">
        <f t="shared" si="95"/>
        <v>0</v>
      </c>
      <c r="X1264" s="174"/>
      <c r="Y1264" s="174"/>
      <c r="Z1264" s="174"/>
      <c r="AA1264" s="175"/>
      <c r="AB1264" s="176"/>
      <c r="AC1264" s="176"/>
    </row>
    <row r="1265" spans="1:41" s="177" customFormat="1" x14ac:dyDescent="0.25">
      <c r="A1265" s="128"/>
      <c r="B1265" s="220"/>
      <c r="C1265" s="223"/>
      <c r="D1265" s="962"/>
      <c r="E1265" s="963"/>
      <c r="F1265" s="963"/>
      <c r="G1265" s="963"/>
      <c r="H1265" s="963"/>
      <c r="I1265" s="963"/>
      <c r="J1265" s="963"/>
      <c r="K1265" s="963"/>
      <c r="L1265" s="963"/>
      <c r="M1265" s="963"/>
      <c r="N1265" s="963"/>
      <c r="O1265" s="963"/>
      <c r="P1265" s="963"/>
      <c r="Q1265" s="964"/>
      <c r="R1265" s="306"/>
      <c r="S1265" s="380"/>
      <c r="T1265" s="202" t="b">
        <f t="shared" si="93"/>
        <v>0</v>
      </c>
      <c r="U1265" s="202" t="str">
        <f t="shared" si="94"/>
        <v>FALSE</v>
      </c>
      <c r="V1265" s="202">
        <f t="shared" si="97"/>
        <v>0</v>
      </c>
      <c r="W1265" s="202" t="str">
        <f t="shared" si="95"/>
        <v>0</v>
      </c>
      <c r="X1265" s="174"/>
      <c r="Y1265" s="174"/>
      <c r="Z1265" s="174"/>
      <c r="AA1265" s="175"/>
      <c r="AB1265" s="176"/>
      <c r="AC1265" s="176"/>
    </row>
    <row r="1266" spans="1:41" s="177" customFormat="1" x14ac:dyDescent="0.25">
      <c r="A1266" s="128"/>
      <c r="B1266" s="220"/>
      <c r="C1266" s="223"/>
      <c r="D1266" s="962"/>
      <c r="E1266" s="963"/>
      <c r="F1266" s="963"/>
      <c r="G1266" s="963"/>
      <c r="H1266" s="963"/>
      <c r="I1266" s="963"/>
      <c r="J1266" s="963"/>
      <c r="K1266" s="963"/>
      <c r="L1266" s="963"/>
      <c r="M1266" s="963"/>
      <c r="N1266" s="963"/>
      <c r="O1266" s="963"/>
      <c r="P1266" s="963"/>
      <c r="Q1266" s="964"/>
      <c r="R1266" s="306"/>
      <c r="S1266" s="380"/>
      <c r="T1266" s="202" t="b">
        <f t="shared" si="93"/>
        <v>0</v>
      </c>
      <c r="U1266" s="202" t="str">
        <f t="shared" si="94"/>
        <v>FALSE</v>
      </c>
      <c r="V1266" s="202">
        <f t="shared" si="97"/>
        <v>0</v>
      </c>
      <c r="W1266" s="202" t="str">
        <f t="shared" si="95"/>
        <v>0</v>
      </c>
      <c r="X1266" s="174"/>
      <c r="Y1266" s="174"/>
      <c r="Z1266" s="174"/>
      <c r="AA1266" s="175"/>
      <c r="AB1266" s="176"/>
      <c r="AC1266" s="176"/>
    </row>
    <row r="1267" spans="1:41" s="177" customFormat="1" x14ac:dyDescent="0.25">
      <c r="A1267" s="128"/>
      <c r="B1267" s="220"/>
      <c r="C1267" s="223"/>
      <c r="D1267" s="962"/>
      <c r="E1267" s="963"/>
      <c r="F1267" s="963"/>
      <c r="G1267" s="963"/>
      <c r="H1267" s="963"/>
      <c r="I1267" s="963"/>
      <c r="J1267" s="963"/>
      <c r="K1267" s="963"/>
      <c r="L1267" s="963"/>
      <c r="M1267" s="963"/>
      <c r="N1267" s="963"/>
      <c r="O1267" s="963"/>
      <c r="P1267" s="963"/>
      <c r="Q1267" s="964"/>
      <c r="R1267" s="306"/>
      <c r="S1267" s="380"/>
      <c r="T1267" s="202" t="b">
        <f t="shared" si="93"/>
        <v>0</v>
      </c>
      <c r="U1267" s="202" t="str">
        <f t="shared" si="94"/>
        <v>FALSE</v>
      </c>
      <c r="V1267" s="202">
        <f t="shared" si="97"/>
        <v>0</v>
      </c>
      <c r="W1267" s="202" t="str">
        <f t="shared" si="95"/>
        <v>0</v>
      </c>
      <c r="X1267" s="174"/>
      <c r="Y1267" s="174"/>
      <c r="Z1267" s="174"/>
      <c r="AA1267" s="175"/>
      <c r="AB1267" s="176"/>
      <c r="AC1267" s="176"/>
    </row>
    <row r="1268" spans="1:41" s="177" customFormat="1" x14ac:dyDescent="0.25">
      <c r="A1268" s="128"/>
      <c r="B1268" s="220"/>
      <c r="C1268" s="223"/>
      <c r="D1268" s="965"/>
      <c r="E1268" s="966"/>
      <c r="F1268" s="966"/>
      <c r="G1268" s="966"/>
      <c r="H1268" s="966"/>
      <c r="I1268" s="966"/>
      <c r="J1268" s="966"/>
      <c r="K1268" s="966"/>
      <c r="L1268" s="966"/>
      <c r="M1268" s="966"/>
      <c r="N1268" s="966"/>
      <c r="O1268" s="966"/>
      <c r="P1268" s="966"/>
      <c r="Q1268" s="967"/>
      <c r="R1268" s="306"/>
      <c r="S1268" s="380"/>
      <c r="T1268" s="202" t="b">
        <f t="shared" si="93"/>
        <v>0</v>
      </c>
      <c r="U1268" s="202" t="str">
        <f t="shared" si="94"/>
        <v>FALSE</v>
      </c>
      <c r="V1268" s="202">
        <f t="shared" si="97"/>
        <v>0</v>
      </c>
      <c r="W1268" s="202" t="str">
        <f t="shared" si="95"/>
        <v>0</v>
      </c>
      <c r="X1268" s="174"/>
      <c r="Y1268" s="174"/>
      <c r="Z1268" s="174"/>
      <c r="AA1268" s="175"/>
      <c r="AB1268" s="176"/>
      <c r="AC1268" s="176"/>
    </row>
    <row r="1269" spans="1:41" s="207" customFormat="1" ht="15.75" x14ac:dyDescent="0.25">
      <c r="A1269" s="128"/>
      <c r="B1269" s="220"/>
      <c r="C1269" s="223"/>
      <c r="D1269" s="333"/>
      <c r="E1269" s="307"/>
      <c r="F1269" s="307"/>
      <c r="G1269" s="307"/>
      <c r="H1269" s="307"/>
      <c r="I1269" s="307"/>
      <c r="J1269" s="307"/>
      <c r="K1269" s="307"/>
      <c r="L1269" s="307"/>
      <c r="M1269" s="307"/>
      <c r="N1269" s="323"/>
      <c r="O1269" s="151"/>
      <c r="P1269" s="372"/>
      <c r="Q1269" s="307"/>
      <c r="R1269" s="306"/>
      <c r="S1269" s="380"/>
      <c r="T1269" s="202" t="b">
        <f t="shared" si="93"/>
        <v>0</v>
      </c>
      <c r="U1269" s="202" t="str">
        <f t="shared" ref="U1269:U1276" si="98">""&amp;T1269&amp;""</f>
        <v>FALSE</v>
      </c>
      <c r="V1269" s="202">
        <f>IF(P1269="Uploaded",1,0)</f>
        <v>0</v>
      </c>
      <c r="W1269" s="202" t="str">
        <f t="shared" ref="W1269:W1276" si="99">""&amp;V1269&amp;""</f>
        <v>0</v>
      </c>
      <c r="X1269" s="261"/>
      <c r="Y1269" s="261"/>
      <c r="Z1269" s="261"/>
      <c r="AA1269" s="124"/>
      <c r="AB1269" s="262"/>
      <c r="AC1269" s="262"/>
    </row>
    <row r="1270" spans="1:41" s="207" customFormat="1" ht="22.15" customHeight="1" x14ac:dyDescent="0.25">
      <c r="A1270" s="128"/>
      <c r="B1270" s="220"/>
      <c r="C1270" s="716"/>
      <c r="D1270" s="373" t="s">
        <v>280</v>
      </c>
      <c r="E1270" s="373"/>
      <c r="F1270" s="373"/>
      <c r="G1270" s="373"/>
      <c r="H1270" s="373"/>
      <c r="I1270" s="373"/>
      <c r="J1270" s="373"/>
      <c r="K1270" s="373"/>
      <c r="L1270" s="373"/>
      <c r="M1270" s="373"/>
      <c r="N1270" s="373"/>
      <c r="O1270" s="373"/>
      <c r="P1270" s="968" t="s">
        <v>251</v>
      </c>
      <c r="Q1270" s="969"/>
      <c r="R1270" s="306"/>
      <c r="S1270" s="536" t="str">
        <f>IF(AND(N1248="YES",P1270="&lt;select&gt;"),"Please upload the required documentation.","")</f>
        <v/>
      </c>
      <c r="T1270" s="202" t="b">
        <f t="shared" si="93"/>
        <v>0</v>
      </c>
      <c r="U1270" s="202" t="str">
        <f t="shared" si="98"/>
        <v>FALSE</v>
      </c>
      <c r="V1270" s="202">
        <f>IF(P1270="Uploaded",1,0)</f>
        <v>0</v>
      </c>
      <c r="W1270" s="202" t="str">
        <f t="shared" si="99"/>
        <v>0</v>
      </c>
      <c r="X1270" s="261"/>
      <c r="Y1270" s="261"/>
      <c r="Z1270" s="261"/>
      <c r="AA1270" s="124"/>
      <c r="AB1270" s="262"/>
      <c r="AC1270" s="262"/>
    </row>
    <row r="1271" spans="1:41" ht="10.9" customHeight="1" x14ac:dyDescent="0.25">
      <c r="A1271" s="124"/>
      <c r="B1271" s="211"/>
      <c r="C1271" s="223"/>
      <c r="D1271" s="373"/>
      <c r="E1271" s="373"/>
      <c r="F1271" s="373"/>
      <c r="G1271" s="373"/>
      <c r="H1271" s="373"/>
      <c r="I1271" s="373"/>
      <c r="J1271" s="373"/>
      <c r="K1271" s="373"/>
      <c r="L1271" s="373"/>
      <c r="M1271" s="373"/>
      <c r="N1271" s="373"/>
      <c r="O1271" s="373"/>
      <c r="P1271" s="223"/>
      <c r="Q1271" s="223"/>
      <c r="R1271" s="243"/>
      <c r="S1271" s="536"/>
      <c r="T1271" s="202" t="b">
        <f t="shared" si="93"/>
        <v>0</v>
      </c>
      <c r="U1271" s="202" t="str">
        <f t="shared" si="98"/>
        <v>FALSE</v>
      </c>
      <c r="V1271" s="202">
        <f>IF(P1271="Uploaded",1,0)</f>
        <v>0</v>
      </c>
      <c r="W1271" s="202" t="str">
        <f t="shared" si="99"/>
        <v>0</v>
      </c>
      <c r="AL1271" s="178"/>
      <c r="AM1271" s="178"/>
      <c r="AN1271" s="178"/>
      <c r="AO1271" s="178"/>
    </row>
    <row r="1272" spans="1:41" ht="21.6" customHeight="1" x14ac:dyDescent="0.25">
      <c r="A1272" s="124"/>
      <c r="B1272" s="211"/>
      <c r="C1272" s="223"/>
      <c r="D1272" s="902" t="s">
        <v>281</v>
      </c>
      <c r="E1272" s="902"/>
      <c r="F1272" s="902"/>
      <c r="G1272" s="902"/>
      <c r="H1272" s="902"/>
      <c r="I1272" s="902"/>
      <c r="J1272" s="902"/>
      <c r="K1272" s="902"/>
      <c r="L1272" s="902"/>
      <c r="M1272" s="902"/>
      <c r="N1272" s="902"/>
      <c r="O1272" s="903"/>
      <c r="P1272" s="968" t="s">
        <v>251</v>
      </c>
      <c r="Q1272" s="969"/>
      <c r="R1272" s="243"/>
      <c r="S1272" s="536" t="str">
        <f>IF(AND(N1248="YES",P1272="&lt;select&gt;"),"Please upload the required documentation.","")</f>
        <v/>
      </c>
      <c r="T1272" s="202" t="b">
        <f>IF(W1272="1",TRUE,FALSE)</f>
        <v>0</v>
      </c>
      <c r="U1272" s="202" t="str">
        <f t="shared" si="98"/>
        <v>FALSE</v>
      </c>
      <c r="V1272" s="202">
        <f>IF(P1272="Uploaded",1,0)</f>
        <v>0</v>
      </c>
      <c r="W1272" s="202" t="str">
        <f t="shared" si="99"/>
        <v>0</v>
      </c>
      <c r="AL1272" s="178"/>
      <c r="AM1272" s="178"/>
      <c r="AN1272" s="178"/>
      <c r="AO1272" s="178"/>
    </row>
    <row r="1273" spans="1:41" ht="13.15" customHeight="1" x14ac:dyDescent="0.25">
      <c r="A1273" s="124"/>
      <c r="B1273" s="211"/>
      <c r="C1273" s="223"/>
      <c r="D1273" s="312"/>
      <c r="E1273" s="312"/>
      <c r="F1273" s="312"/>
      <c r="G1273" s="312"/>
      <c r="H1273" s="312"/>
      <c r="I1273" s="312"/>
      <c r="J1273" s="312"/>
      <c r="K1273" s="312"/>
      <c r="L1273" s="312"/>
      <c r="M1273" s="312"/>
      <c r="N1273" s="312"/>
      <c r="O1273" s="312"/>
      <c r="P1273" s="357"/>
      <c r="Q1273" s="357"/>
      <c r="R1273" s="243"/>
      <c r="S1273" s="536"/>
      <c r="T1273" s="202"/>
      <c r="U1273" s="202"/>
      <c r="V1273" s="202"/>
      <c r="W1273" s="202"/>
      <c r="X1273" s="261"/>
      <c r="Y1273" s="261"/>
      <c r="Z1273" s="261"/>
      <c r="AA1273" s="124"/>
      <c r="AB1273" s="262"/>
      <c r="AC1273" s="262"/>
      <c r="AD1273" s="207"/>
      <c r="AE1273" s="207"/>
      <c r="AF1273" s="207"/>
      <c r="AG1273" s="207"/>
      <c r="AH1273" s="207"/>
      <c r="AI1273" s="207"/>
      <c r="AJ1273" s="207"/>
      <c r="AK1273" s="207"/>
      <c r="AL1273" s="178"/>
      <c r="AM1273" s="178"/>
      <c r="AN1273" s="178"/>
      <c r="AO1273" s="178"/>
    </row>
    <row r="1274" spans="1:41" s="133" customFormat="1" ht="21.75" customHeight="1" x14ac:dyDescent="0.25">
      <c r="A1274" s="128"/>
      <c r="B1274" s="220"/>
      <c r="C1274" s="223"/>
      <c r="D1274" s="221" t="s">
        <v>663</v>
      </c>
      <c r="E1274" s="222"/>
      <c r="F1274" s="222"/>
      <c r="G1274" s="223"/>
      <c r="H1274" s="224"/>
      <c r="I1274" s="223"/>
      <c r="J1274" s="223"/>
      <c r="K1274" s="223"/>
      <c r="L1274" s="223"/>
      <c r="M1274" s="223"/>
      <c r="N1274" s="225"/>
      <c r="O1274" s="226"/>
      <c r="P1274" s="129"/>
      <c r="Q1274" s="129"/>
      <c r="R1274" s="227"/>
      <c r="S1274" s="380"/>
      <c r="T1274" s="202"/>
      <c r="U1274" s="202"/>
      <c r="V1274" s="202"/>
      <c r="W1274" s="202"/>
      <c r="X1274" s="202"/>
      <c r="Y1274" s="202"/>
      <c r="Z1274" s="202"/>
      <c r="AA1274" s="128"/>
      <c r="AB1274" s="131"/>
      <c r="AC1274" s="131"/>
    </row>
    <row r="1275" spans="1:41" s="133" customFormat="1" ht="15.75" x14ac:dyDescent="0.25">
      <c r="A1275" s="128"/>
      <c r="B1275" s="220"/>
      <c r="C1275" s="223"/>
      <c r="D1275" s="229"/>
      <c r="E1275" s="230" t="s">
        <v>257</v>
      </c>
      <c r="F1275" s="956" t="s">
        <v>251</v>
      </c>
      <c r="G1275" s="957"/>
      <c r="H1275" s="957"/>
      <c r="I1275" s="957"/>
      <c r="J1275" s="958"/>
      <c r="L1275" s="230" t="s">
        <v>258</v>
      </c>
      <c r="M1275" s="956" t="s">
        <v>251</v>
      </c>
      <c r="N1275" s="957"/>
      <c r="O1275" s="957"/>
      <c r="P1275" s="957"/>
      <c r="Q1275" s="958"/>
      <c r="R1275" s="227"/>
      <c r="S1275" s="380"/>
      <c r="T1275" s="202"/>
      <c r="U1275" s="202"/>
      <c r="V1275" s="202"/>
      <c r="W1275" s="202"/>
      <c r="X1275" s="202"/>
      <c r="Y1275" s="202"/>
      <c r="Z1275" s="202"/>
      <c r="AA1275" s="128"/>
      <c r="AB1275" s="131"/>
      <c r="AC1275" s="131"/>
    </row>
    <row r="1276" spans="1:41" s="177" customFormat="1" ht="12" customHeight="1" thickBot="1" x14ac:dyDescent="0.3">
      <c r="A1276" s="128"/>
      <c r="B1276" s="358"/>
      <c r="C1276" s="359"/>
      <c r="D1276" s="360"/>
      <c r="E1276" s="360"/>
      <c r="F1276" s="360"/>
      <c r="G1276" s="360"/>
      <c r="H1276" s="360"/>
      <c r="I1276" s="360"/>
      <c r="J1276" s="360"/>
      <c r="K1276" s="360"/>
      <c r="L1276" s="360"/>
      <c r="M1276" s="360"/>
      <c r="N1276" s="360"/>
      <c r="O1276" s="360"/>
      <c r="P1276" s="320"/>
      <c r="Q1276" s="320"/>
      <c r="R1276" s="361"/>
      <c r="S1276" s="380"/>
      <c r="T1276" s="202" t="b">
        <f>IF(W1276="1",TRUE,FALSE)</f>
        <v>0</v>
      </c>
      <c r="U1276" s="202" t="str">
        <f t="shared" si="98"/>
        <v>FALSE</v>
      </c>
      <c r="V1276" s="202">
        <f>IF(C1276="Uploaded",1,0)</f>
        <v>0</v>
      </c>
      <c r="W1276" s="202" t="str">
        <f t="shared" si="99"/>
        <v>0</v>
      </c>
      <c r="X1276" s="174"/>
      <c r="Y1276" s="174"/>
      <c r="Z1276" s="174"/>
      <c r="AA1276" s="175"/>
      <c r="AB1276" s="176"/>
      <c r="AC1276" s="176"/>
    </row>
    <row r="1277" spans="1:41" s="177" customFormat="1" ht="15.75" x14ac:dyDescent="0.25">
      <c r="A1277" s="128"/>
      <c r="B1277" s="374"/>
      <c r="C1277" s="342"/>
      <c r="D1277" s="342"/>
      <c r="E1277" s="342"/>
      <c r="F1277" s="342"/>
      <c r="G1277" s="342"/>
      <c r="H1277" s="342"/>
      <c r="I1277" s="342"/>
      <c r="J1277" s="342"/>
      <c r="K1277" s="342"/>
      <c r="L1277" s="342"/>
      <c r="M1277" s="342"/>
      <c r="N1277" s="343"/>
      <c r="O1277" s="342"/>
      <c r="P1277" s="342"/>
      <c r="Q1277" s="342"/>
      <c r="R1277" s="294"/>
      <c r="S1277" s="380"/>
      <c r="T1277" s="202" t="b">
        <f t="shared" si="93"/>
        <v>0</v>
      </c>
      <c r="U1277" s="202" t="str">
        <f t="shared" si="94"/>
        <v>FALSE</v>
      </c>
      <c r="V1277" s="202">
        <f t="shared" si="97"/>
        <v>0</v>
      </c>
      <c r="W1277" s="202" t="str">
        <f t="shared" si="95"/>
        <v>0</v>
      </c>
      <c r="X1277" s="174"/>
      <c r="Y1277" s="174"/>
      <c r="Z1277" s="174"/>
      <c r="AA1277" s="175"/>
      <c r="AB1277" s="176"/>
      <c r="AC1277" s="176"/>
    </row>
    <row r="1278" spans="1:41" s="177" customFormat="1" ht="15.75" x14ac:dyDescent="0.25">
      <c r="A1278" s="128"/>
      <c r="B1278" s="375"/>
      <c r="C1278" s="322" t="s">
        <v>163</v>
      </c>
      <c r="D1278" s="322"/>
      <c r="E1278" s="307"/>
      <c r="F1278" s="307"/>
      <c r="G1278" s="307"/>
      <c r="H1278" s="307"/>
      <c r="I1278" s="307"/>
      <c r="J1278" s="307"/>
      <c r="K1278" s="307"/>
      <c r="L1278" s="307"/>
      <c r="M1278" s="307"/>
      <c r="N1278" s="323"/>
      <c r="O1278" s="307"/>
      <c r="P1278" s="307"/>
      <c r="Q1278" s="307"/>
      <c r="R1278" s="345"/>
      <c r="S1278" s="380"/>
      <c r="T1278" s="202" t="b">
        <f t="shared" si="93"/>
        <v>0</v>
      </c>
      <c r="U1278" s="202" t="str">
        <f t="shared" si="94"/>
        <v>FALSE</v>
      </c>
      <c r="V1278" s="202">
        <f>IF(P1278="YES",1,0)</f>
        <v>0</v>
      </c>
      <c r="W1278" s="202" t="str">
        <f t="shared" si="95"/>
        <v>0</v>
      </c>
      <c r="X1278" s="174"/>
      <c r="Y1278" s="174"/>
      <c r="Z1278" s="174"/>
      <c r="AA1278" s="175"/>
      <c r="AB1278" s="176"/>
      <c r="AC1278" s="176"/>
    </row>
    <row r="1279" spans="1:41" s="646" customFormat="1" ht="15.75" customHeight="1" x14ac:dyDescent="0.25">
      <c r="A1279" s="644"/>
      <c r="B1279" s="645"/>
      <c r="C1279" s="300" t="s">
        <v>337</v>
      </c>
      <c r="E1279" s="647"/>
      <c r="F1279" s="647"/>
      <c r="G1279" s="647"/>
      <c r="H1279" s="647"/>
      <c r="I1279" s="647"/>
      <c r="J1279" s="647"/>
      <c r="K1279" s="647"/>
      <c r="L1279" s="647"/>
      <c r="M1279" s="647"/>
      <c r="N1279" s="648"/>
      <c r="O1279" s="648"/>
      <c r="P1279" s="648"/>
      <c r="Q1279" s="648"/>
      <c r="R1279" s="649"/>
      <c r="S1279" s="650"/>
      <c r="T1279" s="651" t="e">
        <f t="shared" si="93"/>
        <v>#REF!</v>
      </c>
      <c r="U1279" s="651" t="e">
        <f t="shared" si="94"/>
        <v>#REF!</v>
      </c>
      <c r="V1279" s="651" t="e">
        <f>IF(#REF!="Uploaded",1,0)</f>
        <v>#REF!</v>
      </c>
      <c r="W1279" s="651" t="e">
        <f t="shared" si="95"/>
        <v>#REF!</v>
      </c>
      <c r="X1279" s="652"/>
      <c r="Y1279" s="652"/>
      <c r="Z1279" s="652"/>
      <c r="AA1279" s="653"/>
      <c r="AB1279" s="654"/>
      <c r="AC1279" s="654"/>
    </row>
    <row r="1280" spans="1:41" s="177" customFormat="1" ht="16.5" customHeight="1" x14ac:dyDescent="0.25">
      <c r="A1280" s="128"/>
      <c r="B1280" s="220"/>
      <c r="C1280" s="223"/>
      <c r="D1280" s="229"/>
      <c r="E1280" s="307"/>
      <c r="F1280" s="307"/>
      <c r="G1280" s="307"/>
      <c r="H1280" s="307"/>
      <c r="I1280" s="307"/>
      <c r="J1280" s="307"/>
      <c r="K1280" s="307"/>
      <c r="L1280" s="307"/>
      <c r="M1280" s="307"/>
      <c r="N1280" s="307"/>
      <c r="O1280" s="307"/>
      <c r="P1280" s="307"/>
      <c r="Q1280" s="307"/>
      <c r="R1280" s="306"/>
      <c r="S1280" s="380"/>
      <c r="T1280" s="202" t="b">
        <f>IF(W1280="1",TRUE,FALSE)</f>
        <v>0</v>
      </c>
      <c r="U1280" s="202" t="str">
        <f>""&amp;T1280&amp;""</f>
        <v>FALSE</v>
      </c>
      <c r="V1280" s="202">
        <f>IF(P1280="YES",1,0)</f>
        <v>0</v>
      </c>
      <c r="W1280" s="202" t="str">
        <f>""&amp;V1280&amp;""</f>
        <v>0</v>
      </c>
      <c r="X1280" s="174"/>
      <c r="Y1280" s="174"/>
      <c r="Z1280" s="174"/>
      <c r="AA1280" s="175"/>
      <c r="AB1280" s="176"/>
      <c r="AC1280" s="176"/>
    </row>
    <row r="1281" spans="1:41" s="177" customFormat="1" ht="16.5" customHeight="1" x14ac:dyDescent="0.25">
      <c r="A1281" s="128"/>
      <c r="B1281" s="220"/>
      <c r="C1281" s="223"/>
      <c r="D1281" s="883" t="s">
        <v>742</v>
      </c>
      <c r="E1281" s="883"/>
      <c r="F1281" s="883"/>
      <c r="G1281" s="883"/>
      <c r="H1281" s="883"/>
      <c r="I1281" s="883"/>
      <c r="J1281" s="883"/>
      <c r="K1281" s="883"/>
      <c r="L1281" s="883"/>
      <c r="M1281" s="883"/>
      <c r="N1281" s="883"/>
      <c r="O1281" s="884"/>
      <c r="P1281" s="95" t="s">
        <v>251</v>
      </c>
      <c r="Q1281" s="307"/>
      <c r="R1281" s="306"/>
      <c r="S1281" s="380" t="str">
        <f>IF(AND(OR(P1281="NO",P1281="&lt;select&gt;"),OR(D1285&lt;&gt;"",U1292="TRUE")),"Please answer this question by making a selection in the dropdown.","")</f>
        <v/>
      </c>
      <c r="T1281" s="202" t="b">
        <f>IF(W1281="1",TRUE,FALSE)</f>
        <v>0</v>
      </c>
      <c r="U1281" s="202" t="str">
        <f>""&amp;T1281&amp;""</f>
        <v>FALSE</v>
      </c>
      <c r="V1281" s="202">
        <f>IF(P1281="YES",1,0)</f>
        <v>0</v>
      </c>
      <c r="W1281" s="202" t="str">
        <f>""&amp;V1281&amp;""</f>
        <v>0</v>
      </c>
      <c r="X1281" s="174"/>
      <c r="Y1281" s="174"/>
      <c r="Z1281" s="174"/>
      <c r="AA1281" s="175"/>
      <c r="AB1281" s="176"/>
      <c r="AC1281" s="176"/>
    </row>
    <row r="1282" spans="1:41" s="177" customFormat="1" ht="16.5" customHeight="1" x14ac:dyDescent="0.25">
      <c r="A1282" s="128"/>
      <c r="B1282" s="220"/>
      <c r="C1282" s="223"/>
      <c r="D1282" s="333"/>
      <c r="E1282" s="307"/>
      <c r="F1282" s="307"/>
      <c r="G1282" s="307"/>
      <c r="H1282" s="307"/>
      <c r="I1282" s="307"/>
      <c r="J1282" s="307"/>
      <c r="K1282" s="307"/>
      <c r="L1282" s="307"/>
      <c r="M1282" s="307"/>
      <c r="N1282" s="323"/>
      <c r="O1282" s="226"/>
      <c r="P1282" s="152"/>
      <c r="Q1282" s="152"/>
      <c r="R1282" s="306"/>
      <c r="S1282" s="380"/>
      <c r="T1282" s="202" t="b">
        <f>IF(W1282="1",TRUE,FALSE)</f>
        <v>0</v>
      </c>
      <c r="U1282" s="202" t="str">
        <f>""&amp;T1282&amp;""</f>
        <v>FALSE</v>
      </c>
      <c r="V1282" s="202">
        <f>IF(C1282="Uploaded",1,0)</f>
        <v>0</v>
      </c>
      <c r="W1282" s="202" t="str">
        <f>""&amp;V1282&amp;""</f>
        <v>0</v>
      </c>
      <c r="X1282" s="174"/>
      <c r="Y1282" s="174"/>
      <c r="Z1282" s="174"/>
      <c r="AA1282" s="175"/>
      <c r="AB1282" s="176"/>
      <c r="AC1282" s="176"/>
    </row>
    <row r="1283" spans="1:41" s="177" customFormat="1" ht="18.600000000000001" customHeight="1" x14ac:dyDescent="0.25">
      <c r="A1283" s="128"/>
      <c r="B1283" s="375"/>
      <c r="C1283" s="223"/>
      <c r="D1283" s="222" t="s">
        <v>446</v>
      </c>
      <c r="E1283" s="378"/>
      <c r="F1283" s="378"/>
      <c r="G1283" s="378"/>
      <c r="H1283" s="378"/>
      <c r="I1283" s="378"/>
      <c r="J1283" s="378"/>
      <c r="K1283" s="378"/>
      <c r="L1283" s="378"/>
      <c r="M1283" s="378"/>
      <c r="N1283" s="378"/>
      <c r="O1283" s="378"/>
      <c r="P1283" s="378"/>
      <c r="Q1283" s="378"/>
      <c r="R1283" s="345"/>
      <c r="S1283" s="380"/>
      <c r="T1283" s="202" t="b">
        <f t="shared" si="93"/>
        <v>0</v>
      </c>
      <c r="U1283" s="202" t="str">
        <f t="shared" si="94"/>
        <v>FALSE</v>
      </c>
      <c r="V1283" s="202">
        <f t="shared" ref="V1283:V1297" si="100">IF(C1283="Uploaded",1,0)</f>
        <v>0</v>
      </c>
      <c r="W1283" s="202" t="str">
        <f t="shared" si="95"/>
        <v>0</v>
      </c>
      <c r="X1283" s="174"/>
      <c r="Y1283" s="174"/>
      <c r="Z1283" s="174"/>
      <c r="AA1283" s="175"/>
      <c r="AB1283" s="176"/>
      <c r="AC1283" s="176"/>
    </row>
    <row r="1284" spans="1:41" s="177" customFormat="1" ht="9.75" customHeight="1" x14ac:dyDescent="0.25">
      <c r="A1284" s="128"/>
      <c r="B1284" s="220"/>
      <c r="C1284" s="223"/>
      <c r="D1284" s="223"/>
      <c r="E1284" s="223"/>
      <c r="F1284" s="223"/>
      <c r="G1284" s="223"/>
      <c r="H1284" s="223"/>
      <c r="I1284" s="223"/>
      <c r="J1284" s="223"/>
      <c r="K1284" s="223"/>
      <c r="L1284" s="223"/>
      <c r="M1284" s="223"/>
      <c r="N1284" s="308"/>
      <c r="O1284" s="223"/>
      <c r="P1284" s="223"/>
      <c r="Q1284" s="223"/>
      <c r="R1284" s="345"/>
      <c r="S1284" s="380"/>
      <c r="T1284" s="202" t="b">
        <f t="shared" si="93"/>
        <v>0</v>
      </c>
      <c r="U1284" s="202" t="str">
        <f t="shared" si="94"/>
        <v>FALSE</v>
      </c>
      <c r="V1284" s="202">
        <f t="shared" si="100"/>
        <v>0</v>
      </c>
      <c r="W1284" s="202" t="str">
        <f t="shared" si="95"/>
        <v>0</v>
      </c>
      <c r="X1284" s="174"/>
      <c r="Y1284" s="174"/>
      <c r="Z1284" s="174"/>
      <c r="AA1284" s="175"/>
      <c r="AB1284" s="176"/>
      <c r="AC1284" s="176"/>
    </row>
    <row r="1285" spans="1:41" s="177" customFormat="1" x14ac:dyDescent="0.25">
      <c r="A1285" s="128"/>
      <c r="B1285" s="220"/>
      <c r="C1285" s="223"/>
      <c r="D1285" s="959"/>
      <c r="E1285" s="960"/>
      <c r="F1285" s="960"/>
      <c r="G1285" s="960"/>
      <c r="H1285" s="960"/>
      <c r="I1285" s="960"/>
      <c r="J1285" s="960"/>
      <c r="K1285" s="960"/>
      <c r="L1285" s="960"/>
      <c r="M1285" s="960"/>
      <c r="N1285" s="960"/>
      <c r="O1285" s="960"/>
      <c r="P1285" s="960"/>
      <c r="Q1285" s="961"/>
      <c r="R1285" s="309"/>
      <c r="S1285" s="380" t="str">
        <f>IF(AND(P1281="YES",D1285=""),"Please add narrative text.","")</f>
        <v/>
      </c>
      <c r="T1285" s="202" t="b">
        <f t="shared" si="93"/>
        <v>0</v>
      </c>
      <c r="U1285" s="202" t="str">
        <f t="shared" si="94"/>
        <v>FALSE</v>
      </c>
      <c r="V1285" s="202">
        <f t="shared" si="100"/>
        <v>0</v>
      </c>
      <c r="W1285" s="202" t="str">
        <f t="shared" si="95"/>
        <v>0</v>
      </c>
      <c r="X1285" s="174"/>
      <c r="Y1285" s="174"/>
      <c r="Z1285" s="174"/>
      <c r="AA1285" s="175"/>
      <c r="AB1285" s="176"/>
      <c r="AC1285" s="176"/>
    </row>
    <row r="1286" spans="1:41" s="177" customFormat="1" x14ac:dyDescent="0.25">
      <c r="A1286" s="128"/>
      <c r="B1286" s="220"/>
      <c r="C1286" s="223"/>
      <c r="D1286" s="962"/>
      <c r="E1286" s="963"/>
      <c r="F1286" s="963"/>
      <c r="G1286" s="963"/>
      <c r="H1286" s="963"/>
      <c r="I1286" s="963"/>
      <c r="J1286" s="963"/>
      <c r="K1286" s="963"/>
      <c r="L1286" s="963"/>
      <c r="M1286" s="963"/>
      <c r="N1286" s="963"/>
      <c r="O1286" s="963"/>
      <c r="P1286" s="963"/>
      <c r="Q1286" s="964"/>
      <c r="R1286" s="306"/>
      <c r="S1286" s="380"/>
      <c r="T1286" s="202" t="b">
        <f t="shared" ref="T1286:T1358" si="101">IF(W1286="1",TRUE,FALSE)</f>
        <v>0</v>
      </c>
      <c r="U1286" s="202" t="str">
        <f t="shared" ref="U1286:U1358" si="102">""&amp;T1286&amp;""</f>
        <v>FALSE</v>
      </c>
      <c r="V1286" s="202">
        <f t="shared" si="100"/>
        <v>0</v>
      </c>
      <c r="W1286" s="202" t="str">
        <f t="shared" ref="W1286:W1358" si="103">""&amp;V1286&amp;""</f>
        <v>0</v>
      </c>
      <c r="X1286" s="174"/>
      <c r="Y1286" s="174"/>
      <c r="Z1286" s="174"/>
      <c r="AA1286" s="175"/>
      <c r="AB1286" s="176"/>
      <c r="AC1286" s="176"/>
    </row>
    <row r="1287" spans="1:41" s="177" customFormat="1" x14ac:dyDescent="0.25">
      <c r="A1287" s="128"/>
      <c r="B1287" s="220"/>
      <c r="C1287" s="223"/>
      <c r="D1287" s="962"/>
      <c r="E1287" s="963"/>
      <c r="F1287" s="963"/>
      <c r="G1287" s="963"/>
      <c r="H1287" s="963"/>
      <c r="I1287" s="963"/>
      <c r="J1287" s="963"/>
      <c r="K1287" s="963"/>
      <c r="L1287" s="963"/>
      <c r="M1287" s="963"/>
      <c r="N1287" s="963"/>
      <c r="O1287" s="963"/>
      <c r="P1287" s="963"/>
      <c r="Q1287" s="964"/>
      <c r="R1287" s="306"/>
      <c r="S1287" s="380"/>
      <c r="T1287" s="202" t="b">
        <f t="shared" si="101"/>
        <v>0</v>
      </c>
      <c r="U1287" s="202" t="str">
        <f t="shared" si="102"/>
        <v>FALSE</v>
      </c>
      <c r="V1287" s="202">
        <f t="shared" si="100"/>
        <v>0</v>
      </c>
      <c r="W1287" s="202" t="str">
        <f t="shared" si="103"/>
        <v>0</v>
      </c>
      <c r="X1287" s="174"/>
      <c r="Y1287" s="174"/>
      <c r="Z1287" s="174"/>
      <c r="AA1287" s="175"/>
      <c r="AB1287" s="176"/>
      <c r="AC1287" s="176"/>
    </row>
    <row r="1288" spans="1:41" s="177" customFormat="1" x14ac:dyDescent="0.25">
      <c r="A1288" s="128"/>
      <c r="B1288" s="220"/>
      <c r="C1288" s="223"/>
      <c r="D1288" s="962"/>
      <c r="E1288" s="963"/>
      <c r="F1288" s="963"/>
      <c r="G1288" s="963"/>
      <c r="H1288" s="963"/>
      <c r="I1288" s="963"/>
      <c r="J1288" s="963"/>
      <c r="K1288" s="963"/>
      <c r="L1288" s="963"/>
      <c r="M1288" s="963"/>
      <c r="N1288" s="963"/>
      <c r="O1288" s="963"/>
      <c r="P1288" s="963"/>
      <c r="Q1288" s="964"/>
      <c r="R1288" s="306"/>
      <c r="S1288" s="380"/>
      <c r="T1288" s="202" t="b">
        <f t="shared" si="101"/>
        <v>0</v>
      </c>
      <c r="U1288" s="202" t="str">
        <f t="shared" si="102"/>
        <v>FALSE</v>
      </c>
      <c r="V1288" s="202">
        <f t="shared" si="100"/>
        <v>0</v>
      </c>
      <c r="W1288" s="202" t="str">
        <f t="shared" si="103"/>
        <v>0</v>
      </c>
      <c r="X1288" s="174"/>
      <c r="Y1288" s="174"/>
      <c r="Z1288" s="174"/>
      <c r="AA1288" s="175"/>
      <c r="AB1288" s="176"/>
      <c r="AC1288" s="176"/>
    </row>
    <row r="1289" spans="1:41" s="177" customFormat="1" x14ac:dyDescent="0.25">
      <c r="A1289" s="128"/>
      <c r="B1289" s="220"/>
      <c r="C1289" s="223"/>
      <c r="D1289" s="962"/>
      <c r="E1289" s="963"/>
      <c r="F1289" s="963"/>
      <c r="G1289" s="963"/>
      <c r="H1289" s="963"/>
      <c r="I1289" s="963"/>
      <c r="J1289" s="963"/>
      <c r="K1289" s="963"/>
      <c r="L1289" s="963"/>
      <c r="M1289" s="963"/>
      <c r="N1289" s="963"/>
      <c r="O1289" s="963"/>
      <c r="P1289" s="963"/>
      <c r="Q1289" s="964"/>
      <c r="R1289" s="306"/>
      <c r="S1289" s="380"/>
      <c r="T1289" s="202" t="b">
        <f t="shared" si="101"/>
        <v>0</v>
      </c>
      <c r="U1289" s="202" t="str">
        <f t="shared" si="102"/>
        <v>FALSE</v>
      </c>
      <c r="V1289" s="202">
        <f t="shared" si="100"/>
        <v>0</v>
      </c>
      <c r="W1289" s="202" t="str">
        <f t="shared" si="103"/>
        <v>0</v>
      </c>
      <c r="X1289" s="174"/>
      <c r="Y1289" s="174"/>
      <c r="Z1289" s="174"/>
      <c r="AA1289" s="175"/>
      <c r="AB1289" s="176"/>
      <c r="AC1289" s="176"/>
    </row>
    <row r="1290" spans="1:41" s="177" customFormat="1" x14ac:dyDescent="0.25">
      <c r="A1290" s="128"/>
      <c r="B1290" s="220"/>
      <c r="C1290" s="223"/>
      <c r="D1290" s="965"/>
      <c r="E1290" s="966"/>
      <c r="F1290" s="966"/>
      <c r="G1290" s="966"/>
      <c r="H1290" s="966"/>
      <c r="I1290" s="966"/>
      <c r="J1290" s="966"/>
      <c r="K1290" s="966"/>
      <c r="L1290" s="966"/>
      <c r="M1290" s="966"/>
      <c r="N1290" s="966"/>
      <c r="O1290" s="966"/>
      <c r="P1290" s="966"/>
      <c r="Q1290" s="967"/>
      <c r="R1290" s="339"/>
      <c r="S1290" s="380"/>
      <c r="T1290" s="202" t="b">
        <f t="shared" si="101"/>
        <v>0</v>
      </c>
      <c r="U1290" s="202" t="str">
        <f t="shared" si="102"/>
        <v>FALSE</v>
      </c>
      <c r="V1290" s="202">
        <f t="shared" si="100"/>
        <v>0</v>
      </c>
      <c r="W1290" s="202" t="str">
        <f t="shared" si="103"/>
        <v>0</v>
      </c>
      <c r="X1290" s="174"/>
      <c r="Y1290" s="174"/>
      <c r="Z1290" s="174"/>
      <c r="AA1290" s="175"/>
      <c r="AB1290" s="176"/>
      <c r="AC1290" s="176"/>
    </row>
    <row r="1291" spans="1:41" s="207" customFormat="1" x14ac:dyDescent="0.25">
      <c r="A1291" s="128"/>
      <c r="B1291" s="220"/>
      <c r="C1291" s="223"/>
      <c r="D1291" s="223"/>
      <c r="E1291" s="223"/>
      <c r="F1291" s="223"/>
      <c r="G1291" s="223"/>
      <c r="H1291" s="223"/>
      <c r="I1291" s="223"/>
      <c r="J1291" s="223"/>
      <c r="K1291" s="223"/>
      <c r="L1291" s="223"/>
      <c r="M1291" s="223"/>
      <c r="N1291" s="308"/>
      <c r="O1291" s="223"/>
      <c r="P1291" s="223"/>
      <c r="Q1291" s="223"/>
      <c r="R1291" s="306"/>
      <c r="S1291" s="380"/>
      <c r="T1291" s="202"/>
      <c r="U1291" s="202"/>
      <c r="V1291" s="202"/>
      <c r="W1291" s="202"/>
      <c r="X1291" s="174"/>
      <c r="Y1291" s="174"/>
      <c r="Z1291" s="174"/>
      <c r="AA1291" s="175"/>
      <c r="AB1291" s="176"/>
      <c r="AC1291" s="176"/>
      <c r="AD1291" s="177"/>
      <c r="AE1291" s="177"/>
      <c r="AF1291" s="177"/>
      <c r="AG1291" s="177"/>
      <c r="AH1291" s="177"/>
      <c r="AI1291" s="177"/>
      <c r="AJ1291" s="177"/>
      <c r="AK1291" s="177"/>
    </row>
    <row r="1292" spans="1:41" ht="21.75" customHeight="1" x14ac:dyDescent="0.25">
      <c r="A1292" s="124"/>
      <c r="B1292" s="211"/>
      <c r="C1292" s="223"/>
      <c r="D1292" s="898" t="s">
        <v>639</v>
      </c>
      <c r="E1292" s="898"/>
      <c r="F1292" s="898"/>
      <c r="G1292" s="898"/>
      <c r="H1292" s="898"/>
      <c r="I1292" s="898"/>
      <c r="J1292" s="898"/>
      <c r="K1292" s="898"/>
      <c r="L1292" s="898"/>
      <c r="M1292" s="898"/>
      <c r="N1292" s="898"/>
      <c r="O1292" s="898"/>
      <c r="P1292" s="968" t="s">
        <v>251</v>
      </c>
      <c r="Q1292" s="969"/>
      <c r="R1292" s="243"/>
      <c r="S1292" s="536" t="str">
        <f>IF(AND(P1281="YES",P1292="&lt;select&gt;"),"Please upload the required documentation.","")</f>
        <v/>
      </c>
      <c r="T1292" s="202" t="b">
        <f t="shared" si="101"/>
        <v>0</v>
      </c>
      <c r="U1292" s="202" t="str">
        <f t="shared" si="102"/>
        <v>FALSE</v>
      </c>
      <c r="V1292" s="202">
        <f>IF(P1292="Uploaded",1,0)</f>
        <v>0</v>
      </c>
      <c r="W1292" s="202" t="str">
        <f t="shared" si="103"/>
        <v>0</v>
      </c>
      <c r="AL1292" s="178"/>
      <c r="AM1292" s="178"/>
      <c r="AN1292" s="178"/>
      <c r="AO1292" s="178"/>
    </row>
    <row r="1293" spans="1:41" ht="21.75" customHeight="1" x14ac:dyDescent="0.25">
      <c r="A1293" s="124"/>
      <c r="B1293" s="211"/>
      <c r="C1293" s="223"/>
      <c r="D1293" s="898"/>
      <c r="E1293" s="898"/>
      <c r="F1293" s="898"/>
      <c r="G1293" s="898"/>
      <c r="H1293" s="898"/>
      <c r="I1293" s="898"/>
      <c r="J1293" s="898"/>
      <c r="K1293" s="898"/>
      <c r="L1293" s="898"/>
      <c r="M1293" s="898"/>
      <c r="N1293" s="898"/>
      <c r="O1293" s="898"/>
      <c r="P1293" s="357"/>
      <c r="Q1293" s="357"/>
      <c r="R1293" s="243"/>
      <c r="S1293" s="536"/>
      <c r="T1293" s="202"/>
      <c r="U1293" s="202"/>
      <c r="V1293" s="202"/>
      <c r="W1293" s="202"/>
      <c r="AL1293" s="178"/>
      <c r="AM1293" s="178"/>
      <c r="AN1293" s="178"/>
      <c r="AO1293" s="178"/>
    </row>
    <row r="1294" spans="1:41" s="133" customFormat="1" ht="21.75" customHeight="1" x14ac:dyDescent="0.25">
      <c r="A1294" s="128"/>
      <c r="B1294" s="220"/>
      <c r="C1294" s="223"/>
      <c r="D1294" s="221" t="s">
        <v>663</v>
      </c>
      <c r="E1294" s="222"/>
      <c r="F1294" s="222"/>
      <c r="G1294" s="223"/>
      <c r="H1294" s="224"/>
      <c r="I1294" s="223"/>
      <c r="J1294" s="223"/>
      <c r="K1294" s="223"/>
      <c r="L1294" s="223"/>
      <c r="M1294" s="223"/>
      <c r="N1294" s="225"/>
      <c r="O1294" s="226"/>
      <c r="P1294" s="129"/>
      <c r="Q1294" s="129"/>
      <c r="R1294" s="227"/>
      <c r="S1294" s="380"/>
      <c r="T1294" s="202"/>
      <c r="U1294" s="202"/>
      <c r="V1294" s="202"/>
      <c r="W1294" s="202"/>
      <c r="X1294" s="202"/>
      <c r="Y1294" s="202"/>
      <c r="Z1294" s="202"/>
      <c r="AA1294" s="128"/>
      <c r="AB1294" s="131"/>
      <c r="AC1294" s="131"/>
    </row>
    <row r="1295" spans="1:41" s="133" customFormat="1" ht="15.75" x14ac:dyDescent="0.25">
      <c r="A1295" s="128"/>
      <c r="B1295" s="220"/>
      <c r="C1295" s="223"/>
      <c r="D1295" s="229"/>
      <c r="E1295" s="411" t="s">
        <v>257</v>
      </c>
      <c r="F1295" s="956" t="s">
        <v>251</v>
      </c>
      <c r="G1295" s="957"/>
      <c r="H1295" s="957"/>
      <c r="I1295" s="957"/>
      <c r="J1295" s="958"/>
      <c r="K1295" s="494"/>
      <c r="L1295" s="411" t="s">
        <v>258</v>
      </c>
      <c r="M1295" s="956" t="s">
        <v>251</v>
      </c>
      <c r="N1295" s="957"/>
      <c r="O1295" s="957"/>
      <c r="P1295" s="957"/>
      <c r="Q1295" s="958"/>
      <c r="R1295" s="227"/>
      <c r="S1295" s="380"/>
      <c r="T1295" s="202"/>
      <c r="U1295" s="202"/>
      <c r="V1295" s="202"/>
      <c r="W1295" s="202"/>
      <c r="X1295" s="202"/>
      <c r="Y1295" s="202"/>
      <c r="Z1295" s="202"/>
      <c r="AA1295" s="128"/>
      <c r="AB1295" s="131"/>
      <c r="AC1295" s="131"/>
    </row>
    <row r="1296" spans="1:41" s="177" customFormat="1" ht="15.6" customHeight="1" thickBot="1" x14ac:dyDescent="0.3">
      <c r="A1296" s="128"/>
      <c r="B1296" s="358"/>
      <c r="C1296" s="223"/>
      <c r="D1296" s="360"/>
      <c r="E1296" s="360"/>
      <c r="F1296" s="360"/>
      <c r="G1296" s="360"/>
      <c r="H1296" s="360"/>
      <c r="I1296" s="360"/>
      <c r="J1296" s="360"/>
      <c r="K1296" s="360"/>
      <c r="L1296" s="360"/>
      <c r="M1296" s="360"/>
      <c r="N1296" s="360"/>
      <c r="O1296" s="360"/>
      <c r="P1296" s="320"/>
      <c r="Q1296" s="320"/>
      <c r="R1296" s="361"/>
      <c r="S1296" s="380"/>
      <c r="T1296" s="202" t="b">
        <f t="shared" si="101"/>
        <v>0</v>
      </c>
      <c r="U1296" s="202" t="str">
        <f t="shared" si="102"/>
        <v>FALSE</v>
      </c>
      <c r="V1296" s="202">
        <f>IF(C1296="Uploaded",1,0)</f>
        <v>0</v>
      </c>
      <c r="W1296" s="202" t="str">
        <f t="shared" si="103"/>
        <v>0</v>
      </c>
      <c r="X1296" s="174"/>
      <c r="Y1296" s="174"/>
      <c r="Z1296" s="174"/>
      <c r="AA1296" s="175"/>
      <c r="AB1296" s="176"/>
      <c r="AC1296" s="176"/>
    </row>
    <row r="1297" spans="1:29" s="177" customFormat="1" ht="15.75" x14ac:dyDescent="0.25">
      <c r="A1297" s="128"/>
      <c r="B1297" s="291"/>
      <c r="C1297" s="292"/>
      <c r="D1297" s="342"/>
      <c r="E1297" s="342"/>
      <c r="F1297" s="342"/>
      <c r="G1297" s="342"/>
      <c r="H1297" s="342"/>
      <c r="I1297" s="342"/>
      <c r="J1297" s="342"/>
      <c r="K1297" s="342"/>
      <c r="L1297" s="342"/>
      <c r="M1297" s="342"/>
      <c r="N1297" s="343"/>
      <c r="O1297" s="342"/>
      <c r="P1297" s="342"/>
      <c r="Q1297" s="342"/>
      <c r="R1297" s="294"/>
      <c r="S1297" s="380"/>
      <c r="T1297" s="202" t="b">
        <f t="shared" si="101"/>
        <v>0</v>
      </c>
      <c r="U1297" s="202" t="str">
        <f t="shared" si="102"/>
        <v>FALSE</v>
      </c>
      <c r="V1297" s="202">
        <f t="shared" si="100"/>
        <v>0</v>
      </c>
      <c r="W1297" s="202" t="str">
        <f t="shared" si="103"/>
        <v>0</v>
      </c>
      <c r="X1297" s="174"/>
      <c r="Y1297" s="174"/>
      <c r="Z1297" s="174"/>
      <c r="AA1297" s="175"/>
      <c r="AB1297" s="176"/>
      <c r="AC1297" s="176"/>
    </row>
    <row r="1298" spans="1:29" s="177" customFormat="1" ht="15.75" x14ac:dyDescent="0.25">
      <c r="A1298" s="128"/>
      <c r="B1298" s="220"/>
      <c r="C1298" s="322" t="s">
        <v>341</v>
      </c>
      <c r="D1298" s="322"/>
      <c r="E1298" s="307"/>
      <c r="F1298" s="307"/>
      <c r="G1298" s="307"/>
      <c r="H1298" s="307"/>
      <c r="I1298" s="307"/>
      <c r="J1298" s="307"/>
      <c r="K1298" s="307"/>
      <c r="L1298" s="307"/>
      <c r="M1298" s="307"/>
      <c r="N1298" s="323"/>
      <c r="O1298" s="307"/>
      <c r="P1298" s="307"/>
      <c r="Q1298" s="307"/>
      <c r="R1298" s="345"/>
      <c r="S1298" s="380"/>
      <c r="T1298" s="202" t="b">
        <f t="shared" si="101"/>
        <v>0</v>
      </c>
      <c r="U1298" s="202" t="str">
        <f t="shared" si="102"/>
        <v>FALSE</v>
      </c>
      <c r="V1298" s="202">
        <f>IF(P1298="YES",1,0)</f>
        <v>0</v>
      </c>
      <c r="W1298" s="202" t="str">
        <f t="shared" si="103"/>
        <v>0</v>
      </c>
      <c r="X1298" s="174"/>
      <c r="Y1298" s="174"/>
      <c r="Z1298" s="174"/>
      <c r="AA1298" s="175"/>
      <c r="AB1298" s="176"/>
      <c r="AC1298" s="176"/>
    </row>
    <row r="1299" spans="1:29" s="346" customFormat="1" ht="15.75" x14ac:dyDescent="0.25">
      <c r="A1299" s="324"/>
      <c r="B1299" s="325"/>
      <c r="C1299" s="326" t="s">
        <v>338</v>
      </c>
      <c r="E1299" s="328"/>
      <c r="F1299" s="328"/>
      <c r="G1299" s="328"/>
      <c r="H1299" s="328"/>
      <c r="I1299" s="328"/>
      <c r="J1299" s="328"/>
      <c r="K1299" s="328"/>
      <c r="L1299" s="328"/>
      <c r="M1299" s="328"/>
      <c r="N1299" s="328"/>
      <c r="O1299" s="328"/>
      <c r="P1299" s="328"/>
      <c r="Q1299" s="328"/>
      <c r="R1299" s="348"/>
      <c r="S1299" s="539"/>
      <c r="T1299" s="330" t="e">
        <f t="shared" si="101"/>
        <v>#REF!</v>
      </c>
      <c r="U1299" s="330" t="e">
        <f t="shared" si="102"/>
        <v>#REF!</v>
      </c>
      <c r="V1299" s="330" t="e">
        <f>IF(#REF!="Uploaded",1,0)</f>
        <v>#REF!</v>
      </c>
      <c r="W1299" s="330" t="e">
        <f t="shared" si="103"/>
        <v>#REF!</v>
      </c>
      <c r="X1299" s="349"/>
      <c r="Y1299" s="349"/>
      <c r="Z1299" s="349"/>
      <c r="AA1299" s="541"/>
      <c r="AB1299" s="350"/>
      <c r="AC1299" s="350"/>
    </row>
    <row r="1300" spans="1:29" s="177" customFormat="1" ht="16.5" customHeight="1" x14ac:dyDescent="0.25">
      <c r="A1300" s="128"/>
      <c r="B1300" s="220"/>
      <c r="C1300" s="223"/>
      <c r="D1300" s="229"/>
      <c r="E1300" s="307"/>
      <c r="F1300" s="307"/>
      <c r="G1300" s="307"/>
      <c r="H1300" s="307"/>
      <c r="I1300" s="307"/>
      <c r="J1300" s="307"/>
      <c r="K1300" s="307"/>
      <c r="L1300" s="307"/>
      <c r="M1300" s="307"/>
      <c r="N1300" s="307"/>
      <c r="O1300" s="307"/>
      <c r="P1300" s="307"/>
      <c r="Q1300" s="307"/>
      <c r="R1300" s="306"/>
      <c r="S1300" s="380"/>
      <c r="T1300" s="202" t="b">
        <f t="shared" si="101"/>
        <v>0</v>
      </c>
      <c r="U1300" s="202" t="str">
        <f t="shared" si="102"/>
        <v>FALSE</v>
      </c>
      <c r="V1300" s="202">
        <f>IF(P1300="YES",1,0)</f>
        <v>0</v>
      </c>
      <c r="W1300" s="202" t="str">
        <f t="shared" si="103"/>
        <v>0</v>
      </c>
      <c r="X1300" s="174"/>
      <c r="Y1300" s="174"/>
      <c r="Z1300" s="174"/>
      <c r="AA1300" s="175"/>
      <c r="AB1300" s="176"/>
      <c r="AC1300" s="176"/>
    </row>
    <row r="1301" spans="1:29" s="177" customFormat="1" ht="16.5" customHeight="1" x14ac:dyDescent="0.25">
      <c r="A1301" s="128"/>
      <c r="B1301" s="220"/>
      <c r="C1301" s="223"/>
      <c r="D1301" s="883" t="s">
        <v>695</v>
      </c>
      <c r="E1301" s="883"/>
      <c r="F1301" s="883"/>
      <c r="G1301" s="883"/>
      <c r="H1301" s="883"/>
      <c r="I1301" s="883"/>
      <c r="J1301" s="883"/>
      <c r="K1301" s="883"/>
      <c r="L1301" s="883"/>
      <c r="M1301" s="883"/>
      <c r="N1301" s="883"/>
      <c r="O1301" s="884"/>
      <c r="P1301" s="95" t="s">
        <v>251</v>
      </c>
      <c r="Q1301" s="307"/>
      <c r="R1301" s="306"/>
      <c r="S1301" s="380" t="str">
        <f>IF(AND(OR(P1301="NO",P1301="&lt;select&gt;"),OR(D1305&lt;&gt;"",U1320="TRUE",D1315&lt;&gt;"")),"Please answer this question by making a selection in the dropdown.","")</f>
        <v/>
      </c>
      <c r="T1301" s="202" t="b">
        <f t="shared" si="101"/>
        <v>0</v>
      </c>
      <c r="U1301" s="202" t="str">
        <f t="shared" si="102"/>
        <v>FALSE</v>
      </c>
      <c r="V1301" s="202">
        <f>IF(P1301="YES",1,0)</f>
        <v>0</v>
      </c>
      <c r="W1301" s="202" t="str">
        <f t="shared" si="103"/>
        <v>0</v>
      </c>
      <c r="X1301" s="174"/>
      <c r="Y1301" s="174"/>
      <c r="Z1301" s="174"/>
      <c r="AA1301" s="175"/>
      <c r="AB1301" s="176"/>
      <c r="AC1301" s="176"/>
    </row>
    <row r="1302" spans="1:29" s="177" customFormat="1" ht="16.5" customHeight="1" x14ac:dyDescent="0.25">
      <c r="A1302" s="128"/>
      <c r="B1302" s="220"/>
      <c r="C1302" s="223"/>
      <c r="D1302" s="333"/>
      <c r="E1302" s="307"/>
      <c r="F1302" s="307"/>
      <c r="G1302" s="307"/>
      <c r="H1302" s="307"/>
      <c r="I1302" s="307"/>
      <c r="J1302" s="307"/>
      <c r="K1302" s="307"/>
      <c r="L1302" s="307"/>
      <c r="M1302" s="307"/>
      <c r="N1302" s="323"/>
      <c r="O1302" s="226"/>
      <c r="P1302" s="152"/>
      <c r="Q1302" s="152"/>
      <c r="R1302" s="306"/>
      <c r="S1302" s="380"/>
      <c r="T1302" s="202" t="b">
        <f t="shared" si="101"/>
        <v>0</v>
      </c>
      <c r="U1302" s="202" t="str">
        <f t="shared" si="102"/>
        <v>FALSE</v>
      </c>
      <c r="V1302" s="202">
        <f>IF(C1302="Uploaded",1,0)</f>
        <v>0</v>
      </c>
      <c r="W1302" s="202" t="str">
        <f t="shared" si="103"/>
        <v>0</v>
      </c>
      <c r="X1302" s="174"/>
      <c r="Y1302" s="174"/>
      <c r="Z1302" s="174"/>
      <c r="AA1302" s="175"/>
      <c r="AB1302" s="176"/>
      <c r="AC1302" s="176"/>
    </row>
    <row r="1303" spans="1:29" s="177" customFormat="1" ht="18" customHeight="1" x14ac:dyDescent="0.25">
      <c r="A1303" s="128"/>
      <c r="B1303" s="220"/>
      <c r="C1303" s="223"/>
      <c r="D1303" s="901" t="s">
        <v>443</v>
      </c>
      <c r="E1303" s="901"/>
      <c r="F1303" s="901"/>
      <c r="G1303" s="901"/>
      <c r="H1303" s="901"/>
      <c r="I1303" s="901"/>
      <c r="J1303" s="901"/>
      <c r="K1303" s="901"/>
      <c r="L1303" s="901"/>
      <c r="M1303" s="901"/>
      <c r="N1303" s="901"/>
      <c r="O1303" s="901"/>
      <c r="P1303" s="901"/>
      <c r="Q1303" s="901"/>
      <c r="R1303" s="345"/>
      <c r="S1303" s="380"/>
      <c r="T1303" s="202" t="b">
        <f t="shared" si="101"/>
        <v>0</v>
      </c>
      <c r="U1303" s="202" t="str">
        <f t="shared" si="102"/>
        <v>FALSE</v>
      </c>
      <c r="V1303" s="202">
        <f t="shared" ref="V1303:V1325" si="104">IF(C1303="Uploaded",1,0)</f>
        <v>0</v>
      </c>
      <c r="W1303" s="202" t="str">
        <f t="shared" si="103"/>
        <v>0</v>
      </c>
      <c r="X1303" s="174"/>
      <c r="Y1303" s="174"/>
      <c r="Z1303" s="174"/>
      <c r="AA1303" s="175"/>
      <c r="AB1303" s="176"/>
      <c r="AC1303" s="176"/>
    </row>
    <row r="1304" spans="1:29" s="177" customFormat="1" ht="9" customHeight="1" x14ac:dyDescent="0.25">
      <c r="A1304" s="128"/>
      <c r="B1304" s="220"/>
      <c r="C1304" s="223"/>
      <c r="D1304" s="307"/>
      <c r="E1304" s="307"/>
      <c r="F1304" s="307"/>
      <c r="G1304" s="307"/>
      <c r="H1304" s="307"/>
      <c r="I1304" s="307"/>
      <c r="J1304" s="307"/>
      <c r="K1304" s="307"/>
      <c r="L1304" s="307"/>
      <c r="M1304" s="307"/>
      <c r="N1304" s="323"/>
      <c r="O1304" s="307"/>
      <c r="P1304" s="307"/>
      <c r="Q1304" s="307"/>
      <c r="R1304" s="306"/>
      <c r="S1304" s="380"/>
      <c r="T1304" s="202" t="b">
        <f t="shared" si="101"/>
        <v>0</v>
      </c>
      <c r="U1304" s="202" t="str">
        <f t="shared" si="102"/>
        <v>FALSE</v>
      </c>
      <c r="V1304" s="202">
        <f t="shared" si="104"/>
        <v>0</v>
      </c>
      <c r="W1304" s="202" t="str">
        <f t="shared" si="103"/>
        <v>0</v>
      </c>
      <c r="X1304" s="174"/>
      <c r="Y1304" s="174"/>
      <c r="Z1304" s="174"/>
      <c r="AA1304" s="175"/>
      <c r="AB1304" s="176"/>
      <c r="AC1304" s="176"/>
    </row>
    <row r="1305" spans="1:29" s="177" customFormat="1" x14ac:dyDescent="0.25">
      <c r="A1305" s="128"/>
      <c r="B1305" s="220"/>
      <c r="C1305" s="223"/>
      <c r="D1305" s="959"/>
      <c r="E1305" s="960"/>
      <c r="F1305" s="960"/>
      <c r="G1305" s="960"/>
      <c r="H1305" s="960"/>
      <c r="I1305" s="960"/>
      <c r="J1305" s="960"/>
      <c r="K1305" s="960"/>
      <c r="L1305" s="960"/>
      <c r="M1305" s="960"/>
      <c r="N1305" s="960"/>
      <c r="O1305" s="960"/>
      <c r="P1305" s="960"/>
      <c r="Q1305" s="961"/>
      <c r="R1305" s="309"/>
      <c r="S1305" s="380" t="str">
        <f>IF(AND(P1301="YES",D1305=""),"Please add narrative text.","")</f>
        <v/>
      </c>
      <c r="T1305" s="202" t="b">
        <f t="shared" si="101"/>
        <v>0</v>
      </c>
      <c r="U1305" s="202" t="str">
        <f t="shared" si="102"/>
        <v>FALSE</v>
      </c>
      <c r="V1305" s="202">
        <f t="shared" si="104"/>
        <v>0</v>
      </c>
      <c r="W1305" s="202" t="str">
        <f t="shared" si="103"/>
        <v>0</v>
      </c>
      <c r="X1305" s="174"/>
      <c r="Y1305" s="174"/>
      <c r="Z1305" s="174"/>
      <c r="AA1305" s="175"/>
      <c r="AB1305" s="176"/>
      <c r="AC1305" s="176"/>
    </row>
    <row r="1306" spans="1:29" s="177" customFormat="1" x14ac:dyDescent="0.25">
      <c r="A1306" s="128"/>
      <c r="B1306" s="220"/>
      <c r="C1306" s="223"/>
      <c r="D1306" s="962"/>
      <c r="E1306" s="963"/>
      <c r="F1306" s="963"/>
      <c r="G1306" s="963"/>
      <c r="H1306" s="963"/>
      <c r="I1306" s="963"/>
      <c r="J1306" s="963"/>
      <c r="K1306" s="963"/>
      <c r="L1306" s="963"/>
      <c r="M1306" s="963"/>
      <c r="N1306" s="963"/>
      <c r="O1306" s="963"/>
      <c r="P1306" s="963"/>
      <c r="Q1306" s="964"/>
      <c r="R1306" s="306"/>
      <c r="S1306" s="380"/>
      <c r="T1306" s="202" t="b">
        <f t="shared" si="101"/>
        <v>0</v>
      </c>
      <c r="U1306" s="202" t="str">
        <f t="shared" si="102"/>
        <v>FALSE</v>
      </c>
      <c r="V1306" s="202">
        <f t="shared" si="104"/>
        <v>0</v>
      </c>
      <c r="W1306" s="202" t="str">
        <f t="shared" si="103"/>
        <v>0</v>
      </c>
      <c r="X1306" s="174"/>
      <c r="Y1306" s="174"/>
      <c r="Z1306" s="174"/>
      <c r="AA1306" s="175"/>
      <c r="AB1306" s="176"/>
      <c r="AC1306" s="176"/>
    </row>
    <row r="1307" spans="1:29" s="177" customFormat="1" x14ac:dyDescent="0.25">
      <c r="A1307" s="128"/>
      <c r="B1307" s="220"/>
      <c r="C1307" s="223"/>
      <c r="D1307" s="962"/>
      <c r="E1307" s="963"/>
      <c r="F1307" s="963"/>
      <c r="G1307" s="963"/>
      <c r="H1307" s="963"/>
      <c r="I1307" s="963"/>
      <c r="J1307" s="963"/>
      <c r="K1307" s="963"/>
      <c r="L1307" s="963"/>
      <c r="M1307" s="963"/>
      <c r="N1307" s="963"/>
      <c r="O1307" s="963"/>
      <c r="P1307" s="963"/>
      <c r="Q1307" s="964"/>
      <c r="R1307" s="306"/>
      <c r="S1307" s="380"/>
      <c r="T1307" s="202" t="b">
        <f t="shared" si="101"/>
        <v>0</v>
      </c>
      <c r="U1307" s="202" t="str">
        <f t="shared" si="102"/>
        <v>FALSE</v>
      </c>
      <c r="V1307" s="202">
        <f t="shared" si="104"/>
        <v>0</v>
      </c>
      <c r="W1307" s="202" t="str">
        <f t="shared" si="103"/>
        <v>0</v>
      </c>
      <c r="X1307" s="174"/>
      <c r="Y1307" s="174"/>
      <c r="Z1307" s="174"/>
      <c r="AA1307" s="175"/>
      <c r="AB1307" s="176"/>
      <c r="AC1307" s="176"/>
    </row>
    <row r="1308" spans="1:29" s="177" customFormat="1" x14ac:dyDescent="0.25">
      <c r="A1308" s="128"/>
      <c r="B1308" s="220"/>
      <c r="C1308" s="223"/>
      <c r="D1308" s="962"/>
      <c r="E1308" s="963"/>
      <c r="F1308" s="963"/>
      <c r="G1308" s="963"/>
      <c r="H1308" s="963"/>
      <c r="I1308" s="963"/>
      <c r="J1308" s="963"/>
      <c r="K1308" s="963"/>
      <c r="L1308" s="963"/>
      <c r="M1308" s="963"/>
      <c r="N1308" s="963"/>
      <c r="O1308" s="963"/>
      <c r="P1308" s="963"/>
      <c r="Q1308" s="964"/>
      <c r="R1308" s="306"/>
      <c r="S1308" s="380"/>
      <c r="T1308" s="202" t="b">
        <f t="shared" si="101"/>
        <v>0</v>
      </c>
      <c r="U1308" s="202" t="str">
        <f t="shared" si="102"/>
        <v>FALSE</v>
      </c>
      <c r="V1308" s="202">
        <f t="shared" si="104"/>
        <v>0</v>
      </c>
      <c r="W1308" s="202" t="str">
        <f t="shared" si="103"/>
        <v>0</v>
      </c>
      <c r="X1308" s="174"/>
      <c r="Y1308" s="174"/>
      <c r="Z1308" s="174"/>
      <c r="AA1308" s="175"/>
      <c r="AB1308" s="176"/>
      <c r="AC1308" s="176"/>
    </row>
    <row r="1309" spans="1:29" s="177" customFormat="1" x14ac:dyDescent="0.25">
      <c r="A1309" s="128"/>
      <c r="B1309" s="220"/>
      <c r="C1309" s="223"/>
      <c r="D1309" s="965"/>
      <c r="E1309" s="966"/>
      <c r="F1309" s="966"/>
      <c r="G1309" s="966"/>
      <c r="H1309" s="966"/>
      <c r="I1309" s="966"/>
      <c r="J1309" s="966"/>
      <c r="K1309" s="966"/>
      <c r="L1309" s="966"/>
      <c r="M1309" s="966"/>
      <c r="N1309" s="966"/>
      <c r="O1309" s="966"/>
      <c r="P1309" s="966"/>
      <c r="Q1309" s="967"/>
      <c r="R1309" s="339"/>
      <c r="T1309" s="202" t="b">
        <f t="shared" si="101"/>
        <v>0</v>
      </c>
      <c r="U1309" s="202" t="str">
        <f t="shared" si="102"/>
        <v>FALSE</v>
      </c>
      <c r="V1309" s="202">
        <f t="shared" si="104"/>
        <v>0</v>
      </c>
      <c r="W1309" s="202" t="str">
        <f t="shared" si="103"/>
        <v>0</v>
      </c>
      <c r="X1309" s="174"/>
      <c r="Y1309" s="174"/>
      <c r="Z1309" s="174"/>
      <c r="AA1309" s="175"/>
      <c r="AB1309" s="176"/>
      <c r="AC1309" s="176"/>
    </row>
    <row r="1310" spans="1:29" s="177" customFormat="1" ht="16.5" customHeight="1" x14ac:dyDescent="0.25">
      <c r="A1310" s="128"/>
      <c r="B1310" s="220"/>
      <c r="C1310" s="223"/>
      <c r="D1310" s="229"/>
      <c r="E1310" s="307"/>
      <c r="F1310" s="307"/>
      <c r="G1310" s="307"/>
      <c r="H1310" s="307"/>
      <c r="I1310" s="307"/>
      <c r="J1310" s="307"/>
      <c r="K1310" s="307"/>
      <c r="L1310" s="307"/>
      <c r="M1310" s="307"/>
      <c r="N1310" s="307"/>
      <c r="O1310" s="307"/>
      <c r="P1310" s="307"/>
      <c r="Q1310" s="307"/>
      <c r="R1310" s="306"/>
      <c r="S1310" s="380" t="str">
        <f>IF(AND(OR(P1311="NO",P1311=""),OR(D1314&lt;&gt;"",U1330="TRUE",D1326&lt;&gt;"")),"Please answer this question by making a selection in the dropdown.","")</f>
        <v/>
      </c>
      <c r="T1310" s="202" t="b">
        <f>IF(W1310="1",TRUE,FALSE)</f>
        <v>0</v>
      </c>
      <c r="U1310" s="202" t="str">
        <f>""&amp;T1310&amp;""</f>
        <v>FALSE</v>
      </c>
      <c r="V1310" s="202">
        <f>IF(P1310="YES",1,0)</f>
        <v>0</v>
      </c>
      <c r="W1310" s="202" t="str">
        <f>""&amp;V1310&amp;""</f>
        <v>0</v>
      </c>
      <c r="X1310" s="174"/>
      <c r="Y1310" s="174"/>
      <c r="Z1310" s="174"/>
      <c r="AA1310" s="175"/>
      <c r="AB1310" s="176"/>
      <c r="AC1310" s="176"/>
    </row>
    <row r="1311" spans="1:29" s="177" customFormat="1" ht="16.5" customHeight="1" x14ac:dyDescent="0.25">
      <c r="A1311" s="128"/>
      <c r="B1311" s="220"/>
      <c r="C1311" s="223"/>
      <c r="D1311" s="883" t="s">
        <v>444</v>
      </c>
      <c r="E1311" s="883"/>
      <c r="F1311" s="883"/>
      <c r="G1311" s="883"/>
      <c r="H1311" s="883"/>
      <c r="I1311" s="883"/>
      <c r="J1311" s="883"/>
      <c r="K1311" s="883"/>
      <c r="L1311" s="883"/>
      <c r="M1311" s="883"/>
      <c r="N1311" s="883"/>
      <c r="O1311" s="884"/>
      <c r="P1311" s="95" t="s">
        <v>251</v>
      </c>
      <c r="Q1311" s="307"/>
      <c r="R1311" s="306"/>
      <c r="S1311" s="380" t="str">
        <f>IF(AND(OR(P1301="YES"),OR(P1311="&lt;select&gt;")),"Please answer this question by making a selection in the dropdown.","")</f>
        <v/>
      </c>
      <c r="T1311" s="202" t="b">
        <f>IF(W1311="1",TRUE,FALSE)</f>
        <v>0</v>
      </c>
      <c r="U1311" s="202" t="str">
        <f>""&amp;T1311&amp;""</f>
        <v>FALSE</v>
      </c>
      <c r="V1311" s="202">
        <f>IF(P1311="YES",1,0)</f>
        <v>0</v>
      </c>
      <c r="W1311" s="202" t="str">
        <f>""&amp;V1311&amp;""</f>
        <v>0</v>
      </c>
      <c r="X1311" s="174"/>
      <c r="Y1311" s="174"/>
      <c r="Z1311" s="174"/>
      <c r="AA1311" s="175"/>
      <c r="AB1311" s="176"/>
      <c r="AC1311" s="176"/>
    </row>
    <row r="1312" spans="1:29" s="177" customFormat="1" ht="15.75" customHeight="1" x14ac:dyDescent="0.25">
      <c r="A1312" s="128"/>
      <c r="B1312" s="220"/>
      <c r="C1312" s="223"/>
      <c r="D1312" s="572"/>
      <c r="E1312" s="572"/>
      <c r="F1312" s="572"/>
      <c r="G1312" s="572"/>
      <c r="H1312" s="572"/>
      <c r="I1312" s="572"/>
      <c r="J1312" s="572"/>
      <c r="K1312" s="572"/>
      <c r="L1312" s="572"/>
      <c r="M1312" s="572"/>
      <c r="N1312" s="572"/>
      <c r="O1312" s="572"/>
      <c r="P1312" s="372"/>
      <c r="Q1312" s="307"/>
      <c r="R1312" s="306"/>
      <c r="S1312" s="535" t="str">
        <f>IF(AND(OR(P1311="YES"),OR(P1301="&lt;select&gt;")),"Answer the question above","")</f>
        <v/>
      </c>
      <c r="T1312" s="202"/>
      <c r="U1312" s="202"/>
      <c r="V1312" s="202"/>
      <c r="W1312" s="202"/>
      <c r="X1312" s="174"/>
      <c r="Y1312" s="174"/>
      <c r="Z1312" s="174"/>
      <c r="AA1312" s="175"/>
      <c r="AB1312" s="176"/>
      <c r="AC1312" s="176"/>
    </row>
    <row r="1313" spans="1:41" s="177" customFormat="1" ht="18.75" customHeight="1" x14ac:dyDescent="0.25">
      <c r="A1313" s="128"/>
      <c r="B1313" s="220"/>
      <c r="C1313" s="223"/>
      <c r="D1313" s="222" t="s">
        <v>445</v>
      </c>
      <c r="E1313" s="378"/>
      <c r="F1313" s="378"/>
      <c r="G1313" s="378"/>
      <c r="H1313" s="378"/>
      <c r="I1313" s="378"/>
      <c r="J1313" s="378"/>
      <c r="K1313" s="378"/>
      <c r="L1313" s="378"/>
      <c r="M1313" s="378"/>
      <c r="N1313" s="378"/>
      <c r="O1313" s="378"/>
      <c r="P1313" s="378"/>
      <c r="Q1313" s="378"/>
      <c r="R1313" s="345"/>
      <c r="S1313" s="380"/>
      <c r="T1313" s="202" t="b">
        <f t="shared" si="101"/>
        <v>0</v>
      </c>
      <c r="U1313" s="202" t="str">
        <f t="shared" si="102"/>
        <v>FALSE</v>
      </c>
      <c r="V1313" s="202">
        <f t="shared" si="104"/>
        <v>0</v>
      </c>
      <c r="W1313" s="202" t="str">
        <f t="shared" si="103"/>
        <v>0</v>
      </c>
      <c r="X1313" s="174"/>
      <c r="Y1313" s="174"/>
      <c r="Z1313" s="174"/>
      <c r="AA1313" s="175"/>
      <c r="AB1313" s="176"/>
      <c r="AC1313" s="176"/>
    </row>
    <row r="1314" spans="1:41" s="177" customFormat="1" ht="9" customHeight="1" x14ac:dyDescent="0.25">
      <c r="A1314" s="128"/>
      <c r="B1314" s="220"/>
      <c r="C1314" s="223"/>
      <c r="D1314" s="307"/>
      <c r="E1314" s="307"/>
      <c r="F1314" s="307"/>
      <c r="G1314" s="307"/>
      <c r="H1314" s="307"/>
      <c r="I1314" s="307"/>
      <c r="J1314" s="307"/>
      <c r="K1314" s="307"/>
      <c r="L1314" s="307"/>
      <c r="M1314" s="307"/>
      <c r="N1314" s="323"/>
      <c r="O1314" s="307"/>
      <c r="P1314" s="307"/>
      <c r="Q1314" s="307"/>
      <c r="R1314" s="306"/>
      <c r="S1314" s="380"/>
      <c r="T1314" s="202" t="b">
        <f t="shared" si="101"/>
        <v>0</v>
      </c>
      <c r="U1314" s="202" t="str">
        <f t="shared" si="102"/>
        <v>FALSE</v>
      </c>
      <c r="V1314" s="202">
        <f t="shared" si="104"/>
        <v>0</v>
      </c>
      <c r="W1314" s="202" t="str">
        <f t="shared" si="103"/>
        <v>0</v>
      </c>
      <c r="X1314" s="174"/>
      <c r="Y1314" s="174"/>
      <c r="Z1314" s="174"/>
      <c r="AA1314" s="175"/>
      <c r="AB1314" s="176"/>
      <c r="AC1314" s="176"/>
    </row>
    <row r="1315" spans="1:41" s="177" customFormat="1" ht="22.5" customHeight="1" x14ac:dyDescent="0.25">
      <c r="A1315" s="128"/>
      <c r="B1315" s="220"/>
      <c r="C1315" s="223"/>
      <c r="D1315" s="959"/>
      <c r="E1315" s="960"/>
      <c r="F1315" s="960"/>
      <c r="G1315" s="960"/>
      <c r="H1315" s="960"/>
      <c r="I1315" s="960"/>
      <c r="J1315" s="960"/>
      <c r="K1315" s="960"/>
      <c r="L1315" s="960"/>
      <c r="M1315" s="960"/>
      <c r="N1315" s="960"/>
      <c r="O1315" s="960"/>
      <c r="P1315" s="960"/>
      <c r="Q1315" s="961"/>
      <c r="R1315" s="309"/>
      <c r="S1315" s="380" t="str">
        <f>IF(AND(P1311="YES",D1315=""),"Please add narrative text.","")</f>
        <v/>
      </c>
      <c r="T1315" s="202" t="b">
        <f t="shared" si="101"/>
        <v>0</v>
      </c>
      <c r="U1315" s="202" t="str">
        <f t="shared" si="102"/>
        <v>FALSE</v>
      </c>
      <c r="V1315" s="202">
        <f t="shared" si="104"/>
        <v>0</v>
      </c>
      <c r="W1315" s="202" t="str">
        <f t="shared" si="103"/>
        <v>0</v>
      </c>
      <c r="X1315" s="174"/>
      <c r="Y1315" s="174"/>
      <c r="Z1315" s="174"/>
      <c r="AA1315" s="175"/>
      <c r="AB1315" s="176"/>
      <c r="AC1315" s="176"/>
    </row>
    <row r="1316" spans="1:41" s="177" customFormat="1" ht="18" customHeight="1" x14ac:dyDescent="0.25">
      <c r="A1316" s="128"/>
      <c r="B1316" s="220"/>
      <c r="C1316" s="223"/>
      <c r="D1316" s="962"/>
      <c r="E1316" s="963"/>
      <c r="F1316" s="963"/>
      <c r="G1316" s="963"/>
      <c r="H1316" s="963"/>
      <c r="I1316" s="963"/>
      <c r="J1316" s="963"/>
      <c r="K1316" s="963"/>
      <c r="L1316" s="963"/>
      <c r="M1316" s="963"/>
      <c r="N1316" s="963"/>
      <c r="O1316" s="963"/>
      <c r="P1316" s="963"/>
      <c r="Q1316" s="964"/>
      <c r="R1316" s="306"/>
      <c r="S1316" s="380"/>
      <c r="T1316" s="202" t="b">
        <f t="shared" si="101"/>
        <v>0</v>
      </c>
      <c r="U1316" s="202" t="str">
        <f t="shared" si="102"/>
        <v>FALSE</v>
      </c>
      <c r="V1316" s="202">
        <f t="shared" si="104"/>
        <v>0</v>
      </c>
      <c r="W1316" s="202" t="str">
        <f t="shared" si="103"/>
        <v>0</v>
      </c>
      <c r="X1316" s="174"/>
      <c r="Y1316" s="174"/>
      <c r="Z1316" s="174"/>
      <c r="AA1316" s="175"/>
      <c r="AB1316" s="176"/>
      <c r="AC1316" s="176"/>
    </row>
    <row r="1317" spans="1:41" s="177" customFormat="1" ht="21" customHeight="1" x14ac:dyDescent="0.25">
      <c r="A1317" s="128"/>
      <c r="B1317" s="220"/>
      <c r="C1317" s="223"/>
      <c r="D1317" s="962"/>
      <c r="E1317" s="963"/>
      <c r="F1317" s="963"/>
      <c r="G1317" s="963"/>
      <c r="H1317" s="963"/>
      <c r="I1317" s="963"/>
      <c r="J1317" s="963"/>
      <c r="K1317" s="963"/>
      <c r="L1317" s="963"/>
      <c r="M1317" s="963"/>
      <c r="N1317" s="963"/>
      <c r="O1317" s="963"/>
      <c r="P1317" s="963"/>
      <c r="Q1317" s="964"/>
      <c r="R1317" s="306"/>
      <c r="S1317" s="380"/>
      <c r="T1317" s="202" t="b">
        <f t="shared" si="101"/>
        <v>0</v>
      </c>
      <c r="U1317" s="202" t="str">
        <f t="shared" si="102"/>
        <v>FALSE</v>
      </c>
      <c r="V1317" s="202">
        <f t="shared" si="104"/>
        <v>0</v>
      </c>
      <c r="W1317" s="202" t="str">
        <f t="shared" si="103"/>
        <v>0</v>
      </c>
      <c r="X1317" s="174"/>
      <c r="Y1317" s="174"/>
      <c r="Z1317" s="174"/>
      <c r="AA1317" s="175"/>
      <c r="AB1317" s="176"/>
      <c r="AC1317" s="176"/>
    </row>
    <row r="1318" spans="1:41" s="177" customFormat="1" ht="21" customHeight="1" x14ac:dyDescent="0.25">
      <c r="A1318" s="128"/>
      <c r="B1318" s="220"/>
      <c r="C1318" s="223"/>
      <c r="D1318" s="965"/>
      <c r="E1318" s="966"/>
      <c r="F1318" s="966"/>
      <c r="G1318" s="966"/>
      <c r="H1318" s="966"/>
      <c r="I1318" s="966"/>
      <c r="J1318" s="966"/>
      <c r="K1318" s="966"/>
      <c r="L1318" s="966"/>
      <c r="M1318" s="966"/>
      <c r="N1318" s="966"/>
      <c r="O1318" s="966"/>
      <c r="P1318" s="966"/>
      <c r="Q1318" s="967"/>
      <c r="R1318" s="339"/>
      <c r="S1318" s="380"/>
      <c r="T1318" s="202" t="b">
        <f t="shared" si="101"/>
        <v>0</v>
      </c>
      <c r="U1318" s="202" t="str">
        <f t="shared" si="102"/>
        <v>FALSE</v>
      </c>
      <c r="V1318" s="202">
        <f t="shared" si="104"/>
        <v>0</v>
      </c>
      <c r="W1318" s="202" t="str">
        <f t="shared" si="103"/>
        <v>0</v>
      </c>
      <c r="X1318" s="174"/>
      <c r="Y1318" s="174"/>
      <c r="Z1318" s="174"/>
      <c r="AA1318" s="175"/>
      <c r="AB1318" s="176"/>
      <c r="AC1318" s="176"/>
    </row>
    <row r="1319" spans="1:41" s="207" customFormat="1" x14ac:dyDescent="0.25">
      <c r="A1319" s="128"/>
      <c r="B1319" s="220"/>
      <c r="C1319" s="223"/>
      <c r="D1319" s="223"/>
      <c r="E1319" s="223"/>
      <c r="F1319" s="223"/>
      <c r="G1319" s="223"/>
      <c r="H1319" s="223"/>
      <c r="I1319" s="223"/>
      <c r="J1319" s="223"/>
      <c r="K1319" s="223"/>
      <c r="L1319" s="223"/>
      <c r="M1319" s="223"/>
      <c r="N1319" s="308"/>
      <c r="O1319" s="223"/>
      <c r="P1319" s="223"/>
      <c r="Q1319" s="223"/>
      <c r="R1319" s="306"/>
      <c r="S1319" s="380"/>
      <c r="T1319" s="202"/>
      <c r="U1319" s="202"/>
      <c r="V1319" s="202"/>
      <c r="W1319" s="202"/>
      <c r="X1319" s="174"/>
      <c r="Y1319" s="174"/>
      <c r="Z1319" s="174"/>
      <c r="AA1319" s="175"/>
      <c r="AB1319" s="176"/>
      <c r="AC1319" s="176"/>
      <c r="AD1319" s="177"/>
      <c r="AE1319" s="177"/>
      <c r="AF1319" s="177"/>
      <c r="AG1319" s="177"/>
      <c r="AH1319" s="177"/>
      <c r="AI1319" s="177"/>
      <c r="AJ1319" s="177"/>
      <c r="AK1319" s="177"/>
    </row>
    <row r="1320" spans="1:41" ht="21.75" customHeight="1" x14ac:dyDescent="0.25">
      <c r="A1320" s="124"/>
      <c r="B1320" s="211"/>
      <c r="C1320" s="223"/>
      <c r="D1320" s="908" t="s">
        <v>282</v>
      </c>
      <c r="E1320" s="908"/>
      <c r="F1320" s="908"/>
      <c r="G1320" s="908"/>
      <c r="H1320" s="908"/>
      <c r="I1320" s="908"/>
      <c r="J1320" s="908"/>
      <c r="K1320" s="908"/>
      <c r="L1320" s="908"/>
      <c r="M1320" s="908"/>
      <c r="N1320" s="908"/>
      <c r="O1320" s="908"/>
      <c r="P1320" s="968" t="s">
        <v>251</v>
      </c>
      <c r="Q1320" s="969"/>
      <c r="R1320" s="243"/>
      <c r="S1320" s="536" t="str">
        <f>IF(AND(P1301="YES",P1320="&lt;select&gt;"),"Please upload the required documentation.","")</f>
        <v/>
      </c>
      <c r="T1320" s="202" t="b">
        <f>IF(W1320="1",TRUE,FALSE)</f>
        <v>0</v>
      </c>
      <c r="U1320" s="202" t="str">
        <f>""&amp;T1320&amp;""</f>
        <v>FALSE</v>
      </c>
      <c r="V1320" s="202">
        <f>IF(P1320="Uploaded",1,0)</f>
        <v>0</v>
      </c>
      <c r="W1320" s="202" t="str">
        <f>""&amp;V1320&amp;""</f>
        <v>0</v>
      </c>
      <c r="AL1320" s="178"/>
      <c r="AM1320" s="178"/>
      <c r="AN1320" s="178"/>
      <c r="AO1320" s="178"/>
    </row>
    <row r="1321" spans="1:41" ht="21.75" customHeight="1" x14ac:dyDescent="0.25">
      <c r="A1321" s="124"/>
      <c r="B1321" s="211"/>
      <c r="C1321" s="223"/>
      <c r="D1321" s="908"/>
      <c r="E1321" s="908"/>
      <c r="F1321" s="908"/>
      <c r="G1321" s="908"/>
      <c r="H1321" s="908"/>
      <c r="I1321" s="908"/>
      <c r="J1321" s="908"/>
      <c r="K1321" s="908"/>
      <c r="L1321" s="908"/>
      <c r="M1321" s="908"/>
      <c r="N1321" s="908"/>
      <c r="O1321" s="908"/>
      <c r="P1321" s="357"/>
      <c r="Q1321" s="357"/>
      <c r="R1321" s="243"/>
      <c r="S1321" s="536"/>
      <c r="T1321" s="202"/>
      <c r="U1321" s="202"/>
      <c r="V1321" s="202"/>
      <c r="W1321" s="202"/>
      <c r="AL1321" s="178"/>
      <c r="AM1321" s="178"/>
      <c r="AN1321" s="178"/>
      <c r="AO1321" s="178"/>
    </row>
    <row r="1322" spans="1:41" s="133" customFormat="1" ht="21.75" customHeight="1" x14ac:dyDescent="0.25">
      <c r="A1322" s="128"/>
      <c r="B1322" s="220"/>
      <c r="C1322" s="223"/>
      <c r="D1322" s="221" t="s">
        <v>663</v>
      </c>
      <c r="E1322" s="222"/>
      <c r="F1322" s="222"/>
      <c r="G1322" s="223"/>
      <c r="H1322" s="224"/>
      <c r="I1322" s="223"/>
      <c r="J1322" s="223"/>
      <c r="K1322" s="223"/>
      <c r="L1322" s="223"/>
      <c r="M1322" s="223"/>
      <c r="N1322" s="225"/>
      <c r="O1322" s="226"/>
      <c r="P1322" s="129"/>
      <c r="Q1322" s="129"/>
      <c r="R1322" s="227"/>
      <c r="S1322" s="380"/>
      <c r="T1322" s="202"/>
      <c r="U1322" s="202"/>
      <c r="V1322" s="202"/>
      <c r="W1322" s="202"/>
      <c r="X1322" s="202"/>
      <c r="Y1322" s="202"/>
      <c r="Z1322" s="202"/>
      <c r="AA1322" s="128"/>
      <c r="AB1322" s="131"/>
      <c r="AC1322" s="131"/>
    </row>
    <row r="1323" spans="1:41" s="133" customFormat="1" ht="15.75" x14ac:dyDescent="0.25">
      <c r="A1323" s="128"/>
      <c r="B1323" s="220"/>
      <c r="C1323" s="223"/>
      <c r="D1323" s="229"/>
      <c r="E1323" s="411" t="s">
        <v>257</v>
      </c>
      <c r="F1323" s="956" t="s">
        <v>251</v>
      </c>
      <c r="G1323" s="957"/>
      <c r="H1323" s="957"/>
      <c r="I1323" s="957"/>
      <c r="J1323" s="958"/>
      <c r="K1323" s="494"/>
      <c r="L1323" s="411" t="s">
        <v>258</v>
      </c>
      <c r="M1323" s="956" t="s">
        <v>251</v>
      </c>
      <c r="N1323" s="957"/>
      <c r="O1323" s="957"/>
      <c r="P1323" s="957"/>
      <c r="Q1323" s="958"/>
      <c r="R1323" s="227"/>
      <c r="S1323" s="380"/>
      <c r="T1323" s="202"/>
      <c r="U1323" s="202"/>
      <c r="V1323" s="202"/>
      <c r="W1323" s="202"/>
      <c r="X1323" s="202"/>
      <c r="Y1323" s="202"/>
      <c r="Z1323" s="202"/>
      <c r="AA1323" s="128"/>
      <c r="AB1323" s="131"/>
      <c r="AC1323" s="131"/>
    </row>
    <row r="1324" spans="1:41" s="177" customFormat="1" ht="15.6" customHeight="1" thickBot="1" x14ac:dyDescent="0.3">
      <c r="A1324" s="128"/>
      <c r="B1324" s="358"/>
      <c r="C1324" s="359"/>
      <c r="D1324" s="360"/>
      <c r="E1324" s="360"/>
      <c r="F1324" s="360"/>
      <c r="G1324" s="360"/>
      <c r="H1324" s="360"/>
      <c r="I1324" s="360"/>
      <c r="J1324" s="360"/>
      <c r="K1324" s="360"/>
      <c r="L1324" s="360"/>
      <c r="M1324" s="360"/>
      <c r="N1324" s="360"/>
      <c r="O1324" s="360"/>
      <c r="P1324" s="320"/>
      <c r="Q1324" s="320"/>
      <c r="R1324" s="361"/>
      <c r="S1324" s="380"/>
      <c r="T1324" s="202" t="b">
        <f>IF(W1324="1",TRUE,FALSE)</f>
        <v>0</v>
      </c>
      <c r="U1324" s="202" t="str">
        <f>""&amp;T1324&amp;""</f>
        <v>FALSE</v>
      </c>
      <c r="V1324" s="202">
        <f>IF(C1324="Uploaded",1,0)</f>
        <v>0</v>
      </c>
      <c r="W1324" s="202" t="str">
        <f>""&amp;V1324&amp;""</f>
        <v>0</v>
      </c>
      <c r="X1324" s="174"/>
      <c r="Y1324" s="174"/>
      <c r="Z1324" s="174"/>
      <c r="AA1324" s="175"/>
      <c r="AB1324" s="176"/>
      <c r="AC1324" s="176"/>
    </row>
    <row r="1325" spans="1:41" s="177" customFormat="1" ht="15.75" x14ac:dyDescent="0.25">
      <c r="A1325" s="128"/>
      <c r="B1325" s="291"/>
      <c r="C1325" s="292"/>
      <c r="D1325" s="342"/>
      <c r="E1325" s="342"/>
      <c r="F1325" s="342"/>
      <c r="G1325" s="342"/>
      <c r="H1325" s="342"/>
      <c r="I1325" s="342"/>
      <c r="J1325" s="342"/>
      <c r="K1325" s="342"/>
      <c r="L1325" s="342"/>
      <c r="M1325" s="342"/>
      <c r="N1325" s="343"/>
      <c r="O1325" s="342"/>
      <c r="P1325" s="342"/>
      <c r="Q1325" s="342"/>
      <c r="R1325" s="294"/>
      <c r="S1325" s="380"/>
      <c r="T1325" s="202" t="b">
        <f t="shared" si="101"/>
        <v>0</v>
      </c>
      <c r="U1325" s="202" t="str">
        <f t="shared" si="102"/>
        <v>FALSE</v>
      </c>
      <c r="V1325" s="202">
        <f t="shared" si="104"/>
        <v>0</v>
      </c>
      <c r="W1325" s="202" t="str">
        <f t="shared" si="103"/>
        <v>0</v>
      </c>
      <c r="X1325" s="174"/>
      <c r="Y1325" s="174"/>
      <c r="Z1325" s="174"/>
      <c r="AA1325" s="175"/>
      <c r="AB1325" s="176"/>
      <c r="AC1325" s="176"/>
    </row>
    <row r="1326" spans="1:41" s="177" customFormat="1" ht="15.75" x14ac:dyDescent="0.25">
      <c r="A1326" s="128"/>
      <c r="B1326" s="220"/>
      <c r="C1326" s="322" t="s">
        <v>164</v>
      </c>
      <c r="D1326" s="322"/>
      <c r="E1326" s="307"/>
      <c r="F1326" s="307"/>
      <c r="G1326" s="307"/>
      <c r="H1326" s="307"/>
      <c r="I1326" s="307"/>
      <c r="J1326" s="307"/>
      <c r="K1326" s="307"/>
      <c r="L1326" s="307"/>
      <c r="M1326" s="307"/>
      <c r="N1326" s="323"/>
      <c r="O1326" s="307"/>
      <c r="P1326" s="307"/>
      <c r="Q1326" s="307"/>
      <c r="R1326" s="306"/>
      <c r="S1326" s="380"/>
      <c r="T1326" s="202" t="b">
        <f t="shared" si="101"/>
        <v>0</v>
      </c>
      <c r="U1326" s="202" t="str">
        <f t="shared" si="102"/>
        <v>FALSE</v>
      </c>
      <c r="V1326" s="202">
        <f>IF(P1326="YES",1,0)</f>
        <v>0</v>
      </c>
      <c r="W1326" s="202" t="str">
        <f t="shared" si="103"/>
        <v>0</v>
      </c>
      <c r="X1326" s="174"/>
      <c r="Y1326" s="174"/>
      <c r="Z1326" s="174"/>
      <c r="AA1326" s="175"/>
      <c r="AB1326" s="176"/>
      <c r="AC1326" s="176"/>
    </row>
    <row r="1327" spans="1:41" s="346" customFormat="1" ht="15.75" x14ac:dyDescent="0.25">
      <c r="A1327" s="324"/>
      <c r="B1327" s="325"/>
      <c r="C1327" s="326" t="s">
        <v>338</v>
      </c>
      <c r="E1327" s="328"/>
      <c r="F1327" s="328"/>
      <c r="G1327" s="328"/>
      <c r="H1327" s="328"/>
      <c r="I1327" s="328"/>
      <c r="J1327" s="328"/>
      <c r="K1327" s="328"/>
      <c r="L1327" s="328"/>
      <c r="M1327" s="328"/>
      <c r="N1327" s="328"/>
      <c r="O1327" s="328"/>
      <c r="P1327" s="328"/>
      <c r="Q1327" s="328"/>
      <c r="R1327" s="329"/>
      <c r="S1327" s="539"/>
      <c r="T1327" s="330" t="e">
        <f t="shared" si="101"/>
        <v>#REF!</v>
      </c>
      <c r="U1327" s="330" t="e">
        <f t="shared" si="102"/>
        <v>#REF!</v>
      </c>
      <c r="V1327" s="330" t="e">
        <f>IF(#REF!="Uploaded",1,0)</f>
        <v>#REF!</v>
      </c>
      <c r="W1327" s="330" t="e">
        <f t="shared" si="103"/>
        <v>#REF!</v>
      </c>
      <c r="X1327" s="349"/>
      <c r="Y1327" s="349"/>
      <c r="Z1327" s="349"/>
      <c r="AA1327" s="541"/>
      <c r="AB1327" s="350"/>
      <c r="AC1327" s="350"/>
    </row>
    <row r="1328" spans="1:41" s="177" customFormat="1" ht="16.5" customHeight="1" x14ac:dyDescent="0.25">
      <c r="A1328" s="128"/>
      <c r="B1328" s="220"/>
      <c r="C1328" s="223"/>
      <c r="D1328" s="229"/>
      <c r="E1328" s="307"/>
      <c r="F1328" s="307"/>
      <c r="G1328" s="307"/>
      <c r="H1328" s="307"/>
      <c r="I1328" s="307"/>
      <c r="J1328" s="307"/>
      <c r="K1328" s="307"/>
      <c r="L1328" s="307"/>
      <c r="M1328" s="307"/>
      <c r="N1328" s="307"/>
      <c r="O1328" s="307"/>
      <c r="P1328" s="307"/>
      <c r="Q1328" s="307"/>
      <c r="R1328" s="306"/>
      <c r="S1328" s="380"/>
      <c r="T1328" s="202" t="b">
        <f>IF(W1328="1",TRUE,FALSE)</f>
        <v>0</v>
      </c>
      <c r="U1328" s="202" t="str">
        <f>""&amp;T1328&amp;""</f>
        <v>FALSE</v>
      </c>
      <c r="V1328" s="202">
        <f>IF(P1328="YES",1,0)</f>
        <v>0</v>
      </c>
      <c r="W1328" s="202" t="str">
        <f>""&amp;V1328&amp;""</f>
        <v>0</v>
      </c>
      <c r="X1328" s="174"/>
      <c r="Y1328" s="174"/>
      <c r="Z1328" s="174"/>
      <c r="AA1328" s="175"/>
      <c r="AB1328" s="176"/>
      <c r="AC1328" s="176"/>
    </row>
    <row r="1329" spans="1:29" s="177" customFormat="1" ht="16.5" customHeight="1" x14ac:dyDescent="0.25">
      <c r="A1329" s="128"/>
      <c r="B1329" s="220"/>
      <c r="C1329" s="223"/>
      <c r="D1329" s="883" t="s">
        <v>696</v>
      </c>
      <c r="E1329" s="883"/>
      <c r="F1329" s="883"/>
      <c r="G1329" s="883"/>
      <c r="H1329" s="883"/>
      <c r="I1329" s="883"/>
      <c r="J1329" s="883"/>
      <c r="K1329" s="883"/>
      <c r="L1329" s="883"/>
      <c r="M1329" s="883"/>
      <c r="N1329" s="883"/>
      <c r="O1329" s="884"/>
      <c r="P1329" s="95" t="s">
        <v>251</v>
      </c>
      <c r="Q1329" s="307"/>
      <c r="R1329" s="306"/>
      <c r="S1329" s="380" t="str">
        <f>IF(AND(OR(P1329="NO",P1329="&lt;select&gt;"),OR(D1335&lt;&gt;"",U1351="TRUE",D1345&lt;&gt;"")),"Please answer this question by making a selection in the dropdown.","")</f>
        <v/>
      </c>
      <c r="T1329" s="202" t="b">
        <f>IF(W1329="1",TRUE,FALSE)</f>
        <v>0</v>
      </c>
      <c r="U1329" s="202" t="str">
        <f>""&amp;T1329&amp;""</f>
        <v>FALSE</v>
      </c>
      <c r="V1329" s="202">
        <f>IF(P1329="YES",1,0)</f>
        <v>0</v>
      </c>
      <c r="W1329" s="202" t="str">
        <f>""&amp;V1329&amp;""</f>
        <v>0</v>
      </c>
      <c r="X1329" s="174"/>
      <c r="Y1329" s="174"/>
      <c r="Z1329" s="174"/>
      <c r="AA1329" s="175"/>
      <c r="AB1329" s="176"/>
      <c r="AC1329" s="176"/>
    </row>
    <row r="1330" spans="1:29" s="177" customFormat="1" ht="16.5" customHeight="1" x14ac:dyDescent="0.25">
      <c r="A1330" s="128"/>
      <c r="B1330" s="220"/>
      <c r="C1330" s="223"/>
      <c r="D1330" s="333" t="s">
        <v>442</v>
      </c>
      <c r="E1330" s="307"/>
      <c r="F1330" s="307"/>
      <c r="G1330" s="307"/>
      <c r="H1330" s="307"/>
      <c r="I1330" s="307"/>
      <c r="J1330" s="307"/>
      <c r="K1330" s="307"/>
      <c r="L1330" s="307"/>
      <c r="M1330" s="307"/>
      <c r="N1330" s="323"/>
      <c r="O1330" s="226"/>
      <c r="P1330" s="152"/>
      <c r="Q1330" s="152"/>
      <c r="R1330" s="306"/>
      <c r="S1330" s="380"/>
      <c r="T1330" s="202" t="b">
        <f>IF(W1330="1",TRUE,FALSE)</f>
        <v>0</v>
      </c>
      <c r="U1330" s="202" t="str">
        <f>""&amp;T1330&amp;""</f>
        <v>FALSE</v>
      </c>
      <c r="V1330" s="202">
        <f>IF(C1330="Uploaded",1,0)</f>
        <v>0</v>
      </c>
      <c r="W1330" s="202" t="str">
        <f>""&amp;V1330&amp;""</f>
        <v>0</v>
      </c>
      <c r="X1330" s="174"/>
      <c r="Y1330" s="174"/>
      <c r="Z1330" s="174"/>
      <c r="AA1330" s="175"/>
      <c r="AB1330" s="176"/>
      <c r="AC1330" s="176"/>
    </row>
    <row r="1331" spans="1:29" s="177" customFormat="1" ht="18" customHeight="1" x14ac:dyDescent="0.25">
      <c r="A1331" s="128"/>
      <c r="B1331" s="220"/>
      <c r="C1331" s="223"/>
      <c r="E1331" s="378"/>
      <c r="F1331" s="378"/>
      <c r="G1331" s="378"/>
      <c r="H1331" s="378"/>
      <c r="I1331" s="378"/>
      <c r="J1331" s="378"/>
      <c r="K1331" s="378"/>
      <c r="L1331" s="378"/>
      <c r="M1331" s="378"/>
      <c r="N1331" s="378"/>
      <c r="O1331" s="378"/>
      <c r="P1331" s="378"/>
      <c r="Q1331" s="378"/>
      <c r="R1331" s="306"/>
      <c r="S1331" s="380"/>
      <c r="T1331" s="202" t="b">
        <f t="shared" si="101"/>
        <v>0</v>
      </c>
      <c r="U1331" s="202" t="str">
        <f t="shared" si="102"/>
        <v>FALSE</v>
      </c>
      <c r="V1331" s="202">
        <f t="shared" ref="V1331:V1356" si="105">IF(C1331="Uploaded",1,0)</f>
        <v>0</v>
      </c>
      <c r="W1331" s="202" t="str">
        <f t="shared" si="103"/>
        <v>0</v>
      </c>
      <c r="X1331" s="174"/>
      <c r="Y1331" s="174"/>
      <c r="Z1331" s="174"/>
      <c r="AA1331" s="175"/>
      <c r="AB1331" s="176"/>
      <c r="AC1331" s="176"/>
    </row>
    <row r="1332" spans="1:29" s="177" customFormat="1" ht="15" customHeight="1" x14ac:dyDescent="0.25">
      <c r="A1332" s="128"/>
      <c r="B1332" s="220"/>
      <c r="C1332" s="223"/>
      <c r="D1332" s="1067" t="s">
        <v>750</v>
      </c>
      <c r="E1332" s="1067"/>
      <c r="F1332" s="1067"/>
      <c r="G1332" s="1067"/>
      <c r="H1332" s="1067"/>
      <c r="I1332" s="1067"/>
      <c r="J1332" s="1067"/>
      <c r="K1332" s="1067"/>
      <c r="L1332" s="1067"/>
      <c r="M1332" s="1067"/>
      <c r="N1332" s="1067"/>
      <c r="O1332" s="1067"/>
      <c r="P1332" s="378"/>
      <c r="Q1332" s="378"/>
      <c r="R1332" s="306"/>
      <c r="S1332" s="380"/>
      <c r="T1332" s="202" t="b">
        <f t="shared" si="101"/>
        <v>0</v>
      </c>
      <c r="U1332" s="202" t="str">
        <f t="shared" si="102"/>
        <v>FALSE</v>
      </c>
      <c r="V1332" s="202">
        <f t="shared" si="105"/>
        <v>0</v>
      </c>
      <c r="W1332" s="202" t="str">
        <f t="shared" si="103"/>
        <v>0</v>
      </c>
      <c r="X1332" s="174"/>
      <c r="Y1332" s="174"/>
      <c r="Z1332" s="174"/>
      <c r="AA1332" s="175"/>
      <c r="AB1332" s="176"/>
      <c r="AC1332" s="176"/>
    </row>
    <row r="1333" spans="1:29" s="177" customFormat="1" ht="18" customHeight="1" x14ac:dyDescent="0.25">
      <c r="A1333" s="128"/>
      <c r="B1333" s="220"/>
      <c r="C1333" s="223"/>
      <c r="D1333" s="1067"/>
      <c r="E1333" s="1067"/>
      <c r="F1333" s="1067"/>
      <c r="G1333" s="1067"/>
      <c r="H1333" s="1067"/>
      <c r="I1333" s="1067"/>
      <c r="J1333" s="1067"/>
      <c r="K1333" s="1067"/>
      <c r="L1333" s="1067"/>
      <c r="M1333" s="1067"/>
      <c r="N1333" s="1067"/>
      <c r="O1333" s="1067"/>
      <c r="P1333" s="378"/>
      <c r="Q1333" s="378"/>
      <c r="R1333" s="306"/>
      <c r="S1333" s="380"/>
      <c r="T1333" s="202" t="b">
        <f t="shared" si="101"/>
        <v>0</v>
      </c>
      <c r="U1333" s="202" t="str">
        <f t="shared" si="102"/>
        <v>FALSE</v>
      </c>
      <c r="V1333" s="202">
        <f t="shared" si="105"/>
        <v>0</v>
      </c>
      <c r="W1333" s="202" t="str">
        <f t="shared" si="103"/>
        <v>0</v>
      </c>
      <c r="X1333" s="174"/>
      <c r="Y1333" s="174"/>
      <c r="Z1333" s="174"/>
      <c r="AA1333" s="175"/>
      <c r="AB1333" s="176"/>
      <c r="AC1333" s="176"/>
    </row>
    <row r="1334" spans="1:29" s="177" customFormat="1" ht="9" customHeight="1" x14ac:dyDescent="0.25">
      <c r="A1334" s="128"/>
      <c r="B1334" s="220"/>
      <c r="C1334" s="223"/>
      <c r="D1334" s="307"/>
      <c r="E1334" s="307"/>
      <c r="F1334" s="307"/>
      <c r="G1334" s="307"/>
      <c r="H1334" s="307"/>
      <c r="I1334" s="307"/>
      <c r="J1334" s="307"/>
      <c r="K1334" s="307"/>
      <c r="L1334" s="307"/>
      <c r="M1334" s="307"/>
      <c r="N1334" s="323"/>
      <c r="O1334" s="307"/>
      <c r="P1334" s="307"/>
      <c r="Q1334" s="307"/>
      <c r="R1334" s="306"/>
      <c r="S1334" s="380"/>
      <c r="T1334" s="202" t="b">
        <f t="shared" si="101"/>
        <v>0</v>
      </c>
      <c r="U1334" s="202" t="str">
        <f t="shared" si="102"/>
        <v>FALSE</v>
      </c>
      <c r="V1334" s="202">
        <f t="shared" si="105"/>
        <v>0</v>
      </c>
      <c r="W1334" s="202" t="str">
        <f t="shared" si="103"/>
        <v>0</v>
      </c>
      <c r="X1334" s="174"/>
      <c r="Y1334" s="174"/>
      <c r="Z1334" s="174"/>
      <c r="AA1334" s="175"/>
      <c r="AB1334" s="176"/>
      <c r="AC1334" s="176"/>
    </row>
    <row r="1335" spans="1:29" s="177" customFormat="1" x14ac:dyDescent="0.25">
      <c r="A1335" s="128"/>
      <c r="B1335" s="220"/>
      <c r="C1335" s="223"/>
      <c r="D1335" s="959"/>
      <c r="E1335" s="960"/>
      <c r="F1335" s="960"/>
      <c r="G1335" s="960"/>
      <c r="H1335" s="960"/>
      <c r="I1335" s="960"/>
      <c r="J1335" s="960"/>
      <c r="K1335" s="960"/>
      <c r="L1335" s="960"/>
      <c r="M1335" s="960"/>
      <c r="N1335" s="960"/>
      <c r="O1335" s="960"/>
      <c r="P1335" s="960"/>
      <c r="Q1335" s="961"/>
      <c r="R1335" s="309"/>
      <c r="S1335" s="380" t="str">
        <f>IF(AND(P1329="YES",D1335=""),"Please add narrative text.","")</f>
        <v/>
      </c>
      <c r="T1335" s="202" t="b">
        <f t="shared" si="101"/>
        <v>0</v>
      </c>
      <c r="U1335" s="202" t="str">
        <f t="shared" si="102"/>
        <v>FALSE</v>
      </c>
      <c r="V1335" s="202">
        <f t="shared" si="105"/>
        <v>0</v>
      </c>
      <c r="W1335" s="202" t="str">
        <f t="shared" si="103"/>
        <v>0</v>
      </c>
      <c r="X1335" s="174"/>
      <c r="Y1335" s="174"/>
      <c r="Z1335" s="174"/>
      <c r="AA1335" s="175"/>
      <c r="AB1335" s="176"/>
      <c r="AC1335" s="176"/>
    </row>
    <row r="1336" spans="1:29" s="177" customFormat="1" ht="19.5" customHeight="1" x14ac:dyDescent="0.25">
      <c r="A1336" s="128"/>
      <c r="B1336" s="220"/>
      <c r="C1336" s="223"/>
      <c r="D1336" s="962"/>
      <c r="E1336" s="963"/>
      <c r="F1336" s="963"/>
      <c r="G1336" s="963"/>
      <c r="H1336" s="963"/>
      <c r="I1336" s="963"/>
      <c r="J1336" s="963"/>
      <c r="K1336" s="963"/>
      <c r="L1336" s="963"/>
      <c r="M1336" s="963"/>
      <c r="N1336" s="963"/>
      <c r="O1336" s="963"/>
      <c r="P1336" s="963"/>
      <c r="Q1336" s="964"/>
      <c r="R1336" s="306"/>
      <c r="S1336" s="380"/>
      <c r="T1336" s="202" t="b">
        <f t="shared" si="101"/>
        <v>0</v>
      </c>
      <c r="U1336" s="202" t="str">
        <f t="shared" si="102"/>
        <v>FALSE</v>
      </c>
      <c r="V1336" s="202">
        <f t="shared" si="105"/>
        <v>0</v>
      </c>
      <c r="W1336" s="202" t="str">
        <f t="shared" si="103"/>
        <v>0</v>
      </c>
      <c r="X1336" s="174"/>
      <c r="Y1336" s="174"/>
      <c r="Z1336" s="174"/>
      <c r="AA1336" s="175"/>
      <c r="AB1336" s="176"/>
      <c r="AC1336" s="176"/>
    </row>
    <row r="1337" spans="1:29" s="177" customFormat="1" ht="18" customHeight="1" x14ac:dyDescent="0.25">
      <c r="A1337" s="128"/>
      <c r="B1337" s="220"/>
      <c r="C1337" s="223"/>
      <c r="D1337" s="962"/>
      <c r="E1337" s="963"/>
      <c r="F1337" s="963"/>
      <c r="G1337" s="963"/>
      <c r="H1337" s="963"/>
      <c r="I1337" s="963"/>
      <c r="J1337" s="963"/>
      <c r="K1337" s="963"/>
      <c r="L1337" s="963"/>
      <c r="M1337" s="963"/>
      <c r="N1337" s="963"/>
      <c r="O1337" s="963"/>
      <c r="P1337" s="963"/>
      <c r="Q1337" s="964"/>
      <c r="R1337" s="306"/>
      <c r="S1337" s="380"/>
      <c r="T1337" s="202" t="b">
        <f t="shared" si="101"/>
        <v>0</v>
      </c>
      <c r="U1337" s="202" t="str">
        <f t="shared" si="102"/>
        <v>FALSE</v>
      </c>
      <c r="V1337" s="202">
        <f t="shared" si="105"/>
        <v>0</v>
      </c>
      <c r="W1337" s="202" t="str">
        <f t="shared" si="103"/>
        <v>0</v>
      </c>
      <c r="X1337" s="174"/>
      <c r="Y1337" s="174"/>
      <c r="Z1337" s="174"/>
      <c r="AA1337" s="175"/>
      <c r="AB1337" s="176"/>
      <c r="AC1337" s="176"/>
    </row>
    <row r="1338" spans="1:29" s="177" customFormat="1" ht="18.75" customHeight="1" x14ac:dyDescent="0.25">
      <c r="A1338" s="128"/>
      <c r="B1338" s="220"/>
      <c r="C1338" s="223"/>
      <c r="D1338" s="962"/>
      <c r="E1338" s="963"/>
      <c r="F1338" s="963"/>
      <c r="G1338" s="963"/>
      <c r="H1338" s="963"/>
      <c r="I1338" s="963"/>
      <c r="J1338" s="963"/>
      <c r="K1338" s="963"/>
      <c r="L1338" s="963"/>
      <c r="M1338" s="963"/>
      <c r="N1338" s="963"/>
      <c r="O1338" s="963"/>
      <c r="P1338" s="963"/>
      <c r="Q1338" s="964"/>
      <c r="R1338" s="306"/>
      <c r="S1338" s="380"/>
      <c r="T1338" s="202" t="b">
        <f t="shared" si="101"/>
        <v>0</v>
      </c>
      <c r="U1338" s="202" t="str">
        <f t="shared" si="102"/>
        <v>FALSE</v>
      </c>
      <c r="V1338" s="202">
        <f t="shared" si="105"/>
        <v>0</v>
      </c>
      <c r="W1338" s="202" t="str">
        <f t="shared" si="103"/>
        <v>0</v>
      </c>
      <c r="X1338" s="174"/>
      <c r="Y1338" s="174"/>
      <c r="Z1338" s="174"/>
      <c r="AA1338" s="175"/>
      <c r="AB1338" s="176"/>
      <c r="AC1338" s="176"/>
    </row>
    <row r="1339" spans="1:29" s="177" customFormat="1" x14ac:dyDescent="0.25">
      <c r="A1339" s="128"/>
      <c r="B1339" s="220"/>
      <c r="C1339" s="223"/>
      <c r="D1339" s="962"/>
      <c r="E1339" s="963"/>
      <c r="F1339" s="963"/>
      <c r="G1339" s="963"/>
      <c r="H1339" s="963"/>
      <c r="I1339" s="963"/>
      <c r="J1339" s="963"/>
      <c r="K1339" s="963"/>
      <c r="L1339" s="963"/>
      <c r="M1339" s="963"/>
      <c r="N1339" s="963"/>
      <c r="O1339" s="963"/>
      <c r="P1339" s="963"/>
      <c r="Q1339" s="964"/>
      <c r="R1339" s="306"/>
      <c r="S1339" s="380"/>
      <c r="T1339" s="202" t="b">
        <f t="shared" si="101"/>
        <v>0</v>
      </c>
      <c r="U1339" s="202" t="str">
        <f t="shared" si="102"/>
        <v>FALSE</v>
      </c>
      <c r="V1339" s="202">
        <f t="shared" si="105"/>
        <v>0</v>
      </c>
      <c r="W1339" s="202" t="str">
        <f t="shared" si="103"/>
        <v>0</v>
      </c>
      <c r="X1339" s="174"/>
      <c r="Y1339" s="174"/>
      <c r="Z1339" s="174"/>
      <c r="AA1339" s="175"/>
      <c r="AB1339" s="176"/>
      <c r="AC1339" s="176"/>
    </row>
    <row r="1340" spans="1:29" s="177" customFormat="1" x14ac:dyDescent="0.25">
      <c r="A1340" s="128"/>
      <c r="B1340" s="220"/>
      <c r="C1340" s="223"/>
      <c r="D1340" s="962"/>
      <c r="E1340" s="963"/>
      <c r="F1340" s="963"/>
      <c r="G1340" s="963"/>
      <c r="H1340" s="963"/>
      <c r="I1340" s="963"/>
      <c r="J1340" s="963"/>
      <c r="K1340" s="963"/>
      <c r="L1340" s="963"/>
      <c r="M1340" s="963"/>
      <c r="N1340" s="963"/>
      <c r="O1340" s="963"/>
      <c r="P1340" s="963"/>
      <c r="Q1340" s="964"/>
      <c r="R1340" s="306"/>
      <c r="S1340" s="380"/>
      <c r="T1340" s="202" t="b">
        <f t="shared" si="101"/>
        <v>0</v>
      </c>
      <c r="U1340" s="202" t="str">
        <f t="shared" si="102"/>
        <v>FALSE</v>
      </c>
      <c r="V1340" s="202">
        <f t="shared" si="105"/>
        <v>0</v>
      </c>
      <c r="W1340" s="202" t="str">
        <f t="shared" si="103"/>
        <v>0</v>
      </c>
      <c r="X1340" s="174"/>
      <c r="Y1340" s="174"/>
      <c r="Z1340" s="174"/>
      <c r="AA1340" s="175"/>
      <c r="AB1340" s="176"/>
      <c r="AC1340" s="176"/>
    </row>
    <row r="1341" spans="1:29" s="177" customFormat="1" x14ac:dyDescent="0.25">
      <c r="A1341" s="128"/>
      <c r="B1341" s="220"/>
      <c r="C1341" s="223"/>
      <c r="D1341" s="965"/>
      <c r="E1341" s="966"/>
      <c r="F1341" s="966"/>
      <c r="G1341" s="966"/>
      <c r="H1341" s="966"/>
      <c r="I1341" s="966"/>
      <c r="J1341" s="966"/>
      <c r="K1341" s="966"/>
      <c r="L1341" s="966"/>
      <c r="M1341" s="966"/>
      <c r="N1341" s="966"/>
      <c r="O1341" s="966"/>
      <c r="P1341" s="966"/>
      <c r="Q1341" s="967"/>
      <c r="R1341" s="306"/>
      <c r="S1341" s="380"/>
      <c r="T1341" s="202" t="b">
        <f t="shared" si="101"/>
        <v>0</v>
      </c>
      <c r="U1341" s="202" t="str">
        <f t="shared" si="102"/>
        <v>FALSE</v>
      </c>
      <c r="V1341" s="202">
        <f t="shared" si="105"/>
        <v>0</v>
      </c>
      <c r="W1341" s="202" t="str">
        <f t="shared" si="103"/>
        <v>0</v>
      </c>
      <c r="X1341" s="174"/>
      <c r="Y1341" s="174"/>
      <c r="Z1341" s="174"/>
      <c r="AA1341" s="175"/>
      <c r="AB1341" s="176"/>
      <c r="AC1341" s="176"/>
    </row>
    <row r="1342" spans="1:29" s="177" customFormat="1" ht="16.5" customHeight="1" x14ac:dyDescent="0.25">
      <c r="A1342" s="128"/>
      <c r="B1342" s="220"/>
      <c r="C1342" s="223"/>
      <c r="D1342" s="333"/>
      <c r="E1342" s="307"/>
      <c r="F1342" s="307"/>
      <c r="G1342" s="307"/>
      <c r="H1342" s="307"/>
      <c r="I1342" s="307"/>
      <c r="J1342" s="307"/>
      <c r="K1342" s="307"/>
      <c r="L1342" s="307"/>
      <c r="M1342" s="307"/>
      <c r="N1342" s="323"/>
      <c r="O1342" s="226"/>
      <c r="P1342" s="152"/>
      <c r="Q1342" s="152"/>
      <c r="R1342" s="306"/>
      <c r="S1342" s="380"/>
      <c r="T1342" s="202" t="b">
        <f t="shared" si="101"/>
        <v>0</v>
      </c>
      <c r="U1342" s="202" t="str">
        <f t="shared" si="102"/>
        <v>FALSE</v>
      </c>
      <c r="V1342" s="202">
        <f>IF(C1342="Uploaded",1,0)</f>
        <v>0</v>
      </c>
      <c r="W1342" s="202" t="str">
        <f t="shared" si="103"/>
        <v>0</v>
      </c>
      <c r="X1342" s="174"/>
      <c r="Y1342" s="174"/>
      <c r="Z1342" s="174"/>
      <c r="AA1342" s="175"/>
      <c r="AB1342" s="176"/>
      <c r="AC1342" s="176"/>
    </row>
    <row r="1343" spans="1:29" s="177" customFormat="1" ht="21.75" customHeight="1" x14ac:dyDescent="0.25">
      <c r="A1343" s="128"/>
      <c r="B1343" s="220"/>
      <c r="C1343" s="223"/>
      <c r="D1343" s="222" t="s">
        <v>751</v>
      </c>
      <c r="E1343" s="222"/>
      <c r="F1343" s="222"/>
      <c r="G1343" s="222"/>
      <c r="H1343" s="222"/>
      <c r="I1343" s="222"/>
      <c r="J1343" s="222"/>
      <c r="K1343" s="222"/>
      <c r="L1343" s="222"/>
      <c r="M1343" s="222"/>
      <c r="N1343" s="222"/>
      <c r="O1343" s="222"/>
      <c r="P1343" s="222"/>
      <c r="Q1343" s="222"/>
      <c r="R1343" s="306"/>
      <c r="S1343" s="380"/>
      <c r="T1343" s="202" t="b">
        <f t="shared" si="101"/>
        <v>0</v>
      </c>
      <c r="U1343" s="202" t="str">
        <f t="shared" si="102"/>
        <v>FALSE</v>
      </c>
      <c r="V1343" s="202">
        <f t="shared" si="105"/>
        <v>0</v>
      </c>
      <c r="W1343" s="202" t="str">
        <f t="shared" si="103"/>
        <v>0</v>
      </c>
      <c r="X1343" s="174"/>
      <c r="Y1343" s="174"/>
      <c r="Z1343" s="174"/>
      <c r="AA1343" s="175"/>
      <c r="AB1343" s="176"/>
      <c r="AC1343" s="176"/>
    </row>
    <row r="1344" spans="1:29" s="177" customFormat="1" ht="9" customHeight="1" x14ac:dyDescent="0.25">
      <c r="A1344" s="128"/>
      <c r="B1344" s="220"/>
      <c r="C1344" s="223"/>
      <c r="D1344" s="223"/>
      <c r="E1344" s="223"/>
      <c r="F1344" s="223"/>
      <c r="G1344" s="223"/>
      <c r="H1344" s="223"/>
      <c r="I1344" s="223"/>
      <c r="J1344" s="223"/>
      <c r="K1344" s="223"/>
      <c r="L1344" s="223"/>
      <c r="M1344" s="223"/>
      <c r="N1344" s="308"/>
      <c r="O1344" s="223"/>
      <c r="P1344" s="223"/>
      <c r="Q1344" s="223"/>
      <c r="R1344" s="306"/>
      <c r="S1344" s="380"/>
      <c r="T1344" s="202" t="b">
        <f t="shared" si="101"/>
        <v>0</v>
      </c>
      <c r="U1344" s="202" t="str">
        <f t="shared" si="102"/>
        <v>FALSE</v>
      </c>
      <c r="V1344" s="202">
        <f t="shared" si="105"/>
        <v>0</v>
      </c>
      <c r="W1344" s="202" t="str">
        <f t="shared" si="103"/>
        <v>0</v>
      </c>
      <c r="X1344" s="174"/>
      <c r="Y1344" s="174"/>
      <c r="Z1344" s="174"/>
      <c r="AA1344" s="175"/>
      <c r="AB1344" s="176"/>
      <c r="AC1344" s="176"/>
    </row>
    <row r="1345" spans="1:41" s="177" customFormat="1" ht="18.75" customHeight="1" x14ac:dyDescent="0.25">
      <c r="A1345" s="128"/>
      <c r="B1345" s="220"/>
      <c r="C1345" s="223"/>
      <c r="D1345" s="959"/>
      <c r="E1345" s="960"/>
      <c r="F1345" s="960"/>
      <c r="G1345" s="960"/>
      <c r="H1345" s="960"/>
      <c r="I1345" s="960"/>
      <c r="J1345" s="960"/>
      <c r="K1345" s="960"/>
      <c r="L1345" s="960"/>
      <c r="M1345" s="960"/>
      <c r="N1345" s="960"/>
      <c r="O1345" s="960"/>
      <c r="P1345" s="960"/>
      <c r="Q1345" s="961"/>
      <c r="R1345" s="309"/>
      <c r="S1345" s="380" t="str">
        <f>IF(AND(P1329="YES",D1345=""),"Please add narrative text.","")</f>
        <v/>
      </c>
      <c r="T1345" s="202" t="b">
        <f t="shared" si="101"/>
        <v>0</v>
      </c>
      <c r="U1345" s="202" t="str">
        <f t="shared" si="102"/>
        <v>FALSE</v>
      </c>
      <c r="V1345" s="202">
        <f t="shared" si="105"/>
        <v>0</v>
      </c>
      <c r="W1345" s="202" t="str">
        <f t="shared" si="103"/>
        <v>0</v>
      </c>
      <c r="X1345" s="174"/>
      <c r="Y1345" s="174"/>
      <c r="Z1345" s="174"/>
      <c r="AA1345" s="175"/>
      <c r="AB1345" s="176"/>
      <c r="AC1345" s="176"/>
    </row>
    <row r="1346" spans="1:41" s="177" customFormat="1" ht="18" customHeight="1" x14ac:dyDescent="0.25">
      <c r="A1346" s="128"/>
      <c r="B1346" s="220"/>
      <c r="C1346" s="223"/>
      <c r="D1346" s="962"/>
      <c r="E1346" s="963"/>
      <c r="F1346" s="963"/>
      <c r="G1346" s="963"/>
      <c r="H1346" s="963"/>
      <c r="I1346" s="963"/>
      <c r="J1346" s="963"/>
      <c r="K1346" s="963"/>
      <c r="L1346" s="963"/>
      <c r="M1346" s="963"/>
      <c r="N1346" s="963"/>
      <c r="O1346" s="963"/>
      <c r="P1346" s="963"/>
      <c r="Q1346" s="964"/>
      <c r="R1346" s="309"/>
      <c r="S1346" s="380"/>
      <c r="T1346" s="202" t="b">
        <f t="shared" si="101"/>
        <v>0</v>
      </c>
      <c r="U1346" s="202" t="str">
        <f t="shared" si="102"/>
        <v>FALSE</v>
      </c>
      <c r="V1346" s="202">
        <f t="shared" si="105"/>
        <v>0</v>
      </c>
      <c r="W1346" s="202" t="str">
        <f t="shared" si="103"/>
        <v>0</v>
      </c>
      <c r="X1346" s="174"/>
      <c r="Y1346" s="174"/>
      <c r="Z1346" s="174"/>
      <c r="AA1346" s="175"/>
      <c r="AB1346" s="176"/>
      <c r="AC1346" s="176"/>
    </row>
    <row r="1347" spans="1:41" s="177" customFormat="1" ht="18.75" customHeight="1" x14ac:dyDescent="0.25">
      <c r="A1347" s="128"/>
      <c r="B1347" s="220"/>
      <c r="C1347" s="223"/>
      <c r="D1347" s="962"/>
      <c r="E1347" s="963"/>
      <c r="F1347" s="963"/>
      <c r="G1347" s="963"/>
      <c r="H1347" s="963"/>
      <c r="I1347" s="963"/>
      <c r="J1347" s="963"/>
      <c r="K1347" s="963"/>
      <c r="L1347" s="963"/>
      <c r="M1347" s="963"/>
      <c r="N1347" s="963"/>
      <c r="O1347" s="963"/>
      <c r="P1347" s="963"/>
      <c r="Q1347" s="964"/>
      <c r="R1347" s="306"/>
      <c r="S1347" s="380"/>
      <c r="T1347" s="202" t="b">
        <f t="shared" si="101"/>
        <v>0</v>
      </c>
      <c r="U1347" s="202" t="str">
        <f t="shared" si="102"/>
        <v>FALSE</v>
      </c>
      <c r="V1347" s="202">
        <f t="shared" si="105"/>
        <v>0</v>
      </c>
      <c r="W1347" s="202" t="str">
        <f t="shared" si="103"/>
        <v>0</v>
      </c>
      <c r="X1347" s="174"/>
      <c r="Y1347" s="174"/>
      <c r="Z1347" s="174"/>
      <c r="AA1347" s="175"/>
      <c r="AB1347" s="176"/>
      <c r="AC1347" s="176"/>
    </row>
    <row r="1348" spans="1:41" s="177" customFormat="1" ht="17.25" customHeight="1" x14ac:dyDescent="0.25">
      <c r="A1348" s="128"/>
      <c r="B1348" s="220"/>
      <c r="C1348" s="223"/>
      <c r="D1348" s="962"/>
      <c r="E1348" s="963"/>
      <c r="F1348" s="963"/>
      <c r="G1348" s="963"/>
      <c r="H1348" s="963"/>
      <c r="I1348" s="963"/>
      <c r="J1348" s="963"/>
      <c r="K1348" s="963"/>
      <c r="L1348" s="963"/>
      <c r="M1348" s="963"/>
      <c r="N1348" s="963"/>
      <c r="O1348" s="963"/>
      <c r="P1348" s="963"/>
      <c r="Q1348" s="964"/>
      <c r="R1348" s="306"/>
      <c r="S1348" s="380"/>
      <c r="T1348" s="202" t="b">
        <f t="shared" si="101"/>
        <v>0</v>
      </c>
      <c r="U1348" s="202" t="str">
        <f t="shared" si="102"/>
        <v>FALSE</v>
      </c>
      <c r="V1348" s="202">
        <f t="shared" si="105"/>
        <v>0</v>
      </c>
      <c r="W1348" s="202" t="str">
        <f t="shared" si="103"/>
        <v>0</v>
      </c>
      <c r="X1348" s="174"/>
      <c r="Y1348" s="174"/>
      <c r="Z1348" s="174"/>
      <c r="AA1348" s="175"/>
      <c r="AB1348" s="176"/>
      <c r="AC1348" s="176"/>
    </row>
    <row r="1349" spans="1:41" s="177" customFormat="1" ht="21.75" customHeight="1" x14ac:dyDescent="0.25">
      <c r="A1349" s="128"/>
      <c r="B1349" s="220"/>
      <c r="C1349" s="223"/>
      <c r="D1349" s="965"/>
      <c r="E1349" s="966"/>
      <c r="F1349" s="966"/>
      <c r="G1349" s="966"/>
      <c r="H1349" s="966"/>
      <c r="I1349" s="966"/>
      <c r="J1349" s="966"/>
      <c r="K1349" s="966"/>
      <c r="L1349" s="966"/>
      <c r="M1349" s="966"/>
      <c r="N1349" s="966"/>
      <c r="O1349" s="966"/>
      <c r="P1349" s="966"/>
      <c r="Q1349" s="967"/>
      <c r="R1349" s="339"/>
      <c r="S1349" s="380"/>
      <c r="T1349" s="202" t="b">
        <f t="shared" si="101"/>
        <v>0</v>
      </c>
      <c r="U1349" s="202" t="str">
        <f t="shared" si="102"/>
        <v>FALSE</v>
      </c>
      <c r="V1349" s="202">
        <f t="shared" si="105"/>
        <v>0</v>
      </c>
      <c r="W1349" s="202" t="str">
        <f t="shared" si="103"/>
        <v>0</v>
      </c>
      <c r="X1349" s="174"/>
      <c r="Y1349" s="174"/>
      <c r="Z1349" s="174"/>
      <c r="AA1349" s="175"/>
      <c r="AB1349" s="176"/>
      <c r="AC1349" s="176"/>
    </row>
    <row r="1350" spans="1:41" s="207" customFormat="1" x14ac:dyDescent="0.25">
      <c r="A1350" s="128"/>
      <c r="B1350" s="220"/>
      <c r="C1350" s="223"/>
      <c r="D1350" s="223"/>
      <c r="E1350" s="223"/>
      <c r="F1350" s="223"/>
      <c r="G1350" s="223"/>
      <c r="H1350" s="223"/>
      <c r="I1350" s="223"/>
      <c r="J1350" s="223"/>
      <c r="K1350" s="223"/>
      <c r="L1350" s="223"/>
      <c r="M1350" s="223"/>
      <c r="N1350" s="308"/>
      <c r="O1350" s="223"/>
      <c r="P1350" s="223"/>
      <c r="Q1350" s="223"/>
      <c r="R1350" s="306"/>
      <c r="S1350" s="380"/>
      <c r="T1350" s="202"/>
      <c r="U1350" s="202"/>
      <c r="V1350" s="202"/>
      <c r="W1350" s="202"/>
      <c r="X1350" s="174"/>
      <c r="Y1350" s="174"/>
      <c r="Z1350" s="174"/>
      <c r="AA1350" s="175"/>
      <c r="AB1350" s="176"/>
      <c r="AC1350" s="176"/>
      <c r="AD1350" s="177"/>
      <c r="AE1350" s="177"/>
      <c r="AF1350" s="177"/>
      <c r="AG1350" s="177"/>
      <c r="AH1350" s="177"/>
      <c r="AI1350" s="177"/>
      <c r="AJ1350" s="177"/>
      <c r="AK1350" s="177"/>
    </row>
    <row r="1351" spans="1:41" ht="21.75" customHeight="1" x14ac:dyDescent="0.25">
      <c r="A1351" s="124"/>
      <c r="B1351" s="211"/>
      <c r="C1351" s="223"/>
      <c r="D1351" s="898" t="s">
        <v>283</v>
      </c>
      <c r="E1351" s="898"/>
      <c r="F1351" s="898"/>
      <c r="G1351" s="898"/>
      <c r="H1351" s="898"/>
      <c r="I1351" s="898"/>
      <c r="J1351" s="898"/>
      <c r="K1351" s="898"/>
      <c r="L1351" s="898"/>
      <c r="M1351" s="898"/>
      <c r="N1351" s="898"/>
      <c r="O1351" s="898"/>
      <c r="P1351" s="968" t="s">
        <v>251</v>
      </c>
      <c r="Q1351" s="969"/>
      <c r="R1351" s="243"/>
      <c r="S1351" s="536" t="str">
        <f>IF(AND(P1329="YES",P1351="&lt;select&gt;"),"Please upload the required documentation.","")</f>
        <v/>
      </c>
      <c r="T1351" s="202" t="b">
        <f>IF(W1351="1",TRUE,FALSE)</f>
        <v>0</v>
      </c>
      <c r="U1351" s="202" t="str">
        <f>""&amp;T1351&amp;""</f>
        <v>FALSE</v>
      </c>
      <c r="V1351" s="202">
        <f>IF(P1351="Uploaded",1,0)</f>
        <v>0</v>
      </c>
      <c r="W1351" s="202" t="str">
        <f>""&amp;V1351&amp;""</f>
        <v>0</v>
      </c>
      <c r="AL1351" s="178"/>
      <c r="AM1351" s="178"/>
      <c r="AN1351" s="178"/>
      <c r="AO1351" s="178"/>
    </row>
    <row r="1352" spans="1:41" ht="21.75" customHeight="1" x14ac:dyDescent="0.25">
      <c r="A1352" s="124"/>
      <c r="B1352" s="211"/>
      <c r="C1352" s="223"/>
      <c r="D1352" s="898"/>
      <c r="E1352" s="898"/>
      <c r="F1352" s="898"/>
      <c r="G1352" s="898"/>
      <c r="H1352" s="898"/>
      <c r="I1352" s="898"/>
      <c r="J1352" s="898"/>
      <c r="K1352" s="898"/>
      <c r="L1352" s="898"/>
      <c r="M1352" s="898"/>
      <c r="N1352" s="898"/>
      <c r="O1352" s="898"/>
      <c r="P1352" s="357"/>
      <c r="Q1352" s="357"/>
      <c r="R1352" s="243"/>
      <c r="S1352" s="536"/>
      <c r="T1352" s="202"/>
      <c r="U1352" s="202"/>
      <c r="V1352" s="202"/>
      <c r="W1352" s="202"/>
      <c r="AL1352" s="178"/>
      <c r="AM1352" s="178"/>
      <c r="AN1352" s="178"/>
      <c r="AO1352" s="178"/>
    </row>
    <row r="1353" spans="1:41" s="133" customFormat="1" ht="21.75" customHeight="1" x14ac:dyDescent="0.25">
      <c r="A1353" s="128"/>
      <c r="B1353" s="220"/>
      <c r="C1353" s="223"/>
      <c r="D1353" s="221" t="s">
        <v>663</v>
      </c>
      <c r="E1353" s="222"/>
      <c r="F1353" s="222"/>
      <c r="G1353" s="223"/>
      <c r="H1353" s="224"/>
      <c r="I1353" s="223"/>
      <c r="J1353" s="223"/>
      <c r="K1353" s="223"/>
      <c r="L1353" s="223"/>
      <c r="M1353" s="223"/>
      <c r="N1353" s="225"/>
      <c r="O1353" s="226"/>
      <c r="P1353" s="129"/>
      <c r="Q1353" s="129"/>
      <c r="R1353" s="227"/>
      <c r="S1353" s="380"/>
      <c r="T1353" s="202"/>
      <c r="U1353" s="202"/>
      <c r="V1353" s="202"/>
      <c r="W1353" s="202"/>
      <c r="X1353" s="202"/>
      <c r="Y1353" s="202"/>
      <c r="Z1353" s="202"/>
      <c r="AA1353" s="128"/>
      <c r="AB1353" s="131"/>
      <c r="AC1353" s="131"/>
    </row>
    <row r="1354" spans="1:41" s="133" customFormat="1" ht="15.75" x14ac:dyDescent="0.25">
      <c r="A1354" s="128"/>
      <c r="B1354" s="220"/>
      <c r="C1354" s="223"/>
      <c r="D1354" s="229"/>
      <c r="E1354" s="411" t="s">
        <v>257</v>
      </c>
      <c r="F1354" s="956" t="s">
        <v>251</v>
      </c>
      <c r="G1354" s="957"/>
      <c r="H1354" s="957"/>
      <c r="I1354" s="957"/>
      <c r="J1354" s="958"/>
      <c r="K1354" s="494"/>
      <c r="L1354" s="411" t="s">
        <v>258</v>
      </c>
      <c r="M1354" s="956" t="s">
        <v>251</v>
      </c>
      <c r="N1354" s="957"/>
      <c r="O1354" s="957"/>
      <c r="P1354" s="957"/>
      <c r="Q1354" s="958"/>
      <c r="R1354" s="227"/>
      <c r="S1354" s="380"/>
      <c r="T1354" s="202"/>
      <c r="U1354" s="202"/>
      <c r="V1354" s="202"/>
      <c r="W1354" s="202"/>
      <c r="X1354" s="202"/>
      <c r="Y1354" s="202"/>
      <c r="Z1354" s="202"/>
      <c r="AA1354" s="128"/>
      <c r="AB1354" s="131"/>
      <c r="AC1354" s="131"/>
    </row>
    <row r="1355" spans="1:41" s="177" customFormat="1" ht="15.6" customHeight="1" thickBot="1" x14ac:dyDescent="0.3">
      <c r="A1355" s="128"/>
      <c r="B1355" s="358"/>
      <c r="C1355" s="359"/>
      <c r="D1355" s="360"/>
      <c r="E1355" s="360"/>
      <c r="F1355" s="360"/>
      <c r="G1355" s="360"/>
      <c r="H1355" s="360"/>
      <c r="I1355" s="360"/>
      <c r="J1355" s="360"/>
      <c r="K1355" s="360"/>
      <c r="L1355" s="360"/>
      <c r="M1355" s="360"/>
      <c r="N1355" s="360"/>
      <c r="O1355" s="360"/>
      <c r="P1355" s="320"/>
      <c r="Q1355" s="320"/>
      <c r="R1355" s="361"/>
      <c r="S1355" s="380"/>
      <c r="T1355" s="202" t="b">
        <f>IF(W1355="1",TRUE,FALSE)</f>
        <v>0</v>
      </c>
      <c r="U1355" s="202" t="str">
        <f>""&amp;T1355&amp;""</f>
        <v>FALSE</v>
      </c>
      <c r="V1355" s="202">
        <f>IF(C1355="Uploaded",1,0)</f>
        <v>0</v>
      </c>
      <c r="W1355" s="202" t="str">
        <f>""&amp;V1355&amp;""</f>
        <v>0</v>
      </c>
      <c r="X1355" s="174"/>
      <c r="Y1355" s="174"/>
      <c r="Z1355" s="174"/>
      <c r="AA1355" s="175"/>
      <c r="AB1355" s="176"/>
      <c r="AC1355" s="176"/>
    </row>
    <row r="1356" spans="1:41" s="177" customFormat="1" ht="15.75" x14ac:dyDescent="0.25">
      <c r="A1356" s="128"/>
      <c r="B1356" s="291"/>
      <c r="C1356" s="292"/>
      <c r="D1356" s="342"/>
      <c r="E1356" s="342"/>
      <c r="F1356" s="342"/>
      <c r="G1356" s="342"/>
      <c r="H1356" s="342"/>
      <c r="I1356" s="342"/>
      <c r="J1356" s="342"/>
      <c r="K1356" s="342"/>
      <c r="L1356" s="342"/>
      <c r="M1356" s="342"/>
      <c r="N1356" s="343"/>
      <c r="O1356" s="342"/>
      <c r="P1356" s="342"/>
      <c r="Q1356" s="342"/>
      <c r="R1356" s="294"/>
      <c r="S1356" s="380"/>
      <c r="T1356" s="202" t="b">
        <f t="shared" si="101"/>
        <v>0</v>
      </c>
      <c r="U1356" s="202" t="str">
        <f t="shared" si="102"/>
        <v>FALSE</v>
      </c>
      <c r="V1356" s="202">
        <f t="shared" si="105"/>
        <v>0</v>
      </c>
      <c r="W1356" s="202" t="str">
        <f t="shared" si="103"/>
        <v>0</v>
      </c>
      <c r="X1356" s="174"/>
      <c r="Y1356" s="174"/>
      <c r="Z1356" s="174"/>
      <c r="AA1356" s="175"/>
      <c r="AB1356" s="176"/>
      <c r="AC1356" s="176"/>
    </row>
    <row r="1357" spans="1:41" s="177" customFormat="1" ht="15.75" x14ac:dyDescent="0.25">
      <c r="A1357" s="128"/>
      <c r="B1357" s="220"/>
      <c r="C1357" s="322" t="s">
        <v>340</v>
      </c>
      <c r="D1357" s="322"/>
      <c r="E1357" s="307"/>
      <c r="F1357" s="307"/>
      <c r="G1357" s="307"/>
      <c r="H1357" s="307"/>
      <c r="I1357" s="307"/>
      <c r="J1357" s="307"/>
      <c r="K1357" s="307"/>
      <c r="L1357" s="307"/>
      <c r="M1357" s="307"/>
      <c r="N1357" s="323"/>
      <c r="O1357" s="307"/>
      <c r="P1357" s="307"/>
      <c r="Q1357" s="307"/>
      <c r="R1357" s="306"/>
      <c r="S1357" s="380"/>
      <c r="T1357" s="202" t="b">
        <f t="shared" si="101"/>
        <v>0</v>
      </c>
      <c r="U1357" s="202" t="str">
        <f t="shared" si="102"/>
        <v>FALSE</v>
      </c>
      <c r="V1357" s="202">
        <f>IF(P1357="YES",1,0)</f>
        <v>0</v>
      </c>
      <c r="W1357" s="202" t="str">
        <f t="shared" si="103"/>
        <v>0</v>
      </c>
      <c r="X1357" s="174"/>
      <c r="Y1357" s="174"/>
      <c r="Z1357" s="174"/>
      <c r="AA1357" s="175"/>
      <c r="AB1357" s="176"/>
      <c r="AC1357" s="176"/>
    </row>
    <row r="1358" spans="1:41" s="346" customFormat="1" ht="15.75" x14ac:dyDescent="0.25">
      <c r="A1358" s="324"/>
      <c r="B1358" s="325"/>
      <c r="C1358" s="326" t="s">
        <v>339</v>
      </c>
      <c r="E1358" s="328"/>
      <c r="F1358" s="328"/>
      <c r="G1358" s="328"/>
      <c r="H1358" s="328"/>
      <c r="I1358" s="328"/>
      <c r="J1358" s="328"/>
      <c r="K1358" s="328"/>
      <c r="L1358" s="328"/>
      <c r="M1358" s="328"/>
      <c r="N1358" s="388"/>
      <c r="O1358" s="389"/>
      <c r="P1358" s="390"/>
      <c r="Q1358" s="390"/>
      <c r="R1358" s="329"/>
      <c r="S1358" s="539"/>
      <c r="T1358" s="330" t="e">
        <f t="shared" si="101"/>
        <v>#REF!</v>
      </c>
      <c r="U1358" s="330" t="e">
        <f t="shared" si="102"/>
        <v>#REF!</v>
      </c>
      <c r="V1358" s="330" t="e">
        <f>IF(#REF!="Uploaded",1,0)</f>
        <v>#REF!</v>
      </c>
      <c r="W1358" s="330" t="e">
        <f t="shared" si="103"/>
        <v>#REF!</v>
      </c>
      <c r="X1358" s="349"/>
      <c r="Y1358" s="349"/>
      <c r="Z1358" s="349"/>
      <c r="AA1358" s="541"/>
      <c r="AB1358" s="350"/>
      <c r="AC1358" s="350"/>
    </row>
    <row r="1359" spans="1:41" s="177" customFormat="1" ht="16.5" customHeight="1" x14ac:dyDescent="0.25">
      <c r="A1359" s="128"/>
      <c r="B1359" s="220"/>
      <c r="C1359" s="223"/>
      <c r="D1359" s="229"/>
      <c r="E1359" s="307"/>
      <c r="F1359" s="307"/>
      <c r="G1359" s="307"/>
      <c r="H1359" s="307"/>
      <c r="I1359" s="307"/>
      <c r="J1359" s="307"/>
      <c r="K1359" s="307"/>
      <c r="L1359" s="307"/>
      <c r="M1359" s="307"/>
      <c r="N1359" s="307"/>
      <c r="O1359" s="307"/>
      <c r="P1359" s="307"/>
      <c r="Q1359" s="307"/>
      <c r="R1359" s="306"/>
      <c r="S1359" s="380"/>
      <c r="T1359" s="202" t="b">
        <f>IF(W1359="1",TRUE,FALSE)</f>
        <v>0</v>
      </c>
      <c r="U1359" s="202" t="str">
        <f>""&amp;T1359&amp;""</f>
        <v>FALSE</v>
      </c>
      <c r="V1359" s="202">
        <f>IF(P1359="YES",1,0)</f>
        <v>0</v>
      </c>
      <c r="W1359" s="202" t="str">
        <f>""&amp;V1359&amp;""</f>
        <v>0</v>
      </c>
      <c r="X1359" s="174"/>
      <c r="Y1359" s="174"/>
      <c r="Z1359" s="174"/>
      <c r="AA1359" s="175"/>
      <c r="AB1359" s="176"/>
      <c r="AC1359" s="176"/>
    </row>
    <row r="1360" spans="1:41" s="177" customFormat="1" ht="16.5" customHeight="1" x14ac:dyDescent="0.25">
      <c r="A1360" s="128"/>
      <c r="B1360" s="220"/>
      <c r="C1360" s="223"/>
      <c r="D1360" s="883" t="s">
        <v>697</v>
      </c>
      <c r="E1360" s="883"/>
      <c r="F1360" s="883"/>
      <c r="G1360" s="883"/>
      <c r="H1360" s="883"/>
      <c r="I1360" s="883"/>
      <c r="J1360" s="883"/>
      <c r="K1360" s="883"/>
      <c r="L1360" s="883"/>
      <c r="M1360" s="883"/>
      <c r="N1360" s="883"/>
      <c r="O1360" s="884"/>
      <c r="P1360" s="95" t="s">
        <v>251</v>
      </c>
      <c r="Q1360" s="307"/>
      <c r="R1360" s="306"/>
      <c r="S1360" s="380" t="str">
        <f>IF(AND(OR(P1360="NO",P1360="&lt;select&gt;"),OR(D1366&lt;&gt;"",U1380="TRUE",D1374&lt;&gt;"")),"Please answer this question by making a selection in the dropdown.","")</f>
        <v/>
      </c>
      <c r="T1360" s="202" t="b">
        <f>IF(W1360="1",TRUE,FALSE)</f>
        <v>0</v>
      </c>
      <c r="U1360" s="202" t="str">
        <f>""&amp;T1360&amp;""</f>
        <v>FALSE</v>
      </c>
      <c r="V1360" s="202">
        <f>IF(P1360="YES",1,0)</f>
        <v>0</v>
      </c>
      <c r="W1360" s="202" t="str">
        <f>""&amp;V1360&amp;""</f>
        <v>0</v>
      </c>
      <c r="X1360" s="174"/>
      <c r="Y1360" s="174"/>
      <c r="Z1360" s="174"/>
      <c r="AA1360" s="175"/>
      <c r="AB1360" s="176"/>
      <c r="AC1360" s="176"/>
    </row>
    <row r="1361" spans="1:29" s="177" customFormat="1" ht="16.5" customHeight="1" x14ac:dyDescent="0.25">
      <c r="A1361" s="128"/>
      <c r="B1361" s="220"/>
      <c r="C1361" s="223"/>
      <c r="D1361" s="333" t="s">
        <v>441</v>
      </c>
      <c r="E1361" s="307"/>
      <c r="F1361" s="307"/>
      <c r="G1361" s="307"/>
      <c r="H1361" s="307"/>
      <c r="I1361" s="307"/>
      <c r="J1361" s="307"/>
      <c r="K1361" s="307"/>
      <c r="L1361" s="307"/>
      <c r="M1361" s="307"/>
      <c r="N1361" s="323"/>
      <c r="O1361" s="226"/>
      <c r="P1361" s="152"/>
      <c r="Q1361" s="152"/>
      <c r="R1361" s="306"/>
      <c r="S1361" s="380"/>
      <c r="T1361" s="202" t="b">
        <f>IF(W1361="1",TRUE,FALSE)</f>
        <v>0</v>
      </c>
      <c r="U1361" s="202" t="str">
        <f>""&amp;T1361&amp;""</f>
        <v>FALSE</v>
      </c>
      <c r="V1361" s="202">
        <f>IF(C1361="Uploaded",1,0)</f>
        <v>0</v>
      </c>
      <c r="W1361" s="202" t="str">
        <f>""&amp;V1361&amp;""</f>
        <v>0</v>
      </c>
      <c r="X1361" s="174"/>
      <c r="Y1361" s="174"/>
      <c r="Z1361" s="174"/>
      <c r="AA1361" s="175"/>
      <c r="AB1361" s="176"/>
      <c r="AC1361" s="176"/>
    </row>
    <row r="1362" spans="1:29" s="177" customFormat="1" ht="17.45" customHeight="1" x14ac:dyDescent="0.25">
      <c r="A1362" s="128"/>
      <c r="B1362" s="220"/>
      <c r="C1362" s="223"/>
      <c r="D1362" s="885" t="s">
        <v>752</v>
      </c>
      <c r="E1362" s="907"/>
      <c r="F1362" s="907"/>
      <c r="G1362" s="907"/>
      <c r="H1362" s="907"/>
      <c r="I1362" s="907"/>
      <c r="J1362" s="907"/>
      <c r="K1362" s="907"/>
      <c r="L1362" s="907"/>
      <c r="M1362" s="907"/>
      <c r="N1362" s="907"/>
      <c r="O1362" s="907"/>
      <c r="P1362" s="907"/>
      <c r="Q1362" s="907"/>
      <c r="R1362" s="306"/>
      <c r="S1362" s="380"/>
      <c r="T1362" s="202" t="b">
        <f t="shared" ref="T1362:T1436" si="106">IF(W1362="1",TRUE,FALSE)</f>
        <v>0</v>
      </c>
      <c r="U1362" s="202" t="str">
        <f t="shared" ref="U1362:U1436" si="107">""&amp;T1362&amp;""</f>
        <v>FALSE</v>
      </c>
      <c r="V1362" s="202">
        <f t="shared" ref="V1362:V1385" si="108">IF(C1362="Uploaded",1,0)</f>
        <v>0</v>
      </c>
      <c r="W1362" s="202" t="str">
        <f t="shared" ref="W1362:W1436" si="109">""&amp;V1362&amp;""</f>
        <v>0</v>
      </c>
      <c r="X1362" s="174"/>
      <c r="Y1362" s="174"/>
      <c r="Z1362" s="174"/>
      <c r="AA1362" s="175"/>
      <c r="AB1362" s="176"/>
      <c r="AC1362" s="176"/>
    </row>
    <row r="1363" spans="1:29" s="177" customFormat="1" x14ac:dyDescent="0.25">
      <c r="A1363" s="128"/>
      <c r="B1363" s="220"/>
      <c r="C1363" s="223"/>
      <c r="D1363" s="907"/>
      <c r="E1363" s="907"/>
      <c r="F1363" s="907"/>
      <c r="G1363" s="907"/>
      <c r="H1363" s="907"/>
      <c r="I1363" s="907"/>
      <c r="J1363" s="907"/>
      <c r="K1363" s="907"/>
      <c r="L1363" s="907"/>
      <c r="M1363" s="907"/>
      <c r="N1363" s="907"/>
      <c r="O1363" s="907"/>
      <c r="P1363" s="907"/>
      <c r="Q1363" s="907"/>
      <c r="R1363" s="306"/>
      <c r="S1363" s="380"/>
      <c r="T1363" s="202" t="b">
        <f t="shared" si="106"/>
        <v>0</v>
      </c>
      <c r="U1363" s="202" t="str">
        <f t="shared" si="107"/>
        <v>FALSE</v>
      </c>
      <c r="V1363" s="202">
        <f t="shared" si="108"/>
        <v>0</v>
      </c>
      <c r="W1363" s="202" t="str">
        <f t="shared" si="109"/>
        <v>0</v>
      </c>
      <c r="X1363" s="174"/>
      <c r="Y1363" s="174"/>
      <c r="Z1363" s="174"/>
      <c r="AA1363" s="175"/>
      <c r="AB1363" s="176"/>
      <c r="AC1363" s="176"/>
    </row>
    <row r="1364" spans="1:29" s="177" customFormat="1" x14ac:dyDescent="0.25">
      <c r="A1364" s="128"/>
      <c r="B1364" s="220"/>
      <c r="C1364" s="223"/>
      <c r="D1364" s="907"/>
      <c r="E1364" s="907"/>
      <c r="F1364" s="907"/>
      <c r="G1364" s="907"/>
      <c r="H1364" s="907"/>
      <c r="I1364" s="907"/>
      <c r="J1364" s="907"/>
      <c r="K1364" s="907"/>
      <c r="L1364" s="907"/>
      <c r="M1364" s="907"/>
      <c r="N1364" s="907"/>
      <c r="O1364" s="907"/>
      <c r="P1364" s="907"/>
      <c r="Q1364" s="907"/>
      <c r="R1364" s="306"/>
      <c r="S1364" s="380"/>
      <c r="T1364" s="202" t="b">
        <f t="shared" si="106"/>
        <v>0</v>
      </c>
      <c r="U1364" s="202" t="str">
        <f t="shared" si="107"/>
        <v>FALSE</v>
      </c>
      <c r="V1364" s="202">
        <f t="shared" si="108"/>
        <v>0</v>
      </c>
      <c r="W1364" s="202" t="str">
        <f t="shared" si="109"/>
        <v>0</v>
      </c>
      <c r="X1364" s="174"/>
      <c r="Y1364" s="174"/>
      <c r="Z1364" s="174"/>
      <c r="AA1364" s="175"/>
      <c r="AB1364" s="176"/>
      <c r="AC1364" s="176"/>
    </row>
    <row r="1365" spans="1:29" s="177" customFormat="1" ht="10.5" customHeight="1" x14ac:dyDescent="0.25">
      <c r="A1365" s="128"/>
      <c r="B1365" s="220"/>
      <c r="C1365" s="223"/>
      <c r="D1365" s="223"/>
      <c r="E1365" s="223"/>
      <c r="F1365" s="223"/>
      <c r="G1365" s="223"/>
      <c r="H1365" s="223"/>
      <c r="I1365" s="223"/>
      <c r="J1365" s="223"/>
      <c r="K1365" s="223"/>
      <c r="L1365" s="223"/>
      <c r="M1365" s="223"/>
      <c r="N1365" s="308"/>
      <c r="O1365" s="223"/>
      <c r="P1365" s="223"/>
      <c r="Q1365" s="223"/>
      <c r="R1365" s="306"/>
      <c r="S1365" s="380"/>
      <c r="T1365" s="202" t="b">
        <f t="shared" si="106"/>
        <v>0</v>
      </c>
      <c r="U1365" s="202" t="str">
        <f t="shared" si="107"/>
        <v>FALSE</v>
      </c>
      <c r="V1365" s="202">
        <f t="shared" si="108"/>
        <v>0</v>
      </c>
      <c r="W1365" s="202" t="str">
        <f t="shared" si="109"/>
        <v>0</v>
      </c>
      <c r="X1365" s="174"/>
      <c r="Y1365" s="174"/>
      <c r="Z1365" s="174"/>
      <c r="AA1365" s="175"/>
      <c r="AB1365" s="176"/>
      <c r="AC1365" s="176"/>
    </row>
    <row r="1366" spans="1:29" s="177" customFormat="1" ht="22.5" customHeight="1" x14ac:dyDescent="0.25">
      <c r="A1366" s="128"/>
      <c r="B1366" s="220"/>
      <c r="C1366" s="223"/>
      <c r="D1366" s="959"/>
      <c r="E1366" s="960"/>
      <c r="F1366" s="960"/>
      <c r="G1366" s="960"/>
      <c r="H1366" s="960"/>
      <c r="I1366" s="960"/>
      <c r="J1366" s="960"/>
      <c r="K1366" s="960"/>
      <c r="L1366" s="960"/>
      <c r="M1366" s="960"/>
      <c r="N1366" s="960"/>
      <c r="O1366" s="960"/>
      <c r="P1366" s="960"/>
      <c r="Q1366" s="961"/>
      <c r="R1366" s="309"/>
      <c r="S1366" s="380" t="str">
        <f>IF(AND(P1360="YES",D1366=""),"Please add narrative text.","")</f>
        <v/>
      </c>
      <c r="T1366" s="202" t="b">
        <f t="shared" si="106"/>
        <v>0</v>
      </c>
      <c r="U1366" s="202" t="str">
        <f t="shared" si="107"/>
        <v>FALSE</v>
      </c>
      <c r="V1366" s="202">
        <f t="shared" si="108"/>
        <v>0</v>
      </c>
      <c r="W1366" s="202" t="str">
        <f t="shared" si="109"/>
        <v>0</v>
      </c>
      <c r="X1366" s="174"/>
      <c r="Y1366" s="174"/>
      <c r="Z1366" s="174"/>
      <c r="AA1366" s="175"/>
      <c r="AB1366" s="176"/>
      <c r="AC1366" s="176"/>
    </row>
    <row r="1367" spans="1:29" s="177" customFormat="1" ht="23.25" customHeight="1" x14ac:dyDescent="0.25">
      <c r="A1367" s="128"/>
      <c r="B1367" s="220"/>
      <c r="C1367" s="223"/>
      <c r="D1367" s="962"/>
      <c r="E1367" s="963"/>
      <c r="F1367" s="963"/>
      <c r="G1367" s="963"/>
      <c r="H1367" s="963"/>
      <c r="I1367" s="963"/>
      <c r="J1367" s="963"/>
      <c r="K1367" s="963"/>
      <c r="L1367" s="963"/>
      <c r="M1367" s="963"/>
      <c r="N1367" s="963"/>
      <c r="O1367" s="963"/>
      <c r="P1367" s="963"/>
      <c r="Q1367" s="964"/>
      <c r="R1367" s="309"/>
      <c r="S1367" s="380"/>
      <c r="T1367" s="202" t="b">
        <f t="shared" si="106"/>
        <v>0</v>
      </c>
      <c r="U1367" s="202" t="str">
        <f t="shared" si="107"/>
        <v>FALSE</v>
      </c>
      <c r="V1367" s="202">
        <f t="shared" si="108"/>
        <v>0</v>
      </c>
      <c r="W1367" s="202" t="str">
        <f t="shared" si="109"/>
        <v>0</v>
      </c>
      <c r="X1367" s="174"/>
      <c r="Y1367" s="174"/>
      <c r="Z1367" s="174"/>
      <c r="AA1367" s="175"/>
      <c r="AB1367" s="176"/>
      <c r="AC1367" s="176"/>
    </row>
    <row r="1368" spans="1:29" s="177" customFormat="1" ht="23.25" customHeight="1" x14ac:dyDescent="0.25">
      <c r="A1368" s="128"/>
      <c r="B1368" s="220"/>
      <c r="C1368" s="223"/>
      <c r="D1368" s="962"/>
      <c r="E1368" s="963"/>
      <c r="F1368" s="963"/>
      <c r="G1368" s="963"/>
      <c r="H1368" s="963"/>
      <c r="I1368" s="963"/>
      <c r="J1368" s="963"/>
      <c r="K1368" s="963"/>
      <c r="L1368" s="963"/>
      <c r="M1368" s="963"/>
      <c r="N1368" s="963"/>
      <c r="O1368" s="963"/>
      <c r="P1368" s="963"/>
      <c r="Q1368" s="964"/>
      <c r="R1368" s="306"/>
      <c r="S1368" s="380"/>
      <c r="T1368" s="202" t="b">
        <f t="shared" si="106"/>
        <v>0</v>
      </c>
      <c r="U1368" s="202" t="str">
        <f t="shared" si="107"/>
        <v>FALSE</v>
      </c>
      <c r="V1368" s="202">
        <f t="shared" si="108"/>
        <v>0</v>
      </c>
      <c r="W1368" s="202" t="str">
        <f t="shared" si="109"/>
        <v>0</v>
      </c>
      <c r="X1368" s="174"/>
      <c r="Y1368" s="174"/>
      <c r="Z1368" s="174"/>
      <c r="AA1368" s="175"/>
      <c r="AB1368" s="176"/>
      <c r="AC1368" s="176"/>
    </row>
    <row r="1369" spans="1:29" s="177" customFormat="1" ht="20.25" customHeight="1" x14ac:dyDescent="0.25">
      <c r="A1369" s="128"/>
      <c r="B1369" s="220"/>
      <c r="C1369" s="223"/>
      <c r="D1369" s="962"/>
      <c r="E1369" s="963"/>
      <c r="F1369" s="963"/>
      <c r="G1369" s="963"/>
      <c r="H1369" s="963"/>
      <c r="I1369" s="963"/>
      <c r="J1369" s="963"/>
      <c r="K1369" s="963"/>
      <c r="L1369" s="963"/>
      <c r="M1369" s="963"/>
      <c r="N1369" s="963"/>
      <c r="O1369" s="963"/>
      <c r="P1369" s="963"/>
      <c r="Q1369" s="964"/>
      <c r="R1369" s="306"/>
      <c r="S1369" s="380"/>
      <c r="T1369" s="202" t="b">
        <f t="shared" si="106"/>
        <v>0</v>
      </c>
      <c r="U1369" s="202" t="str">
        <f t="shared" si="107"/>
        <v>FALSE</v>
      </c>
      <c r="V1369" s="202">
        <f t="shared" si="108"/>
        <v>0</v>
      </c>
      <c r="W1369" s="202" t="str">
        <f t="shared" si="109"/>
        <v>0</v>
      </c>
      <c r="X1369" s="174"/>
      <c r="Y1369" s="174"/>
      <c r="Z1369" s="174"/>
      <c r="AA1369" s="175"/>
      <c r="AB1369" s="176"/>
      <c r="AC1369" s="176"/>
    </row>
    <row r="1370" spans="1:29" s="177" customFormat="1" x14ac:dyDescent="0.25">
      <c r="A1370" s="128"/>
      <c r="B1370" s="220"/>
      <c r="C1370" s="223"/>
      <c r="D1370" s="965"/>
      <c r="E1370" s="966"/>
      <c r="F1370" s="966"/>
      <c r="G1370" s="966"/>
      <c r="H1370" s="966"/>
      <c r="I1370" s="966"/>
      <c r="J1370" s="966"/>
      <c r="K1370" s="966"/>
      <c r="L1370" s="966"/>
      <c r="M1370" s="966"/>
      <c r="N1370" s="966"/>
      <c r="O1370" s="966"/>
      <c r="P1370" s="966"/>
      <c r="Q1370" s="967"/>
      <c r="R1370" s="339"/>
      <c r="S1370" s="380"/>
      <c r="T1370" s="202" t="b">
        <f t="shared" si="106"/>
        <v>0</v>
      </c>
      <c r="U1370" s="202" t="str">
        <f t="shared" si="107"/>
        <v>FALSE</v>
      </c>
      <c r="V1370" s="202">
        <f t="shared" si="108"/>
        <v>0</v>
      </c>
      <c r="W1370" s="202" t="str">
        <f t="shared" si="109"/>
        <v>0</v>
      </c>
      <c r="X1370" s="174"/>
      <c r="Y1370" s="174"/>
      <c r="Z1370" s="174"/>
      <c r="AA1370" s="175"/>
      <c r="AB1370" s="176"/>
      <c r="AC1370" s="176"/>
    </row>
    <row r="1371" spans="1:29" s="177" customFormat="1" ht="17.25" customHeight="1" x14ac:dyDescent="0.25">
      <c r="A1371" s="128"/>
      <c r="B1371" s="220"/>
      <c r="C1371" s="223"/>
      <c r="D1371" s="229"/>
      <c r="E1371" s="307"/>
      <c r="F1371" s="307"/>
      <c r="G1371" s="307"/>
      <c r="H1371" s="307"/>
      <c r="I1371" s="307"/>
      <c r="J1371" s="307"/>
      <c r="K1371" s="307"/>
      <c r="L1371" s="307"/>
      <c r="M1371" s="307"/>
      <c r="N1371" s="307"/>
      <c r="O1371" s="307"/>
      <c r="P1371" s="307"/>
      <c r="Q1371" s="307"/>
      <c r="R1371" s="306"/>
      <c r="S1371" s="380"/>
      <c r="T1371" s="202" t="b">
        <f t="shared" si="106"/>
        <v>0</v>
      </c>
      <c r="U1371" s="202" t="str">
        <f t="shared" si="107"/>
        <v>FALSE</v>
      </c>
      <c r="V1371" s="202">
        <f>IF(P1371="YES",1,0)</f>
        <v>0</v>
      </c>
      <c r="W1371" s="202" t="str">
        <f t="shared" si="109"/>
        <v>0</v>
      </c>
      <c r="X1371" s="174"/>
      <c r="Y1371" s="174"/>
      <c r="Z1371" s="174"/>
      <c r="AA1371" s="175"/>
      <c r="AB1371" s="176"/>
      <c r="AC1371" s="176"/>
    </row>
    <row r="1372" spans="1:29" s="177" customFormat="1" ht="17.25" customHeight="1" x14ac:dyDescent="0.25">
      <c r="A1372" s="128"/>
      <c r="B1372" s="220"/>
      <c r="C1372" s="223"/>
      <c r="D1372" s="222" t="s">
        <v>743</v>
      </c>
      <c r="E1372" s="222"/>
      <c r="F1372" s="222"/>
      <c r="G1372" s="222"/>
      <c r="H1372" s="222"/>
      <c r="I1372" s="222"/>
      <c r="J1372" s="222"/>
      <c r="K1372" s="222"/>
      <c r="L1372" s="222"/>
      <c r="M1372" s="222"/>
      <c r="N1372" s="222"/>
      <c r="O1372" s="222"/>
      <c r="P1372" s="222"/>
      <c r="Q1372" s="222"/>
      <c r="R1372" s="306"/>
      <c r="S1372" s="380"/>
      <c r="T1372" s="202" t="b">
        <f t="shared" si="106"/>
        <v>0</v>
      </c>
      <c r="U1372" s="202" t="str">
        <f t="shared" si="107"/>
        <v>FALSE</v>
      </c>
      <c r="V1372" s="202">
        <f t="shared" si="108"/>
        <v>0</v>
      </c>
      <c r="W1372" s="202" t="str">
        <f t="shared" si="109"/>
        <v>0</v>
      </c>
      <c r="X1372" s="174"/>
      <c r="Y1372" s="174"/>
      <c r="Z1372" s="174"/>
      <c r="AA1372" s="175"/>
      <c r="AB1372" s="176"/>
      <c r="AC1372" s="176"/>
    </row>
    <row r="1373" spans="1:29" s="177" customFormat="1" ht="11.25" customHeight="1" x14ac:dyDescent="0.25">
      <c r="A1373" s="128"/>
      <c r="B1373" s="220"/>
      <c r="C1373" s="223"/>
      <c r="D1373" s="223"/>
      <c r="E1373" s="223"/>
      <c r="F1373" s="223"/>
      <c r="G1373" s="223"/>
      <c r="H1373" s="223"/>
      <c r="I1373" s="223"/>
      <c r="J1373" s="223"/>
      <c r="K1373" s="223"/>
      <c r="L1373" s="223"/>
      <c r="M1373" s="223"/>
      <c r="N1373" s="308"/>
      <c r="O1373" s="223"/>
      <c r="P1373" s="223"/>
      <c r="Q1373" s="223"/>
      <c r="R1373" s="306"/>
      <c r="S1373" s="380"/>
      <c r="T1373" s="202" t="b">
        <f t="shared" si="106"/>
        <v>0</v>
      </c>
      <c r="U1373" s="202" t="str">
        <f t="shared" si="107"/>
        <v>FALSE</v>
      </c>
      <c r="V1373" s="202">
        <f t="shared" si="108"/>
        <v>0</v>
      </c>
      <c r="W1373" s="202" t="str">
        <f t="shared" si="109"/>
        <v>0</v>
      </c>
      <c r="X1373" s="174"/>
      <c r="Y1373" s="174"/>
      <c r="Z1373" s="174"/>
      <c r="AA1373" s="175"/>
      <c r="AB1373" s="176"/>
      <c r="AC1373" s="176"/>
    </row>
    <row r="1374" spans="1:29" s="177" customFormat="1" ht="18.75" customHeight="1" x14ac:dyDescent="0.25">
      <c r="A1374" s="128"/>
      <c r="B1374" s="220"/>
      <c r="C1374" s="223"/>
      <c r="D1374" s="959"/>
      <c r="E1374" s="960"/>
      <c r="F1374" s="960"/>
      <c r="G1374" s="960"/>
      <c r="H1374" s="960"/>
      <c r="I1374" s="960"/>
      <c r="J1374" s="960"/>
      <c r="K1374" s="960"/>
      <c r="L1374" s="960"/>
      <c r="M1374" s="960"/>
      <c r="N1374" s="960"/>
      <c r="O1374" s="960"/>
      <c r="P1374" s="960"/>
      <c r="Q1374" s="961"/>
      <c r="R1374" s="309"/>
      <c r="S1374" s="380" t="str">
        <f>IF(AND(P1360="YES",D1374=""),"Please add narrative text.","")</f>
        <v/>
      </c>
      <c r="T1374" s="202" t="b">
        <f t="shared" si="106"/>
        <v>0</v>
      </c>
      <c r="U1374" s="202" t="str">
        <f t="shared" si="107"/>
        <v>FALSE</v>
      </c>
      <c r="V1374" s="202">
        <f t="shared" si="108"/>
        <v>0</v>
      </c>
      <c r="W1374" s="202" t="str">
        <f t="shared" si="109"/>
        <v>0</v>
      </c>
      <c r="X1374" s="174"/>
      <c r="Y1374" s="174"/>
      <c r="Z1374" s="174"/>
      <c r="AA1374" s="175"/>
      <c r="AB1374" s="176"/>
      <c r="AC1374" s="176"/>
    </row>
    <row r="1375" spans="1:29" s="177" customFormat="1" ht="18" customHeight="1" x14ac:dyDescent="0.25">
      <c r="A1375" s="128"/>
      <c r="B1375" s="220"/>
      <c r="C1375" s="223"/>
      <c r="D1375" s="962"/>
      <c r="E1375" s="963"/>
      <c r="F1375" s="963"/>
      <c r="G1375" s="963"/>
      <c r="H1375" s="963"/>
      <c r="I1375" s="963"/>
      <c r="J1375" s="963"/>
      <c r="K1375" s="963"/>
      <c r="L1375" s="963"/>
      <c r="M1375" s="963"/>
      <c r="N1375" s="963"/>
      <c r="O1375" s="963"/>
      <c r="P1375" s="963"/>
      <c r="Q1375" s="964"/>
      <c r="R1375" s="309"/>
      <c r="S1375" s="380"/>
      <c r="T1375" s="202" t="b">
        <f t="shared" si="106"/>
        <v>0</v>
      </c>
      <c r="U1375" s="202" t="str">
        <f t="shared" si="107"/>
        <v>FALSE</v>
      </c>
      <c r="V1375" s="202">
        <f t="shared" si="108"/>
        <v>0</v>
      </c>
      <c r="W1375" s="202" t="str">
        <f t="shared" si="109"/>
        <v>0</v>
      </c>
      <c r="X1375" s="174"/>
      <c r="Y1375" s="174"/>
      <c r="Z1375" s="174"/>
      <c r="AA1375" s="175"/>
      <c r="AB1375" s="176"/>
      <c r="AC1375" s="176"/>
    </row>
    <row r="1376" spans="1:29" s="177" customFormat="1" ht="19.5" customHeight="1" x14ac:dyDescent="0.25">
      <c r="A1376" s="128"/>
      <c r="B1376" s="220"/>
      <c r="C1376" s="223"/>
      <c r="D1376" s="962"/>
      <c r="E1376" s="963"/>
      <c r="F1376" s="963"/>
      <c r="G1376" s="963"/>
      <c r="H1376" s="963"/>
      <c r="I1376" s="963"/>
      <c r="J1376" s="963"/>
      <c r="K1376" s="963"/>
      <c r="L1376" s="963"/>
      <c r="M1376" s="963"/>
      <c r="N1376" s="963"/>
      <c r="O1376" s="963"/>
      <c r="P1376" s="963"/>
      <c r="Q1376" s="964"/>
      <c r="R1376" s="306"/>
      <c r="S1376" s="380"/>
      <c r="T1376" s="202" t="b">
        <f t="shared" si="106"/>
        <v>0</v>
      </c>
      <c r="U1376" s="202" t="str">
        <f t="shared" si="107"/>
        <v>FALSE</v>
      </c>
      <c r="V1376" s="202">
        <f t="shared" si="108"/>
        <v>0</v>
      </c>
      <c r="W1376" s="202" t="str">
        <f t="shared" si="109"/>
        <v>0</v>
      </c>
      <c r="X1376" s="174"/>
      <c r="Y1376" s="174"/>
      <c r="Z1376" s="174"/>
      <c r="AA1376" s="175"/>
      <c r="AB1376" s="176"/>
      <c r="AC1376" s="176"/>
    </row>
    <row r="1377" spans="1:41" s="177" customFormat="1" ht="21.75" customHeight="1" x14ac:dyDescent="0.25">
      <c r="A1377" s="128"/>
      <c r="B1377" s="220"/>
      <c r="C1377" s="223"/>
      <c r="D1377" s="962"/>
      <c r="E1377" s="963"/>
      <c r="F1377" s="963"/>
      <c r="G1377" s="963"/>
      <c r="H1377" s="963"/>
      <c r="I1377" s="963"/>
      <c r="J1377" s="963"/>
      <c r="K1377" s="963"/>
      <c r="L1377" s="963"/>
      <c r="M1377" s="963"/>
      <c r="N1377" s="963"/>
      <c r="O1377" s="963"/>
      <c r="P1377" s="963"/>
      <c r="Q1377" s="964"/>
      <c r="R1377" s="306"/>
      <c r="S1377" s="380"/>
      <c r="T1377" s="202" t="b">
        <f t="shared" si="106"/>
        <v>0</v>
      </c>
      <c r="U1377" s="202" t="str">
        <f t="shared" si="107"/>
        <v>FALSE</v>
      </c>
      <c r="V1377" s="202">
        <f t="shared" si="108"/>
        <v>0</v>
      </c>
      <c r="W1377" s="202" t="str">
        <f t="shared" si="109"/>
        <v>0</v>
      </c>
      <c r="X1377" s="174"/>
      <c r="Y1377" s="174"/>
      <c r="Z1377" s="174"/>
      <c r="AA1377" s="175"/>
      <c r="AB1377" s="176"/>
      <c r="AC1377" s="176"/>
    </row>
    <row r="1378" spans="1:41" s="177" customFormat="1" ht="19.5" customHeight="1" x14ac:dyDescent="0.25">
      <c r="A1378" s="128"/>
      <c r="B1378" s="220"/>
      <c r="C1378" s="223"/>
      <c r="D1378" s="965"/>
      <c r="E1378" s="966"/>
      <c r="F1378" s="966"/>
      <c r="G1378" s="966"/>
      <c r="H1378" s="966"/>
      <c r="I1378" s="966"/>
      <c r="J1378" s="966"/>
      <c r="K1378" s="966"/>
      <c r="L1378" s="966"/>
      <c r="M1378" s="966"/>
      <c r="N1378" s="966"/>
      <c r="O1378" s="966"/>
      <c r="P1378" s="966"/>
      <c r="Q1378" s="967"/>
      <c r="R1378" s="339"/>
      <c r="S1378" s="380"/>
      <c r="T1378" s="202" t="b">
        <f t="shared" si="106"/>
        <v>0</v>
      </c>
      <c r="U1378" s="202" t="str">
        <f t="shared" si="107"/>
        <v>FALSE</v>
      </c>
      <c r="V1378" s="202">
        <f t="shared" si="108"/>
        <v>0</v>
      </c>
      <c r="W1378" s="202" t="str">
        <f t="shared" si="109"/>
        <v>0</v>
      </c>
      <c r="X1378" s="174"/>
      <c r="Y1378" s="174"/>
      <c r="Z1378" s="174"/>
      <c r="AA1378" s="175"/>
      <c r="AB1378" s="176"/>
      <c r="AC1378" s="176"/>
    </row>
    <row r="1379" spans="1:41" s="207" customFormat="1" x14ac:dyDescent="0.25">
      <c r="A1379" s="128"/>
      <c r="B1379" s="220"/>
      <c r="C1379" s="223"/>
      <c r="D1379" s="223"/>
      <c r="E1379" s="223"/>
      <c r="F1379" s="223"/>
      <c r="G1379" s="223"/>
      <c r="H1379" s="223"/>
      <c r="I1379" s="223"/>
      <c r="J1379" s="223"/>
      <c r="K1379" s="223"/>
      <c r="L1379" s="223"/>
      <c r="M1379" s="223"/>
      <c r="N1379" s="308"/>
      <c r="O1379" s="223"/>
      <c r="P1379" s="223"/>
      <c r="Q1379" s="223"/>
      <c r="R1379" s="306"/>
      <c r="S1379" s="380"/>
      <c r="T1379" s="202"/>
      <c r="U1379" s="202"/>
      <c r="V1379" s="202"/>
      <c r="W1379" s="202"/>
      <c r="X1379" s="174"/>
      <c r="Y1379" s="174"/>
      <c r="Z1379" s="174"/>
      <c r="AA1379" s="175"/>
      <c r="AB1379" s="176"/>
      <c r="AC1379" s="176"/>
      <c r="AD1379" s="177"/>
      <c r="AE1379" s="177"/>
      <c r="AF1379" s="177"/>
      <c r="AG1379" s="177"/>
      <c r="AH1379" s="177"/>
      <c r="AI1379" s="177"/>
      <c r="AJ1379" s="177"/>
      <c r="AK1379" s="177"/>
    </row>
    <row r="1380" spans="1:41" ht="21.75" customHeight="1" x14ac:dyDescent="0.25">
      <c r="A1380" s="124"/>
      <c r="B1380" s="211"/>
      <c r="C1380" s="223"/>
      <c r="D1380" s="898" t="s">
        <v>744</v>
      </c>
      <c r="E1380" s="898"/>
      <c r="F1380" s="898"/>
      <c r="G1380" s="898"/>
      <c r="H1380" s="898"/>
      <c r="I1380" s="898"/>
      <c r="J1380" s="898"/>
      <c r="K1380" s="898"/>
      <c r="L1380" s="898"/>
      <c r="M1380" s="898"/>
      <c r="N1380" s="898"/>
      <c r="O1380" s="898"/>
      <c r="P1380" s="968" t="s">
        <v>251</v>
      </c>
      <c r="Q1380" s="969"/>
      <c r="R1380" s="243"/>
      <c r="S1380" s="536" t="str">
        <f>IF(AND(P1360="YES",P1380="&lt;select&gt;"),"Please upload the required documentation.","")</f>
        <v/>
      </c>
      <c r="T1380" s="202" t="b">
        <f>IF(W1380="1",TRUE,FALSE)</f>
        <v>0</v>
      </c>
      <c r="U1380" s="202" t="str">
        <f>""&amp;T1380&amp;""</f>
        <v>FALSE</v>
      </c>
      <c r="V1380" s="202">
        <f>IF(P1380="Uploaded",1,0)</f>
        <v>0</v>
      </c>
      <c r="W1380" s="202" t="str">
        <f>""&amp;V1380&amp;""</f>
        <v>0</v>
      </c>
      <c r="AL1380" s="178"/>
      <c r="AM1380" s="178"/>
      <c r="AN1380" s="178"/>
      <c r="AO1380" s="178"/>
    </row>
    <row r="1381" spans="1:41" ht="26.45" customHeight="1" x14ac:dyDescent="0.25">
      <c r="A1381" s="124"/>
      <c r="B1381" s="211"/>
      <c r="C1381" s="223"/>
      <c r="D1381" s="898"/>
      <c r="E1381" s="898"/>
      <c r="F1381" s="898"/>
      <c r="G1381" s="898"/>
      <c r="H1381" s="898"/>
      <c r="I1381" s="898"/>
      <c r="J1381" s="898"/>
      <c r="K1381" s="898"/>
      <c r="L1381" s="898"/>
      <c r="M1381" s="898"/>
      <c r="N1381" s="898"/>
      <c r="O1381" s="898"/>
      <c r="P1381" s="357"/>
      <c r="Q1381" s="357"/>
      <c r="R1381" s="243"/>
      <c r="S1381" s="536"/>
      <c r="T1381" s="202"/>
      <c r="U1381" s="202"/>
      <c r="V1381" s="202"/>
      <c r="W1381" s="202"/>
      <c r="AL1381" s="178"/>
      <c r="AM1381" s="178"/>
      <c r="AN1381" s="178"/>
      <c r="AO1381" s="178"/>
    </row>
    <row r="1382" spans="1:41" s="133" customFormat="1" ht="21.75" customHeight="1" x14ac:dyDescent="0.25">
      <c r="A1382" s="128"/>
      <c r="B1382" s="220"/>
      <c r="C1382" s="223"/>
      <c r="D1382" s="221" t="s">
        <v>663</v>
      </c>
      <c r="E1382" s="222"/>
      <c r="F1382" s="222"/>
      <c r="G1382" s="223"/>
      <c r="H1382" s="224"/>
      <c r="I1382" s="223"/>
      <c r="J1382" s="223"/>
      <c r="K1382" s="223"/>
      <c r="L1382" s="223"/>
      <c r="M1382" s="223"/>
      <c r="N1382" s="225"/>
      <c r="O1382" s="226"/>
      <c r="P1382" s="129"/>
      <c r="Q1382" s="129"/>
      <c r="R1382" s="227"/>
      <c r="S1382" s="380"/>
      <c r="T1382" s="202"/>
      <c r="U1382" s="202"/>
      <c r="V1382" s="202"/>
      <c r="W1382" s="202"/>
      <c r="X1382" s="202"/>
      <c r="Y1382" s="202"/>
      <c r="Z1382" s="202"/>
      <c r="AA1382" s="128"/>
      <c r="AB1382" s="131"/>
      <c r="AC1382" s="131"/>
    </row>
    <row r="1383" spans="1:41" s="133" customFormat="1" ht="15.75" x14ac:dyDescent="0.25">
      <c r="A1383" s="128"/>
      <c r="B1383" s="220"/>
      <c r="C1383" s="223"/>
      <c r="D1383" s="229"/>
      <c r="E1383" s="411" t="s">
        <v>257</v>
      </c>
      <c r="F1383" s="956" t="s">
        <v>251</v>
      </c>
      <c r="G1383" s="957"/>
      <c r="H1383" s="957"/>
      <c r="I1383" s="957"/>
      <c r="J1383" s="958"/>
      <c r="K1383" s="494"/>
      <c r="L1383" s="411" t="s">
        <v>258</v>
      </c>
      <c r="M1383" s="956" t="s">
        <v>251</v>
      </c>
      <c r="N1383" s="957"/>
      <c r="O1383" s="957"/>
      <c r="P1383" s="957"/>
      <c r="Q1383" s="958"/>
      <c r="R1383" s="227"/>
      <c r="S1383" s="380"/>
      <c r="T1383" s="202"/>
      <c r="U1383" s="202"/>
      <c r="V1383" s="202"/>
      <c r="W1383" s="202"/>
      <c r="X1383" s="202"/>
      <c r="Y1383" s="202"/>
      <c r="Z1383" s="202"/>
      <c r="AA1383" s="128"/>
      <c r="AB1383" s="131"/>
      <c r="AC1383" s="131"/>
    </row>
    <row r="1384" spans="1:41" s="177" customFormat="1" ht="14.25" customHeight="1" thickBot="1" x14ac:dyDescent="0.3">
      <c r="A1384" s="128"/>
      <c r="B1384" s="358"/>
      <c r="C1384" s="359"/>
      <c r="D1384" s="360"/>
      <c r="E1384" s="360"/>
      <c r="F1384" s="360"/>
      <c r="G1384" s="360"/>
      <c r="H1384" s="360"/>
      <c r="I1384" s="360"/>
      <c r="J1384" s="360"/>
      <c r="K1384" s="360"/>
      <c r="L1384" s="360"/>
      <c r="M1384" s="360"/>
      <c r="N1384" s="360"/>
      <c r="O1384" s="360"/>
      <c r="P1384" s="320"/>
      <c r="Q1384" s="320"/>
      <c r="R1384" s="361"/>
      <c r="S1384" s="380"/>
      <c r="T1384" s="202" t="b">
        <f>IF(W1384="1",TRUE,FALSE)</f>
        <v>0</v>
      </c>
      <c r="U1384" s="202" t="str">
        <f>""&amp;T1384&amp;""</f>
        <v>FALSE</v>
      </c>
      <c r="V1384" s="202">
        <f>IF(C1384="Uploaded",1,0)</f>
        <v>0</v>
      </c>
      <c r="W1384" s="202" t="str">
        <f>""&amp;V1384&amp;""</f>
        <v>0</v>
      </c>
      <c r="X1384" s="174"/>
      <c r="Y1384" s="174"/>
      <c r="Z1384" s="174"/>
      <c r="AA1384" s="175"/>
      <c r="AB1384" s="176"/>
      <c r="AC1384" s="176"/>
    </row>
    <row r="1385" spans="1:41" s="177" customFormat="1" ht="15.75" x14ac:dyDescent="0.25">
      <c r="A1385" s="128"/>
      <c r="B1385" s="291"/>
      <c r="C1385" s="292"/>
      <c r="D1385" s="342"/>
      <c r="E1385" s="342"/>
      <c r="F1385" s="342"/>
      <c r="G1385" s="342"/>
      <c r="H1385" s="342"/>
      <c r="I1385" s="342"/>
      <c r="J1385" s="342"/>
      <c r="K1385" s="342"/>
      <c r="L1385" s="342"/>
      <c r="M1385" s="342"/>
      <c r="N1385" s="343"/>
      <c r="O1385" s="342"/>
      <c r="P1385" s="342"/>
      <c r="Q1385" s="342"/>
      <c r="R1385" s="294"/>
      <c r="S1385" s="380"/>
      <c r="T1385" s="202" t="b">
        <f t="shared" si="106"/>
        <v>0</v>
      </c>
      <c r="U1385" s="202" t="str">
        <f t="shared" si="107"/>
        <v>FALSE</v>
      </c>
      <c r="V1385" s="202">
        <f t="shared" si="108"/>
        <v>0</v>
      </c>
      <c r="W1385" s="202" t="str">
        <f t="shared" si="109"/>
        <v>0</v>
      </c>
      <c r="X1385" s="174"/>
      <c r="Y1385" s="174"/>
      <c r="Z1385" s="174"/>
      <c r="AA1385" s="175"/>
      <c r="AB1385" s="176"/>
      <c r="AC1385" s="176"/>
    </row>
    <row r="1386" spans="1:41" s="177" customFormat="1" ht="15.75" x14ac:dyDescent="0.25">
      <c r="A1386" s="128"/>
      <c r="B1386" s="220"/>
      <c r="C1386" s="322" t="s">
        <v>342</v>
      </c>
      <c r="D1386" s="322"/>
      <c r="E1386" s="307"/>
      <c r="F1386" s="307"/>
      <c r="G1386" s="307"/>
      <c r="H1386" s="307"/>
      <c r="I1386" s="307"/>
      <c r="J1386" s="307"/>
      <c r="K1386" s="307"/>
      <c r="L1386" s="307"/>
      <c r="M1386" s="307"/>
      <c r="N1386" s="323"/>
      <c r="O1386" s="307"/>
      <c r="P1386" s="307"/>
      <c r="Q1386" s="307"/>
      <c r="R1386" s="345"/>
      <c r="S1386" s="380"/>
      <c r="T1386" s="202" t="b">
        <f t="shared" si="106"/>
        <v>0</v>
      </c>
      <c r="U1386" s="202" t="str">
        <f t="shared" si="107"/>
        <v>FALSE</v>
      </c>
      <c r="V1386" s="202">
        <f>IF(P1386="YES",1,0)</f>
        <v>0</v>
      </c>
      <c r="W1386" s="202" t="str">
        <f t="shared" si="109"/>
        <v>0</v>
      </c>
      <c r="X1386" s="174"/>
      <c r="Y1386" s="174"/>
      <c r="Z1386" s="174"/>
      <c r="AA1386" s="175"/>
      <c r="AB1386" s="176"/>
      <c r="AC1386" s="176"/>
    </row>
    <row r="1387" spans="1:41" s="346" customFormat="1" ht="15.75" x14ac:dyDescent="0.25">
      <c r="A1387" s="324"/>
      <c r="B1387" s="325"/>
      <c r="C1387" s="326" t="s">
        <v>339</v>
      </c>
      <c r="E1387" s="328"/>
      <c r="F1387" s="328"/>
      <c r="G1387" s="328"/>
      <c r="H1387" s="328"/>
      <c r="I1387" s="328"/>
      <c r="J1387" s="328"/>
      <c r="K1387" s="328"/>
      <c r="L1387" s="328"/>
      <c r="M1387" s="328"/>
      <c r="N1387" s="388"/>
      <c r="O1387" s="389"/>
      <c r="P1387" s="390"/>
      <c r="Q1387" s="390"/>
      <c r="R1387" s="348"/>
      <c r="S1387" s="539"/>
      <c r="T1387" s="330" t="e">
        <f t="shared" si="106"/>
        <v>#REF!</v>
      </c>
      <c r="U1387" s="330" t="e">
        <f t="shared" si="107"/>
        <v>#REF!</v>
      </c>
      <c r="V1387" s="330" t="e">
        <f>IF(#REF!="Uploaded",1,0)</f>
        <v>#REF!</v>
      </c>
      <c r="W1387" s="330" t="e">
        <f t="shared" si="109"/>
        <v>#REF!</v>
      </c>
      <c r="X1387" s="349"/>
      <c r="Y1387" s="349"/>
      <c r="Z1387" s="349"/>
      <c r="AA1387" s="541"/>
      <c r="AB1387" s="350"/>
      <c r="AC1387" s="350"/>
    </row>
    <row r="1388" spans="1:41" s="346" customFormat="1" ht="16.5" customHeight="1" x14ac:dyDescent="0.25">
      <c r="A1388" s="324"/>
      <c r="B1388" s="325"/>
      <c r="C1388" s="352"/>
      <c r="D1388" s="326"/>
      <c r="E1388" s="328"/>
      <c r="F1388" s="328"/>
      <c r="G1388" s="328"/>
      <c r="H1388" s="328"/>
      <c r="I1388" s="328"/>
      <c r="J1388" s="328"/>
      <c r="K1388" s="328"/>
      <c r="L1388" s="328"/>
      <c r="M1388" s="328"/>
      <c r="N1388" s="328"/>
      <c r="O1388" s="328"/>
      <c r="P1388" s="328"/>
      <c r="Q1388" s="328"/>
      <c r="R1388" s="329"/>
      <c r="S1388" s="539"/>
      <c r="T1388" s="330" t="b">
        <f>IF(W1388="1",TRUE,FALSE)</f>
        <v>0</v>
      </c>
      <c r="U1388" s="330" t="str">
        <f>""&amp;T1388&amp;""</f>
        <v>FALSE</v>
      </c>
      <c r="V1388" s="330">
        <f>IF(P1388="YES",1,0)</f>
        <v>0</v>
      </c>
      <c r="W1388" s="330" t="str">
        <f>""&amp;V1388&amp;""</f>
        <v>0</v>
      </c>
      <c r="X1388" s="349"/>
      <c r="Y1388" s="349"/>
      <c r="Z1388" s="349"/>
      <c r="AA1388" s="541"/>
      <c r="AB1388" s="350"/>
      <c r="AC1388" s="350"/>
    </row>
    <row r="1389" spans="1:41" s="177" customFormat="1" ht="16.5" customHeight="1" x14ac:dyDescent="0.25">
      <c r="A1389" s="128"/>
      <c r="B1389" s="220"/>
      <c r="C1389" s="223"/>
      <c r="D1389" s="883" t="s">
        <v>640</v>
      </c>
      <c r="E1389" s="883"/>
      <c r="F1389" s="883"/>
      <c r="G1389" s="883"/>
      <c r="H1389" s="883"/>
      <c r="I1389" s="883"/>
      <c r="J1389" s="883"/>
      <c r="K1389" s="883"/>
      <c r="L1389" s="883"/>
      <c r="M1389" s="883"/>
      <c r="N1389" s="883"/>
      <c r="O1389" s="884"/>
      <c r="P1389" s="95" t="s">
        <v>251</v>
      </c>
      <c r="Q1389" s="307"/>
      <c r="R1389" s="306"/>
      <c r="S1389" s="380" t="str">
        <f>IF(AND(OR(P1389="NO",P1389="&lt;select&gt;"),OR(D1393&lt;&gt;"",U1400="TRUE")),"Please answer this question by making a selection in the dropdown.","")</f>
        <v/>
      </c>
      <c r="T1389" s="202" t="b">
        <f>IF(W1389="1",TRUE,FALSE)</f>
        <v>0</v>
      </c>
      <c r="U1389" s="202" t="str">
        <f>""&amp;T1389&amp;""</f>
        <v>FALSE</v>
      </c>
      <c r="V1389" s="202">
        <f>IF(P1389="YES",1,0)</f>
        <v>0</v>
      </c>
      <c r="W1389" s="202" t="str">
        <f>""&amp;V1389&amp;""</f>
        <v>0</v>
      </c>
      <c r="X1389" s="174"/>
      <c r="Y1389" s="174"/>
      <c r="Z1389" s="174"/>
      <c r="AA1389" s="175"/>
      <c r="AB1389" s="176"/>
      <c r="AC1389" s="176"/>
    </row>
    <row r="1390" spans="1:41" s="177" customFormat="1" ht="15.75" customHeight="1" x14ac:dyDescent="0.25">
      <c r="A1390" s="128"/>
      <c r="B1390" s="220"/>
      <c r="C1390" s="223"/>
      <c r="E1390" s="337"/>
      <c r="F1390" s="337"/>
      <c r="G1390" s="337"/>
      <c r="H1390" s="337"/>
      <c r="I1390" s="337"/>
      <c r="J1390" s="337"/>
      <c r="K1390" s="337"/>
      <c r="L1390" s="337"/>
      <c r="M1390" s="337"/>
      <c r="N1390" s="337"/>
      <c r="O1390" s="337"/>
      <c r="P1390" s="337"/>
      <c r="Q1390" s="337"/>
      <c r="R1390" s="345"/>
      <c r="S1390" s="380"/>
      <c r="T1390" s="202" t="b">
        <f t="shared" si="106"/>
        <v>0</v>
      </c>
      <c r="U1390" s="202" t="str">
        <f t="shared" si="107"/>
        <v>FALSE</v>
      </c>
      <c r="V1390" s="202">
        <f t="shared" ref="V1390:V1409" si="110">IF(C1390="Uploaded",1,0)</f>
        <v>0</v>
      </c>
      <c r="W1390" s="202" t="str">
        <f t="shared" si="109"/>
        <v>0</v>
      </c>
      <c r="X1390" s="174"/>
      <c r="Y1390" s="174"/>
      <c r="Z1390" s="174"/>
      <c r="AA1390" s="175"/>
      <c r="AB1390" s="176"/>
      <c r="AC1390" s="176"/>
    </row>
    <row r="1391" spans="1:41" s="177" customFormat="1" ht="15.75" x14ac:dyDescent="0.25">
      <c r="A1391" s="128"/>
      <c r="B1391" s="220"/>
      <c r="C1391" s="223"/>
      <c r="D1391" s="775" t="s">
        <v>440</v>
      </c>
      <c r="E1391" s="337"/>
      <c r="F1391" s="337"/>
      <c r="G1391" s="337"/>
      <c r="H1391" s="337"/>
      <c r="I1391" s="337"/>
      <c r="J1391" s="337"/>
      <c r="K1391" s="337"/>
      <c r="L1391" s="337"/>
      <c r="M1391" s="337"/>
      <c r="N1391" s="337"/>
      <c r="O1391" s="337"/>
      <c r="P1391" s="337"/>
      <c r="Q1391" s="337"/>
      <c r="R1391" s="345"/>
      <c r="S1391" s="380"/>
      <c r="T1391" s="202" t="b">
        <f t="shared" si="106"/>
        <v>0</v>
      </c>
      <c r="U1391" s="202" t="str">
        <f t="shared" si="107"/>
        <v>FALSE</v>
      </c>
      <c r="V1391" s="202">
        <f t="shared" si="110"/>
        <v>0</v>
      </c>
      <c r="W1391" s="202" t="str">
        <f t="shared" si="109"/>
        <v>0</v>
      </c>
      <c r="X1391" s="174"/>
      <c r="Y1391" s="174"/>
      <c r="Z1391" s="174"/>
      <c r="AA1391" s="175"/>
      <c r="AB1391" s="176"/>
      <c r="AC1391" s="176"/>
    </row>
    <row r="1392" spans="1:41" s="177" customFormat="1" ht="9" customHeight="1" x14ac:dyDescent="0.25">
      <c r="A1392" s="128"/>
      <c r="B1392" s="220"/>
      <c r="C1392" s="223"/>
      <c r="D1392" s="307"/>
      <c r="E1392" s="307"/>
      <c r="F1392" s="307"/>
      <c r="G1392" s="307"/>
      <c r="H1392" s="307"/>
      <c r="I1392" s="307"/>
      <c r="J1392" s="307"/>
      <c r="K1392" s="307"/>
      <c r="L1392" s="307"/>
      <c r="M1392" s="307"/>
      <c r="N1392" s="323"/>
      <c r="O1392" s="307"/>
      <c r="P1392" s="307"/>
      <c r="Q1392" s="307"/>
      <c r="R1392" s="306"/>
      <c r="S1392" s="380"/>
      <c r="T1392" s="202" t="b">
        <f t="shared" si="106"/>
        <v>0</v>
      </c>
      <c r="U1392" s="202" t="str">
        <f t="shared" si="107"/>
        <v>FALSE</v>
      </c>
      <c r="V1392" s="202">
        <f t="shared" si="110"/>
        <v>0</v>
      </c>
      <c r="W1392" s="202" t="str">
        <f t="shared" si="109"/>
        <v>0</v>
      </c>
      <c r="X1392" s="174"/>
      <c r="Y1392" s="174"/>
      <c r="Z1392" s="174"/>
      <c r="AA1392" s="175"/>
      <c r="AB1392" s="176"/>
      <c r="AC1392" s="176"/>
    </row>
    <row r="1393" spans="1:41" s="177" customFormat="1" ht="18.75" customHeight="1" x14ac:dyDescent="0.25">
      <c r="A1393" s="128"/>
      <c r="B1393" s="220"/>
      <c r="C1393" s="223"/>
      <c r="D1393" s="959"/>
      <c r="E1393" s="960"/>
      <c r="F1393" s="960"/>
      <c r="G1393" s="960"/>
      <c r="H1393" s="960"/>
      <c r="I1393" s="960"/>
      <c r="J1393" s="960"/>
      <c r="K1393" s="960"/>
      <c r="L1393" s="960"/>
      <c r="M1393" s="960"/>
      <c r="N1393" s="960"/>
      <c r="O1393" s="960"/>
      <c r="P1393" s="960"/>
      <c r="Q1393" s="961"/>
      <c r="R1393" s="309"/>
      <c r="S1393" s="380" t="str">
        <f>IF(AND(P1389="YES",D1393=""),"Please add narrative text.","")</f>
        <v/>
      </c>
      <c r="T1393" s="202" t="b">
        <f t="shared" si="106"/>
        <v>0</v>
      </c>
      <c r="U1393" s="202" t="str">
        <f t="shared" si="107"/>
        <v>FALSE</v>
      </c>
      <c r="V1393" s="202">
        <f t="shared" si="110"/>
        <v>0</v>
      </c>
      <c r="W1393" s="202" t="str">
        <f t="shared" si="109"/>
        <v>0</v>
      </c>
      <c r="X1393" s="174"/>
      <c r="Y1393" s="174"/>
      <c r="Z1393" s="174"/>
      <c r="AA1393" s="175"/>
      <c r="AB1393" s="176"/>
      <c r="AC1393" s="176"/>
    </row>
    <row r="1394" spans="1:41" s="177" customFormat="1" ht="21.75" customHeight="1" x14ac:dyDescent="0.25">
      <c r="A1394" s="128"/>
      <c r="B1394" s="220"/>
      <c r="C1394" s="223"/>
      <c r="D1394" s="962"/>
      <c r="E1394" s="963"/>
      <c r="F1394" s="963"/>
      <c r="G1394" s="963"/>
      <c r="H1394" s="963"/>
      <c r="I1394" s="963"/>
      <c r="J1394" s="963"/>
      <c r="K1394" s="963"/>
      <c r="L1394" s="963"/>
      <c r="M1394" s="963"/>
      <c r="N1394" s="963"/>
      <c r="O1394" s="963"/>
      <c r="P1394" s="963"/>
      <c r="Q1394" s="964"/>
      <c r="R1394" s="306"/>
      <c r="S1394" s="380"/>
      <c r="T1394" s="202" t="b">
        <f t="shared" si="106"/>
        <v>0</v>
      </c>
      <c r="U1394" s="202" t="str">
        <f t="shared" si="107"/>
        <v>FALSE</v>
      </c>
      <c r="V1394" s="202">
        <f t="shared" si="110"/>
        <v>0</v>
      </c>
      <c r="W1394" s="202" t="str">
        <f t="shared" si="109"/>
        <v>0</v>
      </c>
      <c r="X1394" s="174"/>
      <c r="Y1394" s="174"/>
      <c r="Z1394" s="174"/>
      <c r="AA1394" s="175"/>
      <c r="AB1394" s="176"/>
      <c r="AC1394" s="176"/>
    </row>
    <row r="1395" spans="1:41" s="177" customFormat="1" ht="21" customHeight="1" x14ac:dyDescent="0.25">
      <c r="A1395" s="128"/>
      <c r="B1395" s="220"/>
      <c r="C1395" s="223"/>
      <c r="D1395" s="962"/>
      <c r="E1395" s="963"/>
      <c r="F1395" s="963"/>
      <c r="G1395" s="963"/>
      <c r="H1395" s="963"/>
      <c r="I1395" s="963"/>
      <c r="J1395" s="963"/>
      <c r="K1395" s="963"/>
      <c r="L1395" s="963"/>
      <c r="M1395" s="963"/>
      <c r="N1395" s="963"/>
      <c r="O1395" s="963"/>
      <c r="P1395" s="963"/>
      <c r="Q1395" s="964"/>
      <c r="R1395" s="306"/>
      <c r="S1395" s="380"/>
      <c r="T1395" s="202" t="b">
        <f t="shared" si="106"/>
        <v>0</v>
      </c>
      <c r="U1395" s="202" t="str">
        <f t="shared" si="107"/>
        <v>FALSE</v>
      </c>
      <c r="V1395" s="202">
        <f t="shared" si="110"/>
        <v>0</v>
      </c>
      <c r="W1395" s="202" t="str">
        <f t="shared" si="109"/>
        <v>0</v>
      </c>
      <c r="X1395" s="174"/>
      <c r="Y1395" s="174"/>
      <c r="Z1395" s="174"/>
      <c r="AA1395" s="175"/>
      <c r="AB1395" s="176"/>
      <c r="AC1395" s="176"/>
    </row>
    <row r="1396" spans="1:41" s="177" customFormat="1" ht="18.75" customHeight="1" x14ac:dyDescent="0.25">
      <c r="A1396" s="128"/>
      <c r="B1396" s="220"/>
      <c r="C1396" s="223"/>
      <c r="D1396" s="962"/>
      <c r="E1396" s="963"/>
      <c r="F1396" s="963"/>
      <c r="G1396" s="963"/>
      <c r="H1396" s="963"/>
      <c r="I1396" s="963"/>
      <c r="J1396" s="963"/>
      <c r="K1396" s="963"/>
      <c r="L1396" s="963"/>
      <c r="M1396" s="963"/>
      <c r="N1396" s="963"/>
      <c r="O1396" s="963"/>
      <c r="P1396" s="963"/>
      <c r="Q1396" s="964"/>
      <c r="R1396" s="306"/>
      <c r="S1396" s="380"/>
      <c r="T1396" s="202" t="b">
        <f t="shared" si="106"/>
        <v>0</v>
      </c>
      <c r="U1396" s="202" t="str">
        <f t="shared" si="107"/>
        <v>FALSE</v>
      </c>
      <c r="V1396" s="202">
        <f t="shared" si="110"/>
        <v>0</v>
      </c>
      <c r="W1396" s="202" t="str">
        <f t="shared" si="109"/>
        <v>0</v>
      </c>
      <c r="X1396" s="174"/>
      <c r="Y1396" s="174"/>
      <c r="Z1396" s="174"/>
      <c r="AA1396" s="175"/>
      <c r="AB1396" s="176"/>
      <c r="AC1396" s="176"/>
    </row>
    <row r="1397" spans="1:41" s="177" customFormat="1" x14ac:dyDescent="0.25">
      <c r="A1397" s="128"/>
      <c r="B1397" s="220"/>
      <c r="C1397" s="223"/>
      <c r="D1397" s="962"/>
      <c r="E1397" s="963"/>
      <c r="F1397" s="963"/>
      <c r="G1397" s="963"/>
      <c r="H1397" s="963"/>
      <c r="I1397" s="963"/>
      <c r="J1397" s="963"/>
      <c r="K1397" s="963"/>
      <c r="L1397" s="963"/>
      <c r="M1397" s="963"/>
      <c r="N1397" s="963"/>
      <c r="O1397" s="963"/>
      <c r="P1397" s="963"/>
      <c r="Q1397" s="964"/>
      <c r="R1397" s="306"/>
      <c r="S1397" s="380"/>
      <c r="T1397" s="202" t="b">
        <f t="shared" si="106"/>
        <v>0</v>
      </c>
      <c r="U1397" s="202" t="str">
        <f t="shared" si="107"/>
        <v>FALSE</v>
      </c>
      <c r="V1397" s="202">
        <f t="shared" si="110"/>
        <v>0</v>
      </c>
      <c r="W1397" s="202" t="str">
        <f t="shared" si="109"/>
        <v>0</v>
      </c>
      <c r="X1397" s="174"/>
      <c r="Y1397" s="174"/>
      <c r="Z1397" s="174"/>
      <c r="AA1397" s="175"/>
      <c r="AB1397" s="176"/>
      <c r="AC1397" s="176"/>
    </row>
    <row r="1398" spans="1:41" s="177" customFormat="1" x14ac:dyDescent="0.25">
      <c r="A1398" s="128"/>
      <c r="B1398" s="220"/>
      <c r="C1398" s="223"/>
      <c r="D1398" s="965"/>
      <c r="E1398" s="966"/>
      <c r="F1398" s="966"/>
      <c r="G1398" s="966"/>
      <c r="H1398" s="966"/>
      <c r="I1398" s="966"/>
      <c r="J1398" s="966"/>
      <c r="K1398" s="966"/>
      <c r="L1398" s="966"/>
      <c r="M1398" s="966"/>
      <c r="N1398" s="966"/>
      <c r="O1398" s="966"/>
      <c r="P1398" s="966"/>
      <c r="Q1398" s="967"/>
      <c r="R1398" s="339"/>
      <c r="S1398" s="380"/>
      <c r="T1398" s="202" t="b">
        <f t="shared" si="106"/>
        <v>0</v>
      </c>
      <c r="U1398" s="202" t="str">
        <f t="shared" si="107"/>
        <v>FALSE</v>
      </c>
      <c r="V1398" s="202">
        <f t="shared" si="110"/>
        <v>0</v>
      </c>
      <c r="W1398" s="202" t="str">
        <f t="shared" si="109"/>
        <v>0</v>
      </c>
      <c r="X1398" s="174"/>
      <c r="Y1398" s="174"/>
      <c r="Z1398" s="174"/>
      <c r="AA1398" s="175"/>
      <c r="AB1398" s="176"/>
      <c r="AC1398" s="176"/>
    </row>
    <row r="1399" spans="1:41" s="207" customFormat="1" x14ac:dyDescent="0.25">
      <c r="A1399" s="128"/>
      <c r="B1399" s="220"/>
      <c r="C1399" s="223"/>
      <c r="D1399" s="223"/>
      <c r="E1399" s="223"/>
      <c r="F1399" s="223"/>
      <c r="G1399" s="223"/>
      <c r="H1399" s="223"/>
      <c r="I1399" s="223"/>
      <c r="J1399" s="223"/>
      <c r="K1399" s="223"/>
      <c r="L1399" s="223"/>
      <c r="M1399" s="223"/>
      <c r="N1399" s="308"/>
      <c r="O1399" s="223"/>
      <c r="P1399" s="223"/>
      <c r="Q1399" s="223"/>
      <c r="R1399" s="306"/>
      <c r="S1399" s="380"/>
      <c r="T1399" s="202"/>
      <c r="U1399" s="202"/>
      <c r="V1399" s="202"/>
      <c r="W1399" s="202"/>
      <c r="X1399" s="174"/>
      <c r="Y1399" s="174"/>
      <c r="Z1399" s="174"/>
      <c r="AA1399" s="175"/>
      <c r="AB1399" s="176"/>
      <c r="AC1399" s="176"/>
      <c r="AD1399" s="177"/>
      <c r="AE1399" s="177"/>
      <c r="AF1399" s="177"/>
      <c r="AG1399" s="177"/>
      <c r="AH1399" s="177"/>
      <c r="AI1399" s="177"/>
      <c r="AJ1399" s="177"/>
      <c r="AK1399" s="177"/>
    </row>
    <row r="1400" spans="1:41" ht="21.75" customHeight="1" x14ac:dyDescent="0.25">
      <c r="A1400" s="124"/>
      <c r="B1400" s="211"/>
      <c r="C1400" s="223"/>
      <c r="D1400" s="898" t="s">
        <v>284</v>
      </c>
      <c r="E1400" s="898"/>
      <c r="F1400" s="898"/>
      <c r="G1400" s="898"/>
      <c r="H1400" s="898"/>
      <c r="I1400" s="898"/>
      <c r="J1400" s="898"/>
      <c r="K1400" s="898"/>
      <c r="L1400" s="898"/>
      <c r="M1400" s="898"/>
      <c r="N1400" s="898"/>
      <c r="O1400" s="898"/>
      <c r="P1400" s="968" t="s">
        <v>251</v>
      </c>
      <c r="Q1400" s="969"/>
      <c r="R1400" s="243"/>
      <c r="S1400" s="536" t="str">
        <f>IF(AND(P1389="YES",P1400="&lt;select&gt;"),"Please upload the required documentation.","")</f>
        <v/>
      </c>
      <c r="T1400" s="202" t="b">
        <f>IF(W1400="1",TRUE,FALSE)</f>
        <v>0</v>
      </c>
      <c r="U1400" s="202" t="str">
        <f>""&amp;T1400&amp;""</f>
        <v>FALSE</v>
      </c>
      <c r="V1400" s="202">
        <f>IF(P1400="Uploaded",1,0)</f>
        <v>0</v>
      </c>
      <c r="W1400" s="202" t="str">
        <f>""&amp;V1400&amp;""</f>
        <v>0</v>
      </c>
      <c r="AL1400" s="178"/>
      <c r="AM1400" s="178"/>
      <c r="AN1400" s="178"/>
      <c r="AO1400" s="178"/>
    </row>
    <row r="1401" spans="1:41" ht="21.75" customHeight="1" x14ac:dyDescent="0.25">
      <c r="A1401" s="124"/>
      <c r="B1401" s="211"/>
      <c r="C1401" s="223"/>
      <c r="D1401" s="898"/>
      <c r="E1401" s="898"/>
      <c r="F1401" s="898"/>
      <c r="G1401" s="898"/>
      <c r="H1401" s="898"/>
      <c r="I1401" s="898"/>
      <c r="J1401" s="898"/>
      <c r="K1401" s="898"/>
      <c r="L1401" s="898"/>
      <c r="M1401" s="898"/>
      <c r="N1401" s="898"/>
      <c r="O1401" s="898"/>
      <c r="P1401" s="774"/>
      <c r="Q1401" s="774"/>
      <c r="R1401" s="243"/>
      <c r="S1401" s="536"/>
      <c r="T1401" s="202"/>
      <c r="U1401" s="202"/>
      <c r="V1401" s="202"/>
      <c r="W1401" s="202"/>
      <c r="AL1401" s="178"/>
      <c r="AM1401" s="178"/>
      <c r="AN1401" s="178"/>
      <c r="AO1401" s="178"/>
    </row>
    <row r="1402" spans="1:41" s="133" customFormat="1" ht="21.75" customHeight="1" x14ac:dyDescent="0.25">
      <c r="A1402" s="128"/>
      <c r="B1402" s="220"/>
      <c r="C1402" s="223"/>
      <c r="D1402" s="221" t="s">
        <v>663</v>
      </c>
      <c r="E1402" s="775"/>
      <c r="F1402" s="775"/>
      <c r="G1402" s="223"/>
      <c r="H1402" s="224"/>
      <c r="I1402" s="223"/>
      <c r="J1402" s="223"/>
      <c r="K1402" s="223"/>
      <c r="L1402" s="223"/>
      <c r="M1402" s="223"/>
      <c r="N1402" s="225"/>
      <c r="O1402" s="226"/>
      <c r="P1402" s="772"/>
      <c r="Q1402" s="772"/>
      <c r="R1402" s="773"/>
      <c r="S1402" s="380"/>
      <c r="T1402" s="202"/>
      <c r="U1402" s="202"/>
      <c r="V1402" s="202"/>
      <c r="W1402" s="202"/>
      <c r="X1402" s="202"/>
      <c r="Y1402" s="202"/>
      <c r="Z1402" s="202"/>
      <c r="AA1402" s="128"/>
      <c r="AB1402" s="131"/>
      <c r="AC1402" s="131"/>
    </row>
    <row r="1403" spans="1:41" s="133" customFormat="1" ht="15.75" x14ac:dyDescent="0.25">
      <c r="A1403" s="128"/>
      <c r="B1403" s="220"/>
      <c r="C1403" s="223"/>
      <c r="D1403" s="229"/>
      <c r="E1403" s="411" t="s">
        <v>257</v>
      </c>
      <c r="F1403" s="956" t="s">
        <v>251</v>
      </c>
      <c r="G1403" s="957"/>
      <c r="H1403" s="957"/>
      <c r="I1403" s="957"/>
      <c r="J1403" s="958"/>
      <c r="K1403" s="494"/>
      <c r="L1403" s="411" t="s">
        <v>258</v>
      </c>
      <c r="M1403" s="956" t="s">
        <v>251</v>
      </c>
      <c r="N1403" s="957"/>
      <c r="O1403" s="957"/>
      <c r="P1403" s="957"/>
      <c r="Q1403" s="958"/>
      <c r="R1403" s="773"/>
      <c r="S1403" s="380"/>
      <c r="T1403" s="202"/>
      <c r="U1403" s="202"/>
      <c r="V1403" s="202"/>
      <c r="W1403" s="202"/>
      <c r="X1403" s="202"/>
      <c r="Y1403" s="202"/>
      <c r="Z1403" s="202"/>
      <c r="AA1403" s="128"/>
      <c r="AB1403" s="131"/>
      <c r="AC1403" s="131"/>
    </row>
    <row r="1404" spans="1:41" s="177" customFormat="1" ht="14.25" customHeight="1" x14ac:dyDescent="0.25">
      <c r="A1404" s="128"/>
      <c r="B1404" s="220"/>
      <c r="C1404" s="223"/>
      <c r="D1404" s="770"/>
      <c r="E1404" s="770"/>
      <c r="F1404" s="770"/>
      <c r="G1404" s="770"/>
      <c r="H1404" s="770"/>
      <c r="I1404" s="770"/>
      <c r="J1404" s="770"/>
      <c r="K1404" s="770"/>
      <c r="L1404" s="770"/>
      <c r="M1404" s="770"/>
      <c r="N1404" s="770"/>
      <c r="O1404" s="770"/>
      <c r="P1404" s="207"/>
      <c r="Q1404" s="207"/>
      <c r="R1404" s="306"/>
      <c r="S1404" s="380"/>
      <c r="T1404" s="202" t="b">
        <f>IF(W1404="1",TRUE,FALSE)</f>
        <v>0</v>
      </c>
      <c r="U1404" s="202" t="str">
        <f>""&amp;T1404&amp;""</f>
        <v>FALSE</v>
      </c>
      <c r="V1404" s="202">
        <f>IF(C1404="Uploaded",1,0)</f>
        <v>0</v>
      </c>
      <c r="W1404" s="202" t="str">
        <f>""&amp;V1404&amp;""</f>
        <v>0</v>
      </c>
      <c r="X1404" s="174"/>
      <c r="Y1404" s="174"/>
      <c r="Z1404" s="174"/>
      <c r="AA1404" s="175"/>
      <c r="AB1404" s="176"/>
      <c r="AC1404" s="176"/>
    </row>
    <row r="1405" spans="1:41" ht="27.75" customHeight="1" thickBot="1" x14ac:dyDescent="0.3">
      <c r="A1405" s="124"/>
      <c r="B1405" s="954" t="s">
        <v>758</v>
      </c>
      <c r="C1405" s="955"/>
      <c r="D1405" s="955"/>
      <c r="E1405" s="319"/>
      <c r="F1405" s="319"/>
      <c r="G1405" s="319"/>
      <c r="H1405" s="319"/>
      <c r="I1405" s="319"/>
      <c r="J1405" s="319"/>
      <c r="K1405" s="319"/>
      <c r="L1405" s="319"/>
      <c r="M1405" s="319"/>
      <c r="N1405" s="319"/>
      <c r="O1405" s="319"/>
      <c r="P1405" s="319"/>
      <c r="Q1405" s="320"/>
      <c r="R1405" s="321"/>
      <c r="S1405" s="486"/>
      <c r="T1405" s="202" t="b">
        <f>IF(W1405="1",TRUE,FALSE)</f>
        <v>0</v>
      </c>
      <c r="U1405" s="202" t="str">
        <f>""&amp;T1405&amp;""</f>
        <v>FALSE</v>
      </c>
      <c r="V1405" s="202">
        <f>IF(C1405="Uploaded",1,0)</f>
        <v>0</v>
      </c>
      <c r="W1405" s="202" t="str">
        <f>""&amp;V1405&amp;""</f>
        <v>0</v>
      </c>
      <c r="AL1405" s="178"/>
      <c r="AM1405" s="178"/>
      <c r="AN1405" s="178"/>
      <c r="AO1405" s="178"/>
    </row>
    <row r="1406" spans="1:41" s="177" customFormat="1" ht="17.25" customHeight="1" collapsed="1" x14ac:dyDescent="0.25">
      <c r="A1406" s="542"/>
      <c r="B1406" s="547"/>
      <c r="C1406" s="529"/>
      <c r="D1406" s="529"/>
      <c r="E1406" s="529"/>
      <c r="F1406" s="529"/>
      <c r="G1406" s="529"/>
      <c r="H1406" s="529"/>
      <c r="I1406" s="529"/>
      <c r="J1406" s="529"/>
      <c r="K1406" s="529"/>
      <c r="L1406" s="529"/>
      <c r="M1406" s="529"/>
      <c r="N1406" s="529"/>
      <c r="O1406" s="529"/>
      <c r="P1406" s="529"/>
      <c r="Q1406" s="529"/>
      <c r="R1406" s="183"/>
      <c r="S1406" s="483"/>
      <c r="T1406" s="202" t="b">
        <f t="shared" si="106"/>
        <v>0</v>
      </c>
      <c r="U1406" s="202" t="str">
        <f t="shared" si="107"/>
        <v>FALSE</v>
      </c>
      <c r="V1406" s="202">
        <f t="shared" si="110"/>
        <v>0</v>
      </c>
      <c r="W1406" s="202" t="str">
        <f t="shared" si="109"/>
        <v>0</v>
      </c>
      <c r="X1406" s="174"/>
      <c r="Y1406" s="174"/>
      <c r="Z1406" s="174"/>
      <c r="AA1406" s="175"/>
      <c r="AB1406" s="176"/>
      <c r="AC1406" s="176"/>
    </row>
    <row r="1407" spans="1:41" s="177" customFormat="1" ht="21" customHeight="1" x14ac:dyDescent="0.4">
      <c r="A1407" s="570"/>
      <c r="B1407" s="547"/>
      <c r="C1407" s="571" t="s">
        <v>41</v>
      </c>
      <c r="D1407" s="529"/>
      <c r="E1407" s="272"/>
      <c r="F1407" s="529"/>
      <c r="G1407" s="529"/>
      <c r="H1407" s="529"/>
      <c r="I1407" s="529"/>
      <c r="J1407" s="529"/>
      <c r="K1407" s="529"/>
      <c r="L1407" s="529"/>
      <c r="M1407" s="529"/>
      <c r="N1407" s="529"/>
      <c r="O1407" s="529"/>
      <c r="P1407" s="530" t="s">
        <v>120</v>
      </c>
      <c r="Q1407" s="530">
        <f>SUM(V1413,V1432,V1451,V1469,V1504,V1526,V1548,V1574)</f>
        <v>0</v>
      </c>
      <c r="R1407" s="548" t="s">
        <v>165</v>
      </c>
      <c r="S1407" s="483"/>
      <c r="T1407" s="202" t="e">
        <f t="shared" si="106"/>
        <v>#REF!</v>
      </c>
      <c r="U1407" s="202" t="e">
        <f t="shared" si="107"/>
        <v>#REF!</v>
      </c>
      <c r="V1407" s="202" t="e">
        <f>IF(#REF!="Uploaded",1,0)</f>
        <v>#REF!</v>
      </c>
      <c r="W1407" s="202" t="e">
        <f t="shared" si="109"/>
        <v>#REF!</v>
      </c>
      <c r="X1407" s="174"/>
      <c r="Y1407" s="174"/>
      <c r="Z1407" s="174"/>
      <c r="AA1407" s="175"/>
      <c r="AB1407" s="176"/>
      <c r="AC1407" s="176"/>
    </row>
    <row r="1408" spans="1:41" s="177" customFormat="1" ht="15" customHeight="1" thickBot="1" x14ac:dyDescent="0.3">
      <c r="A1408" s="542"/>
      <c r="B1408" s="549"/>
      <c r="C1408" s="550"/>
      <c r="D1408" s="550"/>
      <c r="E1408" s="550"/>
      <c r="F1408" s="550"/>
      <c r="G1408" s="550"/>
      <c r="H1408" s="550"/>
      <c r="I1408" s="550"/>
      <c r="J1408" s="550"/>
      <c r="K1408" s="550"/>
      <c r="L1408" s="550"/>
      <c r="M1408" s="550"/>
      <c r="N1408" s="550"/>
      <c r="O1408" s="550"/>
      <c r="P1408" s="550"/>
      <c r="Q1408" s="550"/>
      <c r="R1408" s="187"/>
      <c r="S1408" s="483"/>
      <c r="T1408" s="202" t="b">
        <f t="shared" si="106"/>
        <v>0</v>
      </c>
      <c r="U1408" s="202" t="str">
        <f t="shared" si="107"/>
        <v>FALSE</v>
      </c>
      <c r="V1408" s="202">
        <f t="shared" si="110"/>
        <v>0</v>
      </c>
      <c r="W1408" s="202" t="str">
        <f t="shared" si="109"/>
        <v>0</v>
      </c>
      <c r="X1408" s="174"/>
      <c r="Y1408" s="174"/>
      <c r="Z1408" s="174"/>
      <c r="AA1408" s="175"/>
      <c r="AB1408" s="176"/>
      <c r="AC1408" s="176"/>
    </row>
    <row r="1409" spans="1:41" s="177" customFormat="1" ht="15.75" x14ac:dyDescent="0.25">
      <c r="A1409" s="128"/>
      <c r="B1409" s="291"/>
      <c r="C1409" s="292"/>
      <c r="D1409" s="342"/>
      <c r="E1409" s="342"/>
      <c r="F1409" s="342"/>
      <c r="G1409" s="342"/>
      <c r="H1409" s="342"/>
      <c r="I1409" s="342"/>
      <c r="J1409" s="342"/>
      <c r="K1409" s="342"/>
      <c r="L1409" s="342"/>
      <c r="M1409" s="342"/>
      <c r="N1409" s="343"/>
      <c r="O1409" s="342"/>
      <c r="P1409" s="342"/>
      <c r="Q1409" s="342"/>
      <c r="R1409" s="344"/>
      <c r="S1409" s="380"/>
      <c r="T1409" s="202" t="b">
        <f t="shared" si="106"/>
        <v>0</v>
      </c>
      <c r="U1409" s="202" t="str">
        <f t="shared" si="107"/>
        <v>FALSE</v>
      </c>
      <c r="V1409" s="202">
        <f t="shared" si="110"/>
        <v>0</v>
      </c>
      <c r="W1409" s="202" t="str">
        <f t="shared" si="109"/>
        <v>0</v>
      </c>
      <c r="X1409" s="174"/>
      <c r="Y1409" s="174"/>
      <c r="Z1409" s="174"/>
      <c r="AA1409" s="175"/>
      <c r="AB1409" s="176"/>
      <c r="AC1409" s="176"/>
    </row>
    <row r="1410" spans="1:41" s="177" customFormat="1" ht="15.75" x14ac:dyDescent="0.25">
      <c r="A1410" s="128"/>
      <c r="B1410" s="220"/>
      <c r="C1410" s="322" t="s">
        <v>166</v>
      </c>
      <c r="D1410" s="322"/>
      <c r="E1410" s="307"/>
      <c r="F1410" s="307"/>
      <c r="G1410" s="307"/>
      <c r="H1410" s="307"/>
      <c r="I1410" s="307"/>
      <c r="J1410" s="307"/>
      <c r="K1410" s="307"/>
      <c r="L1410" s="307"/>
      <c r="M1410" s="307"/>
      <c r="N1410" s="323"/>
      <c r="O1410" s="307"/>
      <c r="P1410" s="307"/>
      <c r="Q1410" s="307"/>
      <c r="R1410" s="306"/>
      <c r="S1410" s="380"/>
      <c r="T1410" s="202" t="b">
        <f t="shared" si="106"/>
        <v>0</v>
      </c>
      <c r="U1410" s="202" t="str">
        <f t="shared" si="107"/>
        <v>FALSE</v>
      </c>
      <c r="V1410" s="202">
        <f>IF(P1410="YES",1,0)</f>
        <v>0</v>
      </c>
      <c r="W1410" s="202" t="str">
        <f t="shared" si="109"/>
        <v>0</v>
      </c>
      <c r="X1410" s="174"/>
      <c r="Y1410" s="174"/>
      <c r="Z1410" s="174"/>
      <c r="AA1410" s="175"/>
      <c r="AB1410" s="176"/>
      <c r="AC1410" s="176"/>
    </row>
    <row r="1411" spans="1:41" s="346" customFormat="1" ht="15.75" x14ac:dyDescent="0.25">
      <c r="A1411" s="324"/>
      <c r="B1411" s="325"/>
      <c r="C1411" s="326" t="s">
        <v>343</v>
      </c>
      <c r="E1411" s="328"/>
      <c r="F1411" s="328"/>
      <c r="G1411" s="328"/>
      <c r="H1411" s="328"/>
      <c r="I1411" s="328"/>
      <c r="J1411" s="328"/>
      <c r="K1411" s="328"/>
      <c r="L1411" s="328"/>
      <c r="M1411" s="328"/>
      <c r="N1411" s="328"/>
      <c r="O1411" s="328"/>
      <c r="P1411" s="328"/>
      <c r="Q1411" s="328"/>
      <c r="R1411" s="329"/>
      <c r="S1411" s="539"/>
      <c r="T1411" s="330" t="e">
        <f t="shared" si="106"/>
        <v>#REF!</v>
      </c>
      <c r="U1411" s="330" t="e">
        <f t="shared" si="107"/>
        <v>#REF!</v>
      </c>
      <c r="V1411" s="330" t="e">
        <f>IF(#REF!="Uploaded",1,0)</f>
        <v>#REF!</v>
      </c>
      <c r="W1411" s="330" t="e">
        <f t="shared" si="109"/>
        <v>#REF!</v>
      </c>
      <c r="X1411" s="349"/>
      <c r="Y1411" s="349"/>
      <c r="Z1411" s="349"/>
      <c r="AA1411" s="541"/>
      <c r="AB1411" s="350"/>
      <c r="AC1411" s="350"/>
    </row>
    <row r="1412" spans="1:41" s="177" customFormat="1" ht="16.5" customHeight="1" x14ac:dyDescent="0.25">
      <c r="A1412" s="128"/>
      <c r="B1412" s="220"/>
      <c r="C1412" s="223"/>
      <c r="D1412" s="229"/>
      <c r="E1412" s="307"/>
      <c r="F1412" s="307"/>
      <c r="G1412" s="307"/>
      <c r="H1412" s="307"/>
      <c r="I1412" s="307"/>
      <c r="J1412" s="307"/>
      <c r="K1412" s="307"/>
      <c r="L1412" s="307"/>
      <c r="M1412" s="307"/>
      <c r="N1412" s="307"/>
      <c r="O1412" s="307"/>
      <c r="P1412" s="307"/>
      <c r="Q1412" s="307"/>
      <c r="R1412" s="306"/>
      <c r="S1412" s="380"/>
      <c r="T1412" s="202" t="b">
        <f t="shared" si="106"/>
        <v>0</v>
      </c>
      <c r="U1412" s="202" t="str">
        <f t="shared" si="107"/>
        <v>FALSE</v>
      </c>
      <c r="V1412" s="202">
        <f>IF(P1412="YES",1,0)</f>
        <v>0</v>
      </c>
      <c r="W1412" s="202" t="str">
        <f t="shared" si="109"/>
        <v>0</v>
      </c>
      <c r="X1412" s="174"/>
      <c r="Y1412" s="174"/>
      <c r="Z1412" s="174"/>
      <c r="AA1412" s="175"/>
      <c r="AB1412" s="176"/>
      <c r="AC1412" s="176"/>
    </row>
    <row r="1413" spans="1:41" s="177" customFormat="1" ht="16.5" customHeight="1" x14ac:dyDescent="0.25">
      <c r="A1413" s="128"/>
      <c r="B1413" s="220"/>
      <c r="C1413" s="223"/>
      <c r="D1413" s="302" t="s">
        <v>438</v>
      </c>
      <c r="E1413" s="302"/>
      <c r="F1413" s="302"/>
      <c r="G1413" s="302"/>
      <c r="H1413" s="302"/>
      <c r="I1413" s="302"/>
      <c r="J1413" s="302"/>
      <c r="K1413" s="302"/>
      <c r="L1413" s="302"/>
      <c r="M1413" s="302"/>
      <c r="N1413" s="95" t="s">
        <v>251</v>
      </c>
      <c r="O1413" s="302"/>
      <c r="P1413" s="207"/>
      <c r="Q1413" s="307"/>
      <c r="R1413" s="306"/>
      <c r="S1413" s="380" t="str">
        <f>IF(AND(OR(N1413="NO",N1413="&lt;select&gt;"),OR(D1417&lt;&gt;"",U1423="TRUE")),"Please answer this question by making a selection in the dropdown.","")</f>
        <v/>
      </c>
      <c r="T1413" s="202" t="b">
        <f t="shared" si="106"/>
        <v>0</v>
      </c>
      <c r="U1413" s="202" t="str">
        <f t="shared" si="107"/>
        <v>FALSE</v>
      </c>
      <c r="V1413" s="202">
        <f>IF(N1413="YES",1,0)</f>
        <v>0</v>
      </c>
      <c r="W1413" s="202" t="str">
        <f t="shared" si="109"/>
        <v>0</v>
      </c>
      <c r="X1413" s="174"/>
      <c r="Y1413" s="174"/>
      <c r="Z1413" s="174"/>
      <c r="AA1413" s="175"/>
      <c r="AB1413" s="176"/>
      <c r="AC1413" s="176"/>
    </row>
    <row r="1414" spans="1:41" s="177" customFormat="1" ht="19.149999999999999" customHeight="1" x14ac:dyDescent="0.25">
      <c r="A1414" s="128"/>
      <c r="B1414" s="220"/>
      <c r="C1414" s="223"/>
      <c r="D1414" s="885" t="s">
        <v>439</v>
      </c>
      <c r="E1414" s="907"/>
      <c r="F1414" s="907"/>
      <c r="G1414" s="907"/>
      <c r="H1414" s="907"/>
      <c r="I1414" s="907"/>
      <c r="J1414" s="907"/>
      <c r="K1414" s="907"/>
      <c r="L1414" s="907"/>
      <c r="M1414" s="907"/>
      <c r="N1414" s="907"/>
      <c r="O1414" s="907"/>
      <c r="P1414" s="907"/>
      <c r="Q1414" s="907"/>
      <c r="R1414" s="306"/>
      <c r="S1414" s="380"/>
      <c r="T1414" s="202" t="b">
        <f t="shared" si="106"/>
        <v>0</v>
      </c>
      <c r="U1414" s="202" t="str">
        <f t="shared" si="107"/>
        <v>FALSE</v>
      </c>
      <c r="V1414" s="202">
        <f t="shared" ref="V1414:V1428" si="111">IF(C1414="Uploaded",1,0)</f>
        <v>0</v>
      </c>
      <c r="W1414" s="202" t="str">
        <f t="shared" si="109"/>
        <v>0</v>
      </c>
      <c r="X1414" s="174"/>
      <c r="Y1414" s="174"/>
      <c r="Z1414" s="174"/>
      <c r="AA1414" s="175"/>
      <c r="AB1414" s="176"/>
      <c r="AC1414" s="176"/>
    </row>
    <row r="1415" spans="1:41" s="177" customFormat="1" x14ac:dyDescent="0.25">
      <c r="A1415" s="128"/>
      <c r="B1415" s="220"/>
      <c r="C1415" s="223"/>
      <c r="D1415" s="907"/>
      <c r="E1415" s="907"/>
      <c r="F1415" s="907"/>
      <c r="G1415" s="907"/>
      <c r="H1415" s="907"/>
      <c r="I1415" s="907"/>
      <c r="J1415" s="907"/>
      <c r="K1415" s="907"/>
      <c r="L1415" s="907"/>
      <c r="M1415" s="907"/>
      <c r="N1415" s="907"/>
      <c r="O1415" s="907"/>
      <c r="P1415" s="907"/>
      <c r="Q1415" s="907"/>
      <c r="R1415" s="306"/>
      <c r="S1415" s="380"/>
      <c r="T1415" s="202" t="b">
        <f t="shared" si="106"/>
        <v>0</v>
      </c>
      <c r="U1415" s="202" t="str">
        <f t="shared" si="107"/>
        <v>FALSE</v>
      </c>
      <c r="V1415" s="202">
        <f t="shared" si="111"/>
        <v>0</v>
      </c>
      <c r="W1415" s="202" t="str">
        <f t="shared" si="109"/>
        <v>0</v>
      </c>
      <c r="X1415" s="174"/>
      <c r="Y1415" s="174"/>
      <c r="Z1415" s="174"/>
      <c r="AA1415" s="175"/>
      <c r="AB1415" s="176"/>
      <c r="AC1415" s="176"/>
    </row>
    <row r="1416" spans="1:41" s="177" customFormat="1" ht="8.25" customHeight="1" x14ac:dyDescent="0.25">
      <c r="A1416" s="128"/>
      <c r="B1416" s="220"/>
      <c r="C1416" s="223"/>
      <c r="D1416" s="307"/>
      <c r="E1416" s="307"/>
      <c r="F1416" s="307"/>
      <c r="G1416" s="307"/>
      <c r="H1416" s="307"/>
      <c r="I1416" s="307"/>
      <c r="J1416" s="307"/>
      <c r="K1416" s="307"/>
      <c r="L1416" s="307"/>
      <c r="M1416" s="307"/>
      <c r="N1416" s="323"/>
      <c r="O1416" s="307"/>
      <c r="P1416" s="307"/>
      <c r="Q1416" s="307"/>
      <c r="R1416" s="306"/>
      <c r="S1416" s="380"/>
      <c r="T1416" s="202" t="b">
        <f t="shared" si="106"/>
        <v>0</v>
      </c>
      <c r="U1416" s="202" t="str">
        <f t="shared" si="107"/>
        <v>FALSE</v>
      </c>
      <c r="V1416" s="202">
        <f t="shared" si="111"/>
        <v>0</v>
      </c>
      <c r="W1416" s="202" t="str">
        <f t="shared" si="109"/>
        <v>0</v>
      </c>
      <c r="X1416" s="174"/>
      <c r="Y1416" s="174"/>
      <c r="Z1416" s="174"/>
      <c r="AA1416" s="175"/>
      <c r="AB1416" s="176"/>
      <c r="AC1416" s="176"/>
    </row>
    <row r="1417" spans="1:41" s="177" customFormat="1" x14ac:dyDescent="0.25">
      <c r="A1417" s="128"/>
      <c r="B1417" s="220"/>
      <c r="C1417" s="223"/>
      <c r="D1417" s="959"/>
      <c r="E1417" s="960"/>
      <c r="F1417" s="960"/>
      <c r="G1417" s="960"/>
      <c r="H1417" s="960"/>
      <c r="I1417" s="960"/>
      <c r="J1417" s="960"/>
      <c r="K1417" s="960"/>
      <c r="L1417" s="960"/>
      <c r="M1417" s="960"/>
      <c r="N1417" s="960"/>
      <c r="O1417" s="960"/>
      <c r="P1417" s="960"/>
      <c r="Q1417" s="961"/>
      <c r="R1417" s="309"/>
      <c r="S1417" s="380" t="str">
        <f>IF(AND(N1413="YES",D1417=""),"Please add narrative text.","")</f>
        <v/>
      </c>
      <c r="T1417" s="202" t="b">
        <f t="shared" si="106"/>
        <v>0</v>
      </c>
      <c r="U1417" s="202" t="str">
        <f t="shared" si="107"/>
        <v>FALSE</v>
      </c>
      <c r="V1417" s="202">
        <f t="shared" si="111"/>
        <v>0</v>
      </c>
      <c r="W1417" s="202" t="str">
        <f t="shared" si="109"/>
        <v>0</v>
      </c>
      <c r="X1417" s="174"/>
      <c r="Y1417" s="174"/>
      <c r="Z1417" s="174"/>
      <c r="AA1417" s="175"/>
      <c r="AB1417" s="176"/>
      <c r="AC1417" s="176"/>
    </row>
    <row r="1418" spans="1:41" s="177" customFormat="1" x14ac:dyDescent="0.25">
      <c r="A1418" s="128"/>
      <c r="B1418" s="220"/>
      <c r="C1418" s="223"/>
      <c r="D1418" s="962"/>
      <c r="E1418" s="963"/>
      <c r="F1418" s="963"/>
      <c r="G1418" s="963"/>
      <c r="H1418" s="963"/>
      <c r="I1418" s="963"/>
      <c r="J1418" s="963"/>
      <c r="K1418" s="963"/>
      <c r="L1418" s="963"/>
      <c r="M1418" s="963"/>
      <c r="N1418" s="963"/>
      <c r="O1418" s="963"/>
      <c r="P1418" s="963"/>
      <c r="Q1418" s="964"/>
      <c r="R1418" s="306"/>
      <c r="S1418" s="380"/>
      <c r="T1418" s="202" t="b">
        <f t="shared" si="106"/>
        <v>0</v>
      </c>
      <c r="U1418" s="202" t="str">
        <f t="shared" si="107"/>
        <v>FALSE</v>
      </c>
      <c r="V1418" s="202">
        <f t="shared" si="111"/>
        <v>0</v>
      </c>
      <c r="W1418" s="202" t="str">
        <f t="shared" si="109"/>
        <v>0</v>
      </c>
      <c r="X1418" s="174"/>
      <c r="Y1418" s="174"/>
      <c r="Z1418" s="174"/>
      <c r="AA1418" s="175"/>
      <c r="AB1418" s="176"/>
      <c r="AC1418" s="176"/>
    </row>
    <row r="1419" spans="1:41" s="177" customFormat="1" x14ac:dyDescent="0.25">
      <c r="A1419" s="128"/>
      <c r="B1419" s="220"/>
      <c r="C1419" s="223"/>
      <c r="D1419" s="962"/>
      <c r="E1419" s="963"/>
      <c r="F1419" s="963"/>
      <c r="G1419" s="963"/>
      <c r="H1419" s="963"/>
      <c r="I1419" s="963"/>
      <c r="J1419" s="963"/>
      <c r="K1419" s="963"/>
      <c r="L1419" s="963"/>
      <c r="M1419" s="963"/>
      <c r="N1419" s="963"/>
      <c r="O1419" s="963"/>
      <c r="P1419" s="963"/>
      <c r="Q1419" s="964"/>
      <c r="R1419" s="306"/>
      <c r="S1419" s="380"/>
      <c r="T1419" s="202" t="b">
        <f t="shared" si="106"/>
        <v>0</v>
      </c>
      <c r="U1419" s="202" t="str">
        <f t="shared" si="107"/>
        <v>FALSE</v>
      </c>
      <c r="V1419" s="202">
        <f t="shared" si="111"/>
        <v>0</v>
      </c>
      <c r="W1419" s="202" t="str">
        <f t="shared" si="109"/>
        <v>0</v>
      </c>
      <c r="X1419" s="174"/>
      <c r="Y1419" s="174"/>
      <c r="Z1419" s="174"/>
      <c r="AA1419" s="175"/>
      <c r="AB1419" s="176"/>
      <c r="AC1419" s="176"/>
    </row>
    <row r="1420" spans="1:41" s="177" customFormat="1" x14ac:dyDescent="0.25">
      <c r="A1420" s="128"/>
      <c r="B1420" s="220"/>
      <c r="C1420" s="223"/>
      <c r="D1420" s="962"/>
      <c r="E1420" s="963"/>
      <c r="F1420" s="963"/>
      <c r="G1420" s="963"/>
      <c r="H1420" s="963"/>
      <c r="I1420" s="963"/>
      <c r="J1420" s="963"/>
      <c r="K1420" s="963"/>
      <c r="L1420" s="963"/>
      <c r="M1420" s="963"/>
      <c r="N1420" s="963"/>
      <c r="O1420" s="963"/>
      <c r="P1420" s="963"/>
      <c r="Q1420" s="964"/>
      <c r="R1420" s="306"/>
      <c r="S1420" s="380"/>
      <c r="T1420" s="202" t="b">
        <f t="shared" si="106"/>
        <v>0</v>
      </c>
      <c r="U1420" s="202" t="str">
        <f t="shared" si="107"/>
        <v>FALSE</v>
      </c>
      <c r="V1420" s="202">
        <f t="shared" si="111"/>
        <v>0</v>
      </c>
      <c r="W1420" s="202" t="str">
        <f t="shared" si="109"/>
        <v>0</v>
      </c>
      <c r="X1420" s="174"/>
      <c r="Y1420" s="174"/>
      <c r="Z1420" s="174"/>
      <c r="AA1420" s="175"/>
      <c r="AB1420" s="176"/>
      <c r="AC1420" s="176"/>
    </row>
    <row r="1421" spans="1:41" s="177" customFormat="1" x14ac:dyDescent="0.25">
      <c r="A1421" s="128"/>
      <c r="B1421" s="220"/>
      <c r="C1421" s="223"/>
      <c r="D1421" s="965"/>
      <c r="E1421" s="966"/>
      <c r="F1421" s="966"/>
      <c r="G1421" s="966"/>
      <c r="H1421" s="966"/>
      <c r="I1421" s="966"/>
      <c r="J1421" s="966"/>
      <c r="K1421" s="966"/>
      <c r="L1421" s="966"/>
      <c r="M1421" s="966"/>
      <c r="N1421" s="966"/>
      <c r="O1421" s="966"/>
      <c r="P1421" s="966"/>
      <c r="Q1421" s="967"/>
      <c r="R1421" s="306"/>
      <c r="S1421" s="380"/>
      <c r="T1421" s="202" t="b">
        <f t="shared" si="106"/>
        <v>0</v>
      </c>
      <c r="U1421" s="202" t="str">
        <f t="shared" si="107"/>
        <v>FALSE</v>
      </c>
      <c r="V1421" s="202">
        <f t="shared" si="111"/>
        <v>0</v>
      </c>
      <c r="W1421" s="202" t="str">
        <f t="shared" si="109"/>
        <v>0</v>
      </c>
      <c r="X1421" s="174"/>
      <c r="Y1421" s="174"/>
      <c r="Z1421" s="174"/>
      <c r="AA1421" s="175"/>
      <c r="AB1421" s="176"/>
      <c r="AC1421" s="176"/>
    </row>
    <row r="1422" spans="1:41" s="207" customFormat="1" x14ac:dyDescent="0.25">
      <c r="A1422" s="128"/>
      <c r="B1422" s="220"/>
      <c r="C1422" s="223"/>
      <c r="D1422" s="223"/>
      <c r="E1422" s="223"/>
      <c r="F1422" s="223"/>
      <c r="G1422" s="223"/>
      <c r="H1422" s="223"/>
      <c r="I1422" s="223"/>
      <c r="J1422" s="223"/>
      <c r="K1422" s="223"/>
      <c r="L1422" s="223"/>
      <c r="M1422" s="223"/>
      <c r="N1422" s="308"/>
      <c r="O1422" s="223"/>
      <c r="P1422" s="223"/>
      <c r="Q1422" s="223"/>
      <c r="R1422" s="306"/>
      <c r="S1422" s="380"/>
      <c r="T1422" s="202"/>
      <c r="U1422" s="202"/>
      <c r="V1422" s="202"/>
      <c r="W1422" s="202"/>
      <c r="X1422" s="174"/>
      <c r="Y1422" s="174"/>
      <c r="Z1422" s="174"/>
      <c r="AA1422" s="175"/>
      <c r="AB1422" s="176"/>
      <c r="AC1422" s="176"/>
      <c r="AD1422" s="177"/>
      <c r="AE1422" s="177"/>
      <c r="AF1422" s="177"/>
      <c r="AG1422" s="177"/>
      <c r="AH1422" s="177"/>
      <c r="AI1422" s="177"/>
      <c r="AJ1422" s="177"/>
      <c r="AK1422" s="177"/>
    </row>
    <row r="1423" spans="1:41" ht="21.75" customHeight="1" x14ac:dyDescent="0.25">
      <c r="A1423" s="124"/>
      <c r="B1423" s="211"/>
      <c r="C1423" s="223"/>
      <c r="D1423" s="908" t="s">
        <v>641</v>
      </c>
      <c r="E1423" s="908"/>
      <c r="F1423" s="908"/>
      <c r="G1423" s="908"/>
      <c r="H1423" s="908"/>
      <c r="I1423" s="908"/>
      <c r="J1423" s="908"/>
      <c r="K1423" s="908"/>
      <c r="L1423" s="908"/>
      <c r="M1423" s="908"/>
      <c r="N1423" s="908"/>
      <c r="O1423" s="908"/>
      <c r="P1423" s="968" t="s">
        <v>251</v>
      </c>
      <c r="Q1423" s="969"/>
      <c r="R1423" s="243"/>
      <c r="S1423" s="536" t="str">
        <f>IF(AND(N1413="YES",P1423="&lt;select&gt;"),"Please upload the required documentation.","")</f>
        <v/>
      </c>
      <c r="T1423" s="202" t="b">
        <f>IF(W1423="1",TRUE,FALSE)</f>
        <v>0</v>
      </c>
      <c r="U1423" s="202" t="str">
        <f>""&amp;T1423&amp;""</f>
        <v>FALSE</v>
      </c>
      <c r="V1423" s="202">
        <f>IF(P1423="Uploaded",1,0)</f>
        <v>0</v>
      </c>
      <c r="W1423" s="202" t="str">
        <f>""&amp;V1423&amp;""</f>
        <v>0</v>
      </c>
      <c r="AL1423" s="178"/>
      <c r="AM1423" s="178"/>
      <c r="AN1423" s="178"/>
      <c r="AO1423" s="178"/>
    </row>
    <row r="1424" spans="1:41" ht="21.75" customHeight="1" x14ac:dyDescent="0.25">
      <c r="A1424" s="124"/>
      <c r="B1424" s="211"/>
      <c r="C1424" s="223"/>
      <c r="D1424" s="908"/>
      <c r="E1424" s="908"/>
      <c r="F1424" s="908"/>
      <c r="G1424" s="908"/>
      <c r="H1424" s="908"/>
      <c r="I1424" s="908"/>
      <c r="J1424" s="908"/>
      <c r="K1424" s="908"/>
      <c r="L1424" s="908"/>
      <c r="M1424" s="908"/>
      <c r="N1424" s="908"/>
      <c r="O1424" s="908"/>
      <c r="P1424" s="357"/>
      <c r="Q1424" s="357"/>
      <c r="R1424" s="243"/>
      <c r="S1424" s="536"/>
      <c r="T1424" s="202"/>
      <c r="U1424" s="202"/>
      <c r="V1424" s="202"/>
      <c r="W1424" s="202"/>
      <c r="AL1424" s="178"/>
      <c r="AM1424" s="178"/>
      <c r="AN1424" s="178"/>
      <c r="AO1424" s="178"/>
    </row>
    <row r="1425" spans="1:29" s="133" customFormat="1" ht="21.75" customHeight="1" x14ac:dyDescent="0.25">
      <c r="A1425" s="128"/>
      <c r="B1425" s="220"/>
      <c r="C1425" s="223"/>
      <c r="D1425" s="221" t="s">
        <v>663</v>
      </c>
      <c r="E1425" s="222"/>
      <c r="F1425" s="222"/>
      <c r="G1425" s="223"/>
      <c r="H1425" s="224"/>
      <c r="I1425" s="223"/>
      <c r="J1425" s="223"/>
      <c r="K1425" s="223"/>
      <c r="L1425" s="223"/>
      <c r="M1425" s="223"/>
      <c r="N1425" s="225"/>
      <c r="O1425" s="226"/>
      <c r="P1425" s="129"/>
      <c r="Q1425" s="129"/>
      <c r="R1425" s="227"/>
      <c r="S1425" s="380"/>
      <c r="T1425" s="202"/>
      <c r="U1425" s="202"/>
      <c r="V1425" s="202"/>
      <c r="W1425" s="202"/>
      <c r="X1425" s="202"/>
      <c r="Y1425" s="202"/>
      <c r="Z1425" s="202"/>
      <c r="AA1425" s="128"/>
      <c r="AB1425" s="131"/>
      <c r="AC1425" s="131"/>
    </row>
    <row r="1426" spans="1:29" s="133" customFormat="1" ht="15.75" x14ac:dyDescent="0.25">
      <c r="A1426" s="128"/>
      <c r="B1426" s="220"/>
      <c r="C1426" s="223"/>
      <c r="D1426" s="229"/>
      <c r="E1426" s="411" t="s">
        <v>257</v>
      </c>
      <c r="F1426" s="956" t="s">
        <v>251</v>
      </c>
      <c r="G1426" s="957"/>
      <c r="H1426" s="957"/>
      <c r="I1426" s="957"/>
      <c r="J1426" s="958"/>
      <c r="K1426" s="494"/>
      <c r="L1426" s="411" t="s">
        <v>258</v>
      </c>
      <c r="M1426" s="956" t="s">
        <v>251</v>
      </c>
      <c r="N1426" s="957"/>
      <c r="O1426" s="957"/>
      <c r="P1426" s="957"/>
      <c r="Q1426" s="958"/>
      <c r="R1426" s="227"/>
      <c r="S1426" s="380"/>
      <c r="T1426" s="202"/>
      <c r="U1426" s="202"/>
      <c r="V1426" s="202"/>
      <c r="W1426" s="202"/>
      <c r="X1426" s="202"/>
      <c r="Y1426" s="202"/>
      <c r="Z1426" s="202"/>
      <c r="AA1426" s="128"/>
      <c r="AB1426" s="131"/>
      <c r="AC1426" s="131"/>
    </row>
    <row r="1427" spans="1:29" s="177" customFormat="1" ht="14.25" customHeight="1" thickBot="1" x14ac:dyDescent="0.3">
      <c r="A1427" s="128"/>
      <c r="B1427" s="358"/>
      <c r="C1427" s="359"/>
      <c r="D1427" s="360"/>
      <c r="E1427" s="360"/>
      <c r="F1427" s="360"/>
      <c r="G1427" s="360"/>
      <c r="H1427" s="360"/>
      <c r="I1427" s="360"/>
      <c r="J1427" s="360"/>
      <c r="K1427" s="360"/>
      <c r="L1427" s="360"/>
      <c r="M1427" s="360"/>
      <c r="N1427" s="360"/>
      <c r="O1427" s="360"/>
      <c r="P1427" s="320"/>
      <c r="Q1427" s="320"/>
      <c r="R1427" s="361"/>
      <c r="S1427" s="380"/>
      <c r="T1427" s="202" t="b">
        <f>IF(W1427="1",TRUE,FALSE)</f>
        <v>0</v>
      </c>
      <c r="U1427" s="202" t="str">
        <f>""&amp;T1427&amp;""</f>
        <v>FALSE</v>
      </c>
      <c r="V1427" s="202">
        <f>IF(C1427="Uploaded",1,0)</f>
        <v>0</v>
      </c>
      <c r="W1427" s="202" t="str">
        <f>""&amp;V1427&amp;""</f>
        <v>0</v>
      </c>
      <c r="X1427" s="174"/>
      <c r="Y1427" s="174"/>
      <c r="Z1427" s="174"/>
      <c r="AA1427" s="175"/>
      <c r="AB1427" s="176"/>
      <c r="AC1427" s="176"/>
    </row>
    <row r="1428" spans="1:29" s="177" customFormat="1" ht="15.75" x14ac:dyDescent="0.25">
      <c r="A1428" s="128"/>
      <c r="B1428" s="374"/>
      <c r="C1428" s="342"/>
      <c r="D1428" s="342"/>
      <c r="E1428" s="342"/>
      <c r="F1428" s="342"/>
      <c r="G1428" s="342"/>
      <c r="H1428" s="342"/>
      <c r="I1428" s="342"/>
      <c r="J1428" s="342"/>
      <c r="K1428" s="342"/>
      <c r="L1428" s="342"/>
      <c r="M1428" s="342"/>
      <c r="N1428" s="343"/>
      <c r="O1428" s="342"/>
      <c r="P1428" s="342"/>
      <c r="Q1428" s="342"/>
      <c r="R1428" s="344"/>
      <c r="S1428" s="380"/>
      <c r="T1428" s="202" t="b">
        <f t="shared" si="106"/>
        <v>0</v>
      </c>
      <c r="U1428" s="202" t="str">
        <f t="shared" si="107"/>
        <v>FALSE</v>
      </c>
      <c r="V1428" s="202">
        <f t="shared" si="111"/>
        <v>0</v>
      </c>
      <c r="W1428" s="202" t="str">
        <f t="shared" si="109"/>
        <v>0</v>
      </c>
      <c r="X1428" s="174"/>
      <c r="Y1428" s="174"/>
      <c r="Z1428" s="174"/>
      <c r="AA1428" s="175"/>
      <c r="AB1428" s="176"/>
      <c r="AC1428" s="176"/>
    </row>
    <row r="1429" spans="1:29" s="177" customFormat="1" ht="15.75" x14ac:dyDescent="0.25">
      <c r="A1429" s="128"/>
      <c r="B1429" s="375"/>
      <c r="C1429" s="322" t="s">
        <v>167</v>
      </c>
      <c r="D1429" s="322"/>
      <c r="E1429" s="307"/>
      <c r="F1429" s="307"/>
      <c r="G1429" s="307"/>
      <c r="H1429" s="307"/>
      <c r="I1429" s="307"/>
      <c r="J1429" s="307"/>
      <c r="K1429" s="307"/>
      <c r="L1429" s="307"/>
      <c r="M1429" s="307"/>
      <c r="N1429" s="323"/>
      <c r="O1429" s="307"/>
      <c r="P1429" s="307"/>
      <c r="Q1429" s="307"/>
      <c r="R1429" s="345"/>
      <c r="S1429" s="380" t="str">
        <f>IF(AND(OR(Q1432="NO",Q1432=""),OR(D1436&lt;&gt;"",U1442="TRUE")),"Please answer this question by making a selection in the dropdown.","")</f>
        <v/>
      </c>
      <c r="T1429" s="202" t="b">
        <f t="shared" si="106"/>
        <v>0</v>
      </c>
      <c r="U1429" s="202" t="str">
        <f t="shared" si="107"/>
        <v>FALSE</v>
      </c>
      <c r="V1429" s="202">
        <f>IF(P1429="YES",1,0)</f>
        <v>0</v>
      </c>
      <c r="W1429" s="202" t="str">
        <f t="shared" si="109"/>
        <v>0</v>
      </c>
      <c r="X1429" s="174"/>
      <c r="Y1429" s="174"/>
      <c r="Z1429" s="174"/>
      <c r="AA1429" s="175"/>
      <c r="AB1429" s="176"/>
      <c r="AC1429" s="176"/>
    </row>
    <row r="1430" spans="1:29" s="346" customFormat="1" ht="15.75" x14ac:dyDescent="0.25">
      <c r="A1430" s="324"/>
      <c r="B1430" s="376"/>
      <c r="C1430" s="326" t="s">
        <v>343</v>
      </c>
      <c r="E1430" s="328"/>
      <c r="F1430" s="328"/>
      <c r="G1430" s="328"/>
      <c r="H1430" s="328"/>
      <c r="I1430" s="328"/>
      <c r="J1430" s="328"/>
      <c r="K1430" s="328"/>
      <c r="L1430" s="328"/>
      <c r="M1430" s="328"/>
      <c r="N1430" s="328"/>
      <c r="O1430" s="328"/>
      <c r="P1430" s="328"/>
      <c r="Q1430" s="328"/>
      <c r="R1430" s="348"/>
      <c r="S1430" s="539"/>
      <c r="T1430" s="330" t="e">
        <f t="shared" si="106"/>
        <v>#REF!</v>
      </c>
      <c r="U1430" s="330" t="e">
        <f t="shared" si="107"/>
        <v>#REF!</v>
      </c>
      <c r="V1430" s="330" t="e">
        <f>IF(#REF!="Uploaded",1,0)</f>
        <v>#REF!</v>
      </c>
      <c r="W1430" s="330" t="e">
        <f t="shared" si="109"/>
        <v>#REF!</v>
      </c>
      <c r="X1430" s="349"/>
      <c r="Y1430" s="349"/>
      <c r="Z1430" s="349"/>
      <c r="AA1430" s="541"/>
      <c r="AB1430" s="350"/>
      <c r="AC1430" s="350"/>
    </row>
    <row r="1431" spans="1:29" s="177" customFormat="1" ht="16.5" customHeight="1" x14ac:dyDescent="0.25">
      <c r="A1431" s="128"/>
      <c r="B1431" s="220"/>
      <c r="C1431" s="223"/>
      <c r="D1431" s="229"/>
      <c r="E1431" s="307"/>
      <c r="F1431" s="307"/>
      <c r="G1431" s="307"/>
      <c r="H1431" s="307"/>
      <c r="I1431" s="307"/>
      <c r="J1431" s="307"/>
      <c r="K1431" s="307"/>
      <c r="L1431" s="307"/>
      <c r="M1431" s="307"/>
      <c r="N1431" s="307"/>
      <c r="O1431" s="307"/>
      <c r="P1431" s="307"/>
      <c r="Q1431" s="307"/>
      <c r="R1431" s="306"/>
      <c r="S1431" s="380"/>
      <c r="T1431" s="202" t="b">
        <f>IF(W1431="1",TRUE,FALSE)</f>
        <v>0</v>
      </c>
      <c r="U1431" s="202" t="str">
        <f>""&amp;T1431&amp;""</f>
        <v>FALSE</v>
      </c>
      <c r="V1431" s="202">
        <f>IF(P1431="YES",1,0)</f>
        <v>0</v>
      </c>
      <c r="W1431" s="202" t="str">
        <f>""&amp;V1431&amp;""</f>
        <v>0</v>
      </c>
      <c r="X1431" s="174"/>
      <c r="Y1431" s="174"/>
      <c r="Z1431" s="174"/>
      <c r="AA1431" s="175"/>
      <c r="AB1431" s="176"/>
      <c r="AC1431" s="176"/>
    </row>
    <row r="1432" spans="1:29" s="177" customFormat="1" ht="16.5" customHeight="1" x14ac:dyDescent="0.25">
      <c r="A1432" s="128"/>
      <c r="B1432" s="220"/>
      <c r="C1432" s="223"/>
      <c r="D1432" s="302" t="s">
        <v>632</v>
      </c>
      <c r="E1432" s="302"/>
      <c r="F1432" s="302"/>
      <c r="G1432" s="302"/>
      <c r="H1432" s="302"/>
      <c r="I1432" s="302"/>
      <c r="J1432" s="302"/>
      <c r="K1432" s="302"/>
      <c r="L1432" s="302"/>
      <c r="M1432" s="302"/>
      <c r="N1432" s="302"/>
      <c r="O1432" s="302"/>
      <c r="P1432" s="379"/>
      <c r="Q1432" s="95" t="s">
        <v>251</v>
      </c>
      <c r="R1432" s="306"/>
      <c r="S1432" s="380" t="str">
        <f>IF(AND(OR(Q1432="NO",Q1432="&lt;select&gt;"),OR(D1436&lt;&gt;"",U1442="TRUE")),"Please answer this question by making a selection in the dropdown.","")</f>
        <v/>
      </c>
      <c r="T1432" s="202" t="b">
        <f>IF(W1432="1",TRUE,FALSE)</f>
        <v>0</v>
      </c>
      <c r="U1432" s="202" t="str">
        <f>""&amp;T1432&amp;""</f>
        <v>FALSE</v>
      </c>
      <c r="V1432" s="202">
        <f>IF(Q1432="YES",1,0)</f>
        <v>0</v>
      </c>
      <c r="W1432" s="202" t="str">
        <f>""&amp;V1432&amp;""</f>
        <v>0</v>
      </c>
      <c r="X1432" s="174"/>
      <c r="Y1432" s="174"/>
      <c r="Z1432" s="174"/>
      <c r="AA1432" s="175"/>
      <c r="AB1432" s="176"/>
      <c r="AC1432" s="176"/>
    </row>
    <row r="1433" spans="1:29" s="177" customFormat="1" ht="16.5" customHeight="1" x14ac:dyDescent="0.25">
      <c r="A1433" s="128"/>
      <c r="B1433" s="220"/>
      <c r="C1433" s="223"/>
      <c r="D1433" s="333"/>
      <c r="E1433" s="307"/>
      <c r="F1433" s="307"/>
      <c r="G1433" s="307"/>
      <c r="H1433" s="307"/>
      <c r="I1433" s="307"/>
      <c r="J1433" s="307"/>
      <c r="K1433" s="307"/>
      <c r="L1433" s="307"/>
      <c r="M1433" s="307"/>
      <c r="N1433" s="323"/>
      <c r="O1433" s="226"/>
      <c r="P1433" s="152"/>
      <c r="Q1433" s="152"/>
      <c r="R1433" s="306"/>
      <c r="S1433" s="380"/>
      <c r="T1433" s="202" t="b">
        <f>IF(W1433="1",TRUE,FALSE)</f>
        <v>0</v>
      </c>
      <c r="U1433" s="202" t="str">
        <f>""&amp;T1433&amp;""</f>
        <v>FALSE</v>
      </c>
      <c r="V1433" s="202">
        <f>IF(C1433="Uploaded",1,0)</f>
        <v>0</v>
      </c>
      <c r="W1433" s="202" t="str">
        <f>""&amp;V1433&amp;""</f>
        <v>0</v>
      </c>
      <c r="X1433" s="174"/>
      <c r="Y1433" s="174"/>
      <c r="Z1433" s="174"/>
      <c r="AA1433" s="175"/>
      <c r="AB1433" s="176"/>
      <c r="AC1433" s="176"/>
    </row>
    <row r="1434" spans="1:29" s="177" customFormat="1" ht="15.75" x14ac:dyDescent="0.25">
      <c r="A1434" s="128"/>
      <c r="B1434" s="375"/>
      <c r="C1434" s="716"/>
      <c r="D1434" s="222" t="s">
        <v>437</v>
      </c>
      <c r="E1434" s="378"/>
      <c r="F1434" s="378"/>
      <c r="G1434" s="378"/>
      <c r="H1434" s="378"/>
      <c r="I1434" s="378"/>
      <c r="J1434" s="378"/>
      <c r="K1434" s="378"/>
      <c r="L1434" s="378"/>
      <c r="M1434" s="378"/>
      <c r="N1434" s="378"/>
      <c r="O1434" s="378"/>
      <c r="P1434" s="378"/>
      <c r="Q1434" s="378"/>
      <c r="R1434" s="345"/>
      <c r="S1434" s="380"/>
      <c r="T1434" s="202" t="b">
        <f t="shared" si="106"/>
        <v>0</v>
      </c>
      <c r="U1434" s="202" t="str">
        <f t="shared" si="107"/>
        <v>FALSE</v>
      </c>
      <c r="V1434" s="202">
        <f t="shared" ref="V1434:V1447" si="112">IF(C1434="Uploaded",1,0)</f>
        <v>0</v>
      </c>
      <c r="W1434" s="202" t="str">
        <f t="shared" si="109"/>
        <v>0</v>
      </c>
      <c r="X1434" s="174"/>
      <c r="Y1434" s="174"/>
      <c r="Z1434" s="174"/>
      <c r="AA1434" s="175"/>
      <c r="AB1434" s="176"/>
      <c r="AC1434" s="176"/>
    </row>
    <row r="1435" spans="1:29" s="177" customFormat="1" ht="9.75" customHeight="1" x14ac:dyDescent="0.25">
      <c r="A1435" s="128"/>
      <c r="B1435" s="375"/>
      <c r="C1435" s="307"/>
      <c r="D1435" s="307"/>
      <c r="E1435" s="307"/>
      <c r="F1435" s="307"/>
      <c r="G1435" s="307"/>
      <c r="H1435" s="307"/>
      <c r="I1435" s="307"/>
      <c r="J1435" s="307"/>
      <c r="K1435" s="307"/>
      <c r="L1435" s="307"/>
      <c r="M1435" s="307"/>
      <c r="N1435" s="323"/>
      <c r="O1435" s="307"/>
      <c r="P1435" s="307"/>
      <c r="Q1435" s="307"/>
      <c r="R1435" s="345"/>
      <c r="S1435" s="380"/>
      <c r="T1435" s="202" t="b">
        <f t="shared" si="106"/>
        <v>0</v>
      </c>
      <c r="U1435" s="202" t="str">
        <f t="shared" si="107"/>
        <v>FALSE</v>
      </c>
      <c r="V1435" s="202">
        <f t="shared" si="112"/>
        <v>0</v>
      </c>
      <c r="W1435" s="202" t="str">
        <f t="shared" si="109"/>
        <v>0</v>
      </c>
      <c r="X1435" s="174"/>
      <c r="Y1435" s="174"/>
      <c r="Z1435" s="174"/>
      <c r="AA1435" s="175"/>
      <c r="AB1435" s="176"/>
      <c r="AC1435" s="176"/>
    </row>
    <row r="1436" spans="1:29" s="177" customFormat="1" ht="18.75" customHeight="1" x14ac:dyDescent="0.25">
      <c r="A1436" s="128"/>
      <c r="B1436" s="220"/>
      <c r="C1436" s="716"/>
      <c r="D1436" s="959"/>
      <c r="E1436" s="960"/>
      <c r="F1436" s="960"/>
      <c r="G1436" s="960"/>
      <c r="H1436" s="960"/>
      <c r="I1436" s="960"/>
      <c r="J1436" s="960"/>
      <c r="K1436" s="960"/>
      <c r="L1436" s="960"/>
      <c r="M1436" s="960"/>
      <c r="N1436" s="960"/>
      <c r="O1436" s="960"/>
      <c r="P1436" s="960"/>
      <c r="Q1436" s="961"/>
      <c r="R1436" s="309"/>
      <c r="S1436" s="380" t="str">
        <f>IF(AND(Q1432="YES",D1436=""),"Please add narrative text.","")</f>
        <v/>
      </c>
      <c r="T1436" s="202" t="b">
        <f t="shared" si="106"/>
        <v>0</v>
      </c>
      <c r="U1436" s="202" t="str">
        <f t="shared" si="107"/>
        <v>FALSE</v>
      </c>
      <c r="V1436" s="202">
        <f t="shared" si="112"/>
        <v>0</v>
      </c>
      <c r="W1436" s="202" t="str">
        <f t="shared" si="109"/>
        <v>0</v>
      </c>
      <c r="X1436" s="174"/>
      <c r="Y1436" s="174"/>
      <c r="Z1436" s="174"/>
      <c r="AA1436" s="175"/>
      <c r="AB1436" s="176"/>
      <c r="AC1436" s="176"/>
    </row>
    <row r="1437" spans="1:29" s="177" customFormat="1" ht="23.25" customHeight="1" x14ac:dyDescent="0.25">
      <c r="A1437" s="128"/>
      <c r="B1437" s="220"/>
      <c r="C1437" s="223"/>
      <c r="D1437" s="962"/>
      <c r="E1437" s="963"/>
      <c r="F1437" s="963"/>
      <c r="G1437" s="963"/>
      <c r="H1437" s="963"/>
      <c r="I1437" s="963"/>
      <c r="J1437" s="963"/>
      <c r="K1437" s="963"/>
      <c r="L1437" s="963"/>
      <c r="M1437" s="963"/>
      <c r="N1437" s="963"/>
      <c r="O1437" s="963"/>
      <c r="P1437" s="963"/>
      <c r="Q1437" s="964"/>
      <c r="R1437" s="306"/>
      <c r="S1437" s="380"/>
      <c r="T1437" s="202" t="b">
        <f t="shared" ref="T1437:T1514" si="113">IF(W1437="1",TRUE,FALSE)</f>
        <v>0</v>
      </c>
      <c r="U1437" s="202" t="str">
        <f t="shared" ref="U1437:U1514" si="114">""&amp;T1437&amp;""</f>
        <v>FALSE</v>
      </c>
      <c r="V1437" s="202">
        <f t="shared" si="112"/>
        <v>0</v>
      </c>
      <c r="W1437" s="202" t="str">
        <f t="shared" ref="W1437:W1514" si="115">""&amp;V1437&amp;""</f>
        <v>0</v>
      </c>
      <c r="X1437" s="174"/>
      <c r="Y1437" s="174"/>
      <c r="Z1437" s="174"/>
      <c r="AA1437" s="175"/>
      <c r="AB1437" s="176"/>
      <c r="AC1437" s="176"/>
    </row>
    <row r="1438" spans="1:29" s="177" customFormat="1" ht="23.25" customHeight="1" x14ac:dyDescent="0.25">
      <c r="A1438" s="128"/>
      <c r="B1438" s="220"/>
      <c r="C1438" s="223"/>
      <c r="D1438" s="962"/>
      <c r="E1438" s="963"/>
      <c r="F1438" s="963"/>
      <c r="G1438" s="963"/>
      <c r="H1438" s="963"/>
      <c r="I1438" s="963"/>
      <c r="J1438" s="963"/>
      <c r="K1438" s="963"/>
      <c r="L1438" s="963"/>
      <c r="M1438" s="963"/>
      <c r="N1438" s="963"/>
      <c r="O1438" s="963"/>
      <c r="P1438" s="963"/>
      <c r="Q1438" s="964"/>
      <c r="R1438" s="306"/>
      <c r="S1438" s="380"/>
      <c r="T1438" s="202" t="b">
        <f t="shared" si="113"/>
        <v>0</v>
      </c>
      <c r="U1438" s="202" t="str">
        <f t="shared" si="114"/>
        <v>FALSE</v>
      </c>
      <c r="V1438" s="202">
        <f t="shared" si="112"/>
        <v>0</v>
      </c>
      <c r="W1438" s="202" t="str">
        <f t="shared" si="115"/>
        <v>0</v>
      </c>
      <c r="X1438" s="174"/>
      <c r="Y1438" s="174"/>
      <c r="Z1438" s="174"/>
      <c r="AA1438" s="175"/>
      <c r="AB1438" s="176"/>
      <c r="AC1438" s="176"/>
    </row>
    <row r="1439" spans="1:29" s="177" customFormat="1" ht="18.75" customHeight="1" x14ac:dyDescent="0.25">
      <c r="A1439" s="128"/>
      <c r="B1439" s="220"/>
      <c r="C1439" s="223"/>
      <c r="D1439" s="962"/>
      <c r="E1439" s="963"/>
      <c r="F1439" s="963"/>
      <c r="G1439" s="963"/>
      <c r="H1439" s="963"/>
      <c r="I1439" s="963"/>
      <c r="J1439" s="963"/>
      <c r="K1439" s="963"/>
      <c r="L1439" s="963"/>
      <c r="M1439" s="963"/>
      <c r="N1439" s="963"/>
      <c r="O1439" s="963"/>
      <c r="P1439" s="963"/>
      <c r="Q1439" s="964"/>
      <c r="R1439" s="306"/>
      <c r="S1439" s="380"/>
      <c r="T1439" s="202" t="b">
        <f t="shared" si="113"/>
        <v>0</v>
      </c>
      <c r="U1439" s="202" t="str">
        <f t="shared" si="114"/>
        <v>FALSE</v>
      </c>
      <c r="V1439" s="202">
        <f t="shared" si="112"/>
        <v>0</v>
      </c>
      <c r="W1439" s="202" t="str">
        <f t="shared" si="115"/>
        <v>0</v>
      </c>
      <c r="X1439" s="174"/>
      <c r="Y1439" s="174"/>
      <c r="Z1439" s="174"/>
      <c r="AA1439" s="175"/>
      <c r="AB1439" s="176"/>
      <c r="AC1439" s="176"/>
    </row>
    <row r="1440" spans="1:29" s="177" customFormat="1" x14ac:dyDescent="0.25">
      <c r="A1440" s="128"/>
      <c r="B1440" s="220"/>
      <c r="C1440" s="223"/>
      <c r="D1440" s="965"/>
      <c r="E1440" s="966"/>
      <c r="F1440" s="966"/>
      <c r="G1440" s="966"/>
      <c r="H1440" s="966"/>
      <c r="I1440" s="966"/>
      <c r="J1440" s="966"/>
      <c r="K1440" s="966"/>
      <c r="L1440" s="966"/>
      <c r="M1440" s="966"/>
      <c r="N1440" s="966"/>
      <c r="O1440" s="966"/>
      <c r="P1440" s="966"/>
      <c r="Q1440" s="967"/>
      <c r="R1440" s="339"/>
      <c r="S1440" s="380"/>
      <c r="T1440" s="202" t="b">
        <f t="shared" si="113"/>
        <v>0</v>
      </c>
      <c r="U1440" s="202" t="str">
        <f t="shared" si="114"/>
        <v>FALSE</v>
      </c>
      <c r="V1440" s="202">
        <f t="shared" si="112"/>
        <v>0</v>
      </c>
      <c r="W1440" s="202" t="str">
        <f t="shared" si="115"/>
        <v>0</v>
      </c>
      <c r="X1440" s="174"/>
      <c r="Y1440" s="174"/>
      <c r="Z1440" s="174"/>
      <c r="AA1440" s="175"/>
      <c r="AB1440" s="176"/>
      <c r="AC1440" s="176"/>
    </row>
    <row r="1441" spans="1:41" s="207" customFormat="1" x14ac:dyDescent="0.25">
      <c r="A1441" s="128"/>
      <c r="B1441" s="220"/>
      <c r="C1441" s="223"/>
      <c r="D1441" s="223"/>
      <c r="E1441" s="223"/>
      <c r="F1441" s="223"/>
      <c r="G1441" s="223"/>
      <c r="H1441" s="223"/>
      <c r="I1441" s="223"/>
      <c r="J1441" s="223"/>
      <c r="K1441" s="223"/>
      <c r="L1441" s="223"/>
      <c r="M1441" s="223"/>
      <c r="N1441" s="308"/>
      <c r="O1441" s="223"/>
      <c r="P1441" s="223"/>
      <c r="Q1441" s="223"/>
      <c r="R1441" s="306"/>
      <c r="S1441" s="380"/>
      <c r="T1441" s="202"/>
      <c r="U1441" s="202"/>
      <c r="V1441" s="202"/>
      <c r="W1441" s="202"/>
      <c r="X1441" s="174"/>
      <c r="Y1441" s="174"/>
      <c r="Z1441" s="174"/>
      <c r="AA1441" s="175"/>
      <c r="AB1441" s="176"/>
      <c r="AC1441" s="176"/>
      <c r="AD1441" s="177"/>
      <c r="AE1441" s="177"/>
      <c r="AF1441" s="177"/>
      <c r="AG1441" s="177"/>
      <c r="AH1441" s="177"/>
      <c r="AI1441" s="177"/>
      <c r="AJ1441" s="177"/>
      <c r="AK1441" s="177"/>
    </row>
    <row r="1442" spans="1:41" ht="21.75" customHeight="1" x14ac:dyDescent="0.25">
      <c r="A1442" s="124"/>
      <c r="B1442" s="211"/>
      <c r="C1442" s="223"/>
      <c r="D1442" s="908" t="s">
        <v>285</v>
      </c>
      <c r="E1442" s="908"/>
      <c r="F1442" s="908"/>
      <c r="G1442" s="908"/>
      <c r="H1442" s="908"/>
      <c r="I1442" s="908"/>
      <c r="J1442" s="908"/>
      <c r="K1442" s="908"/>
      <c r="L1442" s="908"/>
      <c r="M1442" s="908"/>
      <c r="N1442" s="908"/>
      <c r="O1442" s="908"/>
      <c r="P1442" s="968" t="s">
        <v>251</v>
      </c>
      <c r="Q1442" s="969"/>
      <c r="R1442" s="243"/>
      <c r="S1442" s="536" t="str">
        <f>IF(AND(Q1432="YES",P1442="&lt;select&gt;"),"Please upload the required documentation.","")</f>
        <v/>
      </c>
      <c r="T1442" s="202" t="b">
        <f>IF(W1442="1",TRUE,FALSE)</f>
        <v>0</v>
      </c>
      <c r="U1442" s="202" t="str">
        <f>""&amp;T1442&amp;""</f>
        <v>FALSE</v>
      </c>
      <c r="V1442" s="202">
        <f>IF(P1442="Uploaded",1,0)</f>
        <v>0</v>
      </c>
      <c r="W1442" s="202" t="str">
        <f>""&amp;V1442&amp;""</f>
        <v>0</v>
      </c>
      <c r="AL1442" s="178"/>
      <c r="AM1442" s="178"/>
      <c r="AN1442" s="178"/>
      <c r="AO1442" s="178"/>
    </row>
    <row r="1443" spans="1:41" ht="21.75" customHeight="1" x14ac:dyDescent="0.25">
      <c r="A1443" s="124"/>
      <c r="B1443" s="211"/>
      <c r="C1443" s="223"/>
      <c r="D1443" s="908"/>
      <c r="E1443" s="908"/>
      <c r="F1443" s="908"/>
      <c r="G1443" s="908"/>
      <c r="H1443" s="908"/>
      <c r="I1443" s="908"/>
      <c r="J1443" s="908"/>
      <c r="K1443" s="908"/>
      <c r="L1443" s="908"/>
      <c r="M1443" s="908"/>
      <c r="N1443" s="908"/>
      <c r="O1443" s="908"/>
      <c r="P1443" s="357"/>
      <c r="Q1443" s="357"/>
      <c r="R1443" s="243"/>
      <c r="S1443" s="536"/>
      <c r="T1443" s="202"/>
      <c r="U1443" s="202"/>
      <c r="V1443" s="202"/>
      <c r="W1443" s="202"/>
      <c r="AL1443" s="178"/>
      <c r="AM1443" s="178"/>
      <c r="AN1443" s="178"/>
      <c r="AO1443" s="178"/>
    </row>
    <row r="1444" spans="1:41" s="133" customFormat="1" ht="21.75" customHeight="1" x14ac:dyDescent="0.25">
      <c r="A1444" s="128"/>
      <c r="B1444" s="220"/>
      <c r="C1444" s="223"/>
      <c r="D1444" s="221" t="s">
        <v>663</v>
      </c>
      <c r="E1444" s="222"/>
      <c r="F1444" s="222"/>
      <c r="G1444" s="223"/>
      <c r="H1444" s="224"/>
      <c r="I1444" s="223"/>
      <c r="J1444" s="223"/>
      <c r="K1444" s="223"/>
      <c r="L1444" s="223"/>
      <c r="M1444" s="223"/>
      <c r="N1444" s="225"/>
      <c r="O1444" s="226"/>
      <c r="P1444" s="129"/>
      <c r="Q1444" s="129"/>
      <c r="R1444" s="227"/>
      <c r="S1444" s="380"/>
      <c r="T1444" s="202"/>
      <c r="U1444" s="202"/>
      <c r="V1444" s="202"/>
      <c r="W1444" s="202"/>
      <c r="X1444" s="202"/>
      <c r="Y1444" s="202"/>
      <c r="Z1444" s="202"/>
      <c r="AA1444" s="128"/>
      <c r="AB1444" s="131"/>
      <c r="AC1444" s="131"/>
    </row>
    <row r="1445" spans="1:41" s="133" customFormat="1" ht="15.75" x14ac:dyDescent="0.25">
      <c r="A1445" s="128"/>
      <c r="B1445" s="220"/>
      <c r="C1445" s="223"/>
      <c r="D1445" s="229"/>
      <c r="E1445" s="411" t="s">
        <v>257</v>
      </c>
      <c r="F1445" s="956" t="s">
        <v>251</v>
      </c>
      <c r="G1445" s="957"/>
      <c r="H1445" s="957"/>
      <c r="I1445" s="957"/>
      <c r="J1445" s="958"/>
      <c r="K1445" s="494"/>
      <c r="L1445" s="411" t="s">
        <v>258</v>
      </c>
      <c r="M1445" s="956" t="s">
        <v>251</v>
      </c>
      <c r="N1445" s="957"/>
      <c r="O1445" s="957"/>
      <c r="P1445" s="957"/>
      <c r="Q1445" s="958"/>
      <c r="R1445" s="227"/>
      <c r="S1445" s="380"/>
      <c r="T1445" s="202"/>
      <c r="U1445" s="202"/>
      <c r="V1445" s="202"/>
      <c r="W1445" s="202"/>
      <c r="X1445" s="202"/>
      <c r="Y1445" s="202"/>
      <c r="Z1445" s="202"/>
      <c r="AA1445" s="128"/>
      <c r="AB1445" s="131"/>
      <c r="AC1445" s="131"/>
    </row>
    <row r="1446" spans="1:41" s="177" customFormat="1" ht="14.25" customHeight="1" thickBot="1" x14ac:dyDescent="0.3">
      <c r="A1446" s="128"/>
      <c r="B1446" s="358"/>
      <c r="C1446" s="359"/>
      <c r="D1446" s="360"/>
      <c r="E1446" s="360"/>
      <c r="F1446" s="360"/>
      <c r="G1446" s="360"/>
      <c r="H1446" s="360"/>
      <c r="I1446" s="360"/>
      <c r="J1446" s="360"/>
      <c r="K1446" s="360"/>
      <c r="L1446" s="360"/>
      <c r="M1446" s="360"/>
      <c r="N1446" s="360"/>
      <c r="O1446" s="360"/>
      <c r="P1446" s="320"/>
      <c r="Q1446" s="320"/>
      <c r="R1446" s="361"/>
      <c r="S1446" s="380"/>
      <c r="T1446" s="202" t="b">
        <f>IF(W1446="1",TRUE,FALSE)</f>
        <v>0</v>
      </c>
      <c r="U1446" s="202" t="str">
        <f>""&amp;T1446&amp;""</f>
        <v>FALSE</v>
      </c>
      <c r="V1446" s="202">
        <f>IF(C1446="Uploaded",1,0)</f>
        <v>0</v>
      </c>
      <c r="W1446" s="202" t="str">
        <f>""&amp;V1446&amp;""</f>
        <v>0</v>
      </c>
      <c r="X1446" s="174"/>
      <c r="Y1446" s="174"/>
      <c r="Z1446" s="174"/>
      <c r="AA1446" s="175"/>
      <c r="AB1446" s="176"/>
      <c r="AC1446" s="176"/>
    </row>
    <row r="1447" spans="1:41" s="177" customFormat="1" ht="15.75" x14ac:dyDescent="0.25">
      <c r="A1447" s="128"/>
      <c r="B1447" s="291"/>
      <c r="C1447" s="292"/>
      <c r="D1447" s="342"/>
      <c r="E1447" s="342"/>
      <c r="F1447" s="342"/>
      <c r="G1447" s="342"/>
      <c r="H1447" s="342"/>
      <c r="I1447" s="342"/>
      <c r="J1447" s="342"/>
      <c r="K1447" s="342"/>
      <c r="L1447" s="342"/>
      <c r="M1447" s="342"/>
      <c r="N1447" s="343"/>
      <c r="O1447" s="342"/>
      <c r="P1447" s="342"/>
      <c r="Q1447" s="342"/>
      <c r="R1447" s="294"/>
      <c r="S1447" s="380"/>
      <c r="T1447" s="202" t="b">
        <f t="shared" si="113"/>
        <v>0</v>
      </c>
      <c r="U1447" s="202" t="str">
        <f t="shared" si="114"/>
        <v>FALSE</v>
      </c>
      <c r="V1447" s="202">
        <f t="shared" si="112"/>
        <v>0</v>
      </c>
      <c r="W1447" s="202" t="str">
        <f t="shared" si="115"/>
        <v>0</v>
      </c>
      <c r="X1447" s="174"/>
      <c r="Y1447" s="174"/>
      <c r="Z1447" s="174"/>
      <c r="AA1447" s="175"/>
      <c r="AB1447" s="176"/>
      <c r="AC1447" s="176"/>
    </row>
    <row r="1448" spans="1:41" s="177" customFormat="1" ht="15.75" x14ac:dyDescent="0.25">
      <c r="A1448" s="128"/>
      <c r="B1448" s="220"/>
      <c r="C1448" s="322" t="s">
        <v>345</v>
      </c>
      <c r="D1448" s="322"/>
      <c r="E1448" s="307"/>
      <c r="F1448" s="307"/>
      <c r="G1448" s="307"/>
      <c r="H1448" s="307"/>
      <c r="I1448" s="307"/>
      <c r="J1448" s="307"/>
      <c r="K1448" s="307"/>
      <c r="L1448" s="307"/>
      <c r="M1448" s="307"/>
      <c r="N1448" s="323"/>
      <c r="O1448" s="307"/>
      <c r="P1448" s="307"/>
      <c r="Q1448" s="307"/>
      <c r="R1448" s="306"/>
      <c r="S1448" s="380"/>
      <c r="T1448" s="202" t="b">
        <f t="shared" si="113"/>
        <v>0</v>
      </c>
      <c r="U1448" s="202" t="str">
        <f t="shared" si="114"/>
        <v>FALSE</v>
      </c>
      <c r="V1448" s="202">
        <f>IF(P1448="YES",1,0)</f>
        <v>0</v>
      </c>
      <c r="W1448" s="202" t="str">
        <f t="shared" si="115"/>
        <v>0</v>
      </c>
      <c r="X1448" s="174"/>
      <c r="Y1448" s="174"/>
      <c r="Z1448" s="174"/>
      <c r="AA1448" s="175"/>
      <c r="AB1448" s="176"/>
      <c r="AC1448" s="176"/>
    </row>
    <row r="1449" spans="1:41" s="346" customFormat="1" ht="16.899999999999999" customHeight="1" x14ac:dyDescent="0.25">
      <c r="A1449" s="324"/>
      <c r="B1449" s="325"/>
      <c r="C1449" s="326" t="s">
        <v>344</v>
      </c>
      <c r="E1449" s="377"/>
      <c r="F1449" s="377"/>
      <c r="G1449" s="377"/>
      <c r="H1449" s="377"/>
      <c r="I1449" s="377"/>
      <c r="J1449" s="377"/>
      <c r="K1449" s="377"/>
      <c r="L1449" s="377"/>
      <c r="M1449" s="377"/>
      <c r="N1449" s="377"/>
      <c r="O1449" s="377"/>
      <c r="P1449" s="377"/>
      <c r="Q1449" s="377"/>
      <c r="R1449" s="329"/>
      <c r="S1449" s="539"/>
      <c r="T1449" s="330" t="e">
        <f t="shared" si="113"/>
        <v>#REF!</v>
      </c>
      <c r="U1449" s="330" t="e">
        <f t="shared" si="114"/>
        <v>#REF!</v>
      </c>
      <c r="V1449" s="330" t="e">
        <f>IF(#REF!="Uploaded",1,0)</f>
        <v>#REF!</v>
      </c>
      <c r="W1449" s="330" t="e">
        <f t="shared" si="115"/>
        <v>#REF!</v>
      </c>
      <c r="X1449" s="349"/>
      <c r="Y1449" s="349"/>
      <c r="Z1449" s="349"/>
      <c r="AA1449" s="541"/>
      <c r="AB1449" s="350"/>
      <c r="AC1449" s="350"/>
    </row>
    <row r="1450" spans="1:41" s="177" customFormat="1" ht="16.5" customHeight="1" x14ac:dyDescent="0.25">
      <c r="A1450" s="128"/>
      <c r="B1450" s="220"/>
      <c r="C1450" s="223"/>
      <c r="D1450" s="229"/>
      <c r="E1450" s="307"/>
      <c r="F1450" s="307"/>
      <c r="G1450" s="307"/>
      <c r="H1450" s="307"/>
      <c r="I1450" s="307"/>
      <c r="J1450" s="307"/>
      <c r="K1450" s="307"/>
      <c r="L1450" s="307"/>
      <c r="M1450" s="307"/>
      <c r="N1450" s="307"/>
      <c r="O1450" s="307"/>
      <c r="P1450" s="307"/>
      <c r="Q1450" s="307"/>
      <c r="R1450" s="306"/>
      <c r="S1450" s="380"/>
      <c r="T1450" s="202" t="b">
        <f t="shared" si="113"/>
        <v>0</v>
      </c>
      <c r="U1450" s="202" t="str">
        <f t="shared" si="114"/>
        <v>FALSE</v>
      </c>
      <c r="V1450" s="202">
        <f>IF(P1450="YES",1,0)</f>
        <v>0</v>
      </c>
      <c r="W1450" s="202" t="str">
        <f t="shared" si="115"/>
        <v>0</v>
      </c>
      <c r="X1450" s="174"/>
      <c r="Y1450" s="174"/>
      <c r="Z1450" s="174"/>
      <c r="AA1450" s="175"/>
      <c r="AB1450" s="176"/>
      <c r="AC1450" s="176"/>
    </row>
    <row r="1451" spans="1:41" s="177" customFormat="1" ht="16.5" customHeight="1" x14ac:dyDescent="0.25">
      <c r="A1451" s="128"/>
      <c r="B1451" s="220"/>
      <c r="C1451" s="223"/>
      <c r="D1451" s="302" t="s">
        <v>436</v>
      </c>
      <c r="E1451" s="302"/>
      <c r="F1451" s="302"/>
      <c r="G1451" s="302"/>
      <c r="H1451" s="302"/>
      <c r="I1451" s="302"/>
      <c r="J1451" s="302"/>
      <c r="K1451" s="302"/>
      <c r="L1451" s="302"/>
      <c r="M1451" s="302"/>
      <c r="N1451" s="302"/>
      <c r="O1451" s="566"/>
      <c r="P1451" s="95" t="s">
        <v>251</v>
      </c>
      <c r="Q1451" s="307"/>
      <c r="R1451" s="306"/>
      <c r="S1451" s="380" t="str">
        <f>IF(AND(OR(P1451="NO",P1451="&lt;select&gt;"),OR(D1455&lt;&gt;"",U1460="TRUE")),"Please answer this question by making a selection in the dropdown.","")</f>
        <v/>
      </c>
      <c r="T1451" s="202" t="b">
        <f t="shared" si="113"/>
        <v>0</v>
      </c>
      <c r="U1451" s="202" t="str">
        <f t="shared" si="114"/>
        <v>FALSE</v>
      </c>
      <c r="V1451" s="202">
        <f>IF(P1451="YES",1,0)</f>
        <v>0</v>
      </c>
      <c r="W1451" s="202" t="str">
        <f t="shared" si="115"/>
        <v>0</v>
      </c>
      <c r="X1451" s="174"/>
      <c r="Y1451" s="174"/>
      <c r="Z1451" s="174"/>
      <c r="AA1451" s="175"/>
      <c r="AB1451" s="176"/>
      <c r="AC1451" s="176"/>
    </row>
    <row r="1452" spans="1:41" s="177" customFormat="1" ht="16.899999999999999" customHeight="1" x14ac:dyDescent="0.25">
      <c r="A1452" s="128"/>
      <c r="B1452" s="220"/>
      <c r="C1452" s="223"/>
      <c r="D1452" s="222"/>
      <c r="E1452" s="378"/>
      <c r="F1452" s="378"/>
      <c r="G1452" s="378"/>
      <c r="H1452" s="378"/>
      <c r="I1452" s="378"/>
      <c r="J1452" s="378"/>
      <c r="K1452" s="378"/>
      <c r="L1452" s="378"/>
      <c r="M1452" s="378"/>
      <c r="N1452" s="378"/>
      <c r="O1452" s="378"/>
      <c r="P1452" s="378"/>
      <c r="Q1452" s="378"/>
      <c r="R1452" s="306"/>
      <c r="S1452" s="380"/>
      <c r="T1452" s="202" t="b">
        <f t="shared" si="113"/>
        <v>0</v>
      </c>
      <c r="U1452" s="202" t="str">
        <f t="shared" si="114"/>
        <v>FALSE</v>
      </c>
      <c r="V1452" s="202">
        <f t="shared" ref="V1452:V1465" si="116">IF(C1452="Uploaded",1,0)</f>
        <v>0</v>
      </c>
      <c r="W1452" s="202" t="str">
        <f t="shared" si="115"/>
        <v>0</v>
      </c>
      <c r="X1452" s="174"/>
      <c r="Y1452" s="174"/>
      <c r="Z1452" s="174"/>
      <c r="AA1452" s="175"/>
      <c r="AB1452" s="176"/>
      <c r="AC1452" s="176"/>
    </row>
    <row r="1453" spans="1:41" s="177" customFormat="1" ht="15" customHeight="1" x14ac:dyDescent="0.25">
      <c r="A1453" s="128"/>
      <c r="B1453" s="220"/>
      <c r="C1453" s="223"/>
      <c r="D1453" s="222" t="s">
        <v>435</v>
      </c>
      <c r="E1453" s="378"/>
      <c r="F1453" s="378"/>
      <c r="G1453" s="378"/>
      <c r="H1453" s="378"/>
      <c r="I1453" s="378"/>
      <c r="J1453" s="378"/>
      <c r="K1453" s="378"/>
      <c r="L1453" s="378"/>
      <c r="M1453" s="378"/>
      <c r="N1453" s="378"/>
      <c r="O1453" s="378"/>
      <c r="P1453" s="378"/>
      <c r="Q1453" s="378"/>
      <c r="R1453" s="306"/>
      <c r="S1453" s="380"/>
      <c r="T1453" s="202" t="b">
        <f t="shared" si="113"/>
        <v>0</v>
      </c>
      <c r="U1453" s="202" t="str">
        <f t="shared" si="114"/>
        <v>FALSE</v>
      </c>
      <c r="V1453" s="202">
        <f t="shared" si="116"/>
        <v>0</v>
      </c>
      <c r="W1453" s="202" t="str">
        <f t="shared" si="115"/>
        <v>0</v>
      </c>
      <c r="X1453" s="174"/>
      <c r="Y1453" s="174"/>
      <c r="Z1453" s="174"/>
      <c r="AA1453" s="175"/>
      <c r="AB1453" s="176"/>
      <c r="AC1453" s="176"/>
    </row>
    <row r="1454" spans="1:41" s="177" customFormat="1" ht="9.75" customHeight="1" x14ac:dyDescent="0.25">
      <c r="A1454" s="128"/>
      <c r="B1454" s="220"/>
      <c r="C1454" s="223"/>
      <c r="D1454" s="307"/>
      <c r="E1454" s="307"/>
      <c r="F1454" s="307"/>
      <c r="G1454" s="307"/>
      <c r="H1454" s="307"/>
      <c r="I1454" s="307"/>
      <c r="J1454" s="307"/>
      <c r="K1454" s="307"/>
      <c r="L1454" s="307"/>
      <c r="M1454" s="307"/>
      <c r="N1454" s="323"/>
      <c r="O1454" s="307"/>
      <c r="P1454" s="307"/>
      <c r="Q1454" s="307"/>
      <c r="R1454" s="306"/>
      <c r="S1454" s="380"/>
      <c r="T1454" s="202" t="b">
        <f t="shared" si="113"/>
        <v>0</v>
      </c>
      <c r="U1454" s="202" t="str">
        <f t="shared" si="114"/>
        <v>FALSE</v>
      </c>
      <c r="V1454" s="202">
        <f t="shared" si="116"/>
        <v>0</v>
      </c>
      <c r="W1454" s="202" t="str">
        <f t="shared" si="115"/>
        <v>0</v>
      </c>
      <c r="X1454" s="174"/>
      <c r="Y1454" s="174"/>
      <c r="Z1454" s="174"/>
      <c r="AA1454" s="175"/>
      <c r="AB1454" s="176"/>
      <c r="AC1454" s="176"/>
    </row>
    <row r="1455" spans="1:41" s="177" customFormat="1" ht="21" customHeight="1" x14ac:dyDescent="0.25">
      <c r="A1455" s="128"/>
      <c r="B1455" s="220"/>
      <c r="C1455" s="223"/>
      <c r="D1455" s="959"/>
      <c r="E1455" s="960"/>
      <c r="F1455" s="960"/>
      <c r="G1455" s="960"/>
      <c r="H1455" s="960"/>
      <c r="I1455" s="960"/>
      <c r="J1455" s="960"/>
      <c r="K1455" s="960"/>
      <c r="L1455" s="960"/>
      <c r="M1455" s="960"/>
      <c r="N1455" s="960"/>
      <c r="O1455" s="960"/>
      <c r="P1455" s="960"/>
      <c r="Q1455" s="961"/>
      <c r="R1455" s="309"/>
      <c r="S1455" s="380" t="str">
        <f>IF(AND(P1451="YES",D1455=""),"Please add narrative text.","")</f>
        <v/>
      </c>
      <c r="T1455" s="202" t="b">
        <f t="shared" si="113"/>
        <v>0</v>
      </c>
      <c r="U1455" s="202" t="str">
        <f t="shared" si="114"/>
        <v>FALSE</v>
      </c>
      <c r="V1455" s="202">
        <f t="shared" si="116"/>
        <v>0</v>
      </c>
      <c r="W1455" s="202" t="str">
        <f t="shared" si="115"/>
        <v>0</v>
      </c>
      <c r="X1455" s="174"/>
      <c r="Y1455" s="174"/>
      <c r="Z1455" s="174"/>
      <c r="AA1455" s="175"/>
      <c r="AB1455" s="176"/>
      <c r="AC1455" s="176"/>
    </row>
    <row r="1456" spans="1:41" s="177" customFormat="1" ht="19.5" customHeight="1" x14ac:dyDescent="0.25">
      <c r="A1456" s="128"/>
      <c r="B1456" s="220"/>
      <c r="C1456" s="223"/>
      <c r="D1456" s="962"/>
      <c r="E1456" s="963"/>
      <c r="F1456" s="963"/>
      <c r="G1456" s="963"/>
      <c r="H1456" s="963"/>
      <c r="I1456" s="963"/>
      <c r="J1456" s="963"/>
      <c r="K1456" s="963"/>
      <c r="L1456" s="963"/>
      <c r="M1456" s="963"/>
      <c r="N1456" s="963"/>
      <c r="O1456" s="963"/>
      <c r="P1456" s="963"/>
      <c r="Q1456" s="964"/>
      <c r="R1456" s="306"/>
      <c r="S1456" s="380"/>
      <c r="T1456" s="202" t="b">
        <f t="shared" si="113"/>
        <v>0</v>
      </c>
      <c r="U1456" s="202" t="str">
        <f t="shared" si="114"/>
        <v>FALSE</v>
      </c>
      <c r="V1456" s="202">
        <f t="shared" si="116"/>
        <v>0</v>
      </c>
      <c r="W1456" s="202" t="str">
        <f t="shared" si="115"/>
        <v>0</v>
      </c>
      <c r="X1456" s="174"/>
      <c r="Y1456" s="174"/>
      <c r="Z1456" s="174"/>
      <c r="AA1456" s="175"/>
      <c r="AB1456" s="176"/>
      <c r="AC1456" s="176"/>
    </row>
    <row r="1457" spans="1:41" s="177" customFormat="1" ht="21.75" customHeight="1" x14ac:dyDescent="0.25">
      <c r="A1457" s="128"/>
      <c r="B1457" s="220"/>
      <c r="C1457" s="223"/>
      <c r="D1457" s="962"/>
      <c r="E1457" s="963"/>
      <c r="F1457" s="963"/>
      <c r="G1457" s="963"/>
      <c r="H1457" s="963"/>
      <c r="I1457" s="963"/>
      <c r="J1457" s="963"/>
      <c r="K1457" s="963"/>
      <c r="L1457" s="963"/>
      <c r="M1457" s="963"/>
      <c r="N1457" s="963"/>
      <c r="O1457" s="963"/>
      <c r="P1457" s="963"/>
      <c r="Q1457" s="964"/>
      <c r="R1457" s="306"/>
      <c r="S1457" s="380"/>
      <c r="T1457" s="202" t="b">
        <f t="shared" si="113"/>
        <v>0</v>
      </c>
      <c r="U1457" s="202" t="str">
        <f t="shared" si="114"/>
        <v>FALSE</v>
      </c>
      <c r="V1457" s="202">
        <f t="shared" si="116"/>
        <v>0</v>
      </c>
      <c r="W1457" s="202" t="str">
        <f t="shared" si="115"/>
        <v>0</v>
      </c>
      <c r="X1457" s="174"/>
      <c r="Y1457" s="174"/>
      <c r="Z1457" s="174"/>
      <c r="AA1457" s="175"/>
      <c r="AB1457" s="176"/>
      <c r="AC1457" s="176"/>
    </row>
    <row r="1458" spans="1:41" s="177" customFormat="1" ht="18.75" customHeight="1" x14ac:dyDescent="0.25">
      <c r="A1458" s="128"/>
      <c r="B1458" s="220"/>
      <c r="C1458" s="223"/>
      <c r="D1458" s="965"/>
      <c r="E1458" s="966"/>
      <c r="F1458" s="966"/>
      <c r="G1458" s="966"/>
      <c r="H1458" s="966"/>
      <c r="I1458" s="966"/>
      <c r="J1458" s="966"/>
      <c r="K1458" s="966"/>
      <c r="L1458" s="966"/>
      <c r="M1458" s="966"/>
      <c r="N1458" s="966"/>
      <c r="O1458" s="966"/>
      <c r="P1458" s="966"/>
      <c r="Q1458" s="967"/>
      <c r="R1458" s="339"/>
      <c r="S1458" s="380"/>
      <c r="T1458" s="202" t="b">
        <f t="shared" si="113"/>
        <v>0</v>
      </c>
      <c r="U1458" s="202" t="str">
        <f t="shared" si="114"/>
        <v>FALSE</v>
      </c>
      <c r="V1458" s="202">
        <f t="shared" si="116"/>
        <v>0</v>
      </c>
      <c r="W1458" s="202" t="str">
        <f t="shared" si="115"/>
        <v>0</v>
      </c>
      <c r="X1458" s="174"/>
      <c r="Y1458" s="174"/>
      <c r="Z1458" s="174"/>
      <c r="AA1458" s="175"/>
      <c r="AB1458" s="176"/>
      <c r="AC1458" s="176"/>
    </row>
    <row r="1459" spans="1:41" s="207" customFormat="1" x14ac:dyDescent="0.25">
      <c r="A1459" s="128"/>
      <c r="B1459" s="220"/>
      <c r="C1459" s="223"/>
      <c r="D1459" s="223"/>
      <c r="E1459" s="223"/>
      <c r="F1459" s="223"/>
      <c r="G1459" s="223"/>
      <c r="H1459" s="223"/>
      <c r="I1459" s="223"/>
      <c r="J1459" s="223"/>
      <c r="K1459" s="223"/>
      <c r="L1459" s="223"/>
      <c r="M1459" s="223"/>
      <c r="N1459" s="308"/>
      <c r="O1459" s="223"/>
      <c r="P1459" s="223"/>
      <c r="Q1459" s="223"/>
      <c r="R1459" s="306"/>
      <c r="S1459" s="380"/>
      <c r="T1459" s="202"/>
      <c r="U1459" s="202"/>
      <c r="V1459" s="202"/>
      <c r="W1459" s="202"/>
      <c r="X1459" s="174"/>
      <c r="Y1459" s="174"/>
      <c r="Z1459" s="174"/>
      <c r="AA1459" s="175"/>
      <c r="AB1459" s="176"/>
      <c r="AC1459" s="176"/>
      <c r="AD1459" s="177"/>
      <c r="AE1459" s="177"/>
      <c r="AF1459" s="177"/>
      <c r="AG1459" s="177"/>
      <c r="AH1459" s="177"/>
      <c r="AI1459" s="177"/>
      <c r="AJ1459" s="177"/>
      <c r="AK1459" s="177"/>
    </row>
    <row r="1460" spans="1:41" ht="21.75" customHeight="1" x14ac:dyDescent="0.25">
      <c r="A1460" s="124"/>
      <c r="B1460" s="211"/>
      <c r="C1460" s="223"/>
      <c r="D1460" s="898" t="s">
        <v>745</v>
      </c>
      <c r="E1460" s="898"/>
      <c r="F1460" s="898"/>
      <c r="G1460" s="898"/>
      <c r="H1460" s="898"/>
      <c r="I1460" s="898"/>
      <c r="J1460" s="898"/>
      <c r="K1460" s="898"/>
      <c r="L1460" s="898"/>
      <c r="M1460" s="898"/>
      <c r="N1460" s="898"/>
      <c r="O1460" s="898"/>
      <c r="P1460" s="968" t="s">
        <v>251</v>
      </c>
      <c r="Q1460" s="969"/>
      <c r="R1460" s="243"/>
      <c r="S1460" s="536" t="str">
        <f>IF(AND(P1451="YES",P1460="&lt;select&gt;"),"Please upload the required documentation.","")</f>
        <v/>
      </c>
      <c r="T1460" s="202" t="b">
        <f>IF(W1460="1",TRUE,FALSE)</f>
        <v>0</v>
      </c>
      <c r="U1460" s="202" t="str">
        <f>""&amp;T1460&amp;""</f>
        <v>FALSE</v>
      </c>
      <c r="V1460" s="202">
        <f>IF(P1460="Uploaded",1,0)</f>
        <v>0</v>
      </c>
      <c r="W1460" s="202" t="str">
        <f>""&amp;V1460&amp;""</f>
        <v>0</v>
      </c>
      <c r="AL1460" s="178"/>
      <c r="AM1460" s="178"/>
      <c r="AN1460" s="178"/>
      <c r="AO1460" s="178"/>
    </row>
    <row r="1461" spans="1:41" ht="21.75" customHeight="1" x14ac:dyDescent="0.25">
      <c r="A1461" s="124"/>
      <c r="B1461" s="211"/>
      <c r="C1461" s="223"/>
      <c r="D1461" s="898"/>
      <c r="E1461" s="898"/>
      <c r="F1461" s="898"/>
      <c r="G1461" s="898"/>
      <c r="H1461" s="898"/>
      <c r="I1461" s="898"/>
      <c r="J1461" s="898"/>
      <c r="K1461" s="898"/>
      <c r="L1461" s="898"/>
      <c r="M1461" s="898"/>
      <c r="N1461" s="898"/>
      <c r="O1461" s="898"/>
      <c r="P1461" s="357"/>
      <c r="Q1461" s="357"/>
      <c r="R1461" s="243"/>
      <c r="S1461" s="536"/>
      <c r="T1461" s="202"/>
      <c r="U1461" s="202"/>
      <c r="V1461" s="202"/>
      <c r="W1461" s="202"/>
      <c r="AL1461" s="178"/>
      <c r="AM1461" s="178"/>
      <c r="AN1461" s="178"/>
      <c r="AO1461" s="178"/>
    </row>
    <row r="1462" spans="1:41" s="133" customFormat="1" ht="21.75" customHeight="1" x14ac:dyDescent="0.25">
      <c r="A1462" s="128"/>
      <c r="B1462" s="220"/>
      <c r="C1462" s="223"/>
      <c r="D1462" s="221" t="s">
        <v>663</v>
      </c>
      <c r="E1462" s="222"/>
      <c r="F1462" s="222"/>
      <c r="G1462" s="223"/>
      <c r="H1462" s="224"/>
      <c r="I1462" s="223"/>
      <c r="J1462" s="223"/>
      <c r="K1462" s="223"/>
      <c r="L1462" s="223"/>
      <c r="M1462" s="223"/>
      <c r="N1462" s="225"/>
      <c r="O1462" s="226"/>
      <c r="P1462" s="129"/>
      <c r="Q1462" s="129"/>
      <c r="R1462" s="227"/>
      <c r="S1462" s="380"/>
      <c r="T1462" s="202"/>
      <c r="U1462" s="202"/>
      <c r="V1462" s="202"/>
      <c r="W1462" s="202"/>
      <c r="X1462" s="202"/>
      <c r="Y1462" s="202"/>
      <c r="Z1462" s="202"/>
      <c r="AA1462" s="128"/>
      <c r="AB1462" s="131"/>
      <c r="AC1462" s="131"/>
    </row>
    <row r="1463" spans="1:41" s="133" customFormat="1" ht="15.75" x14ac:dyDescent="0.25">
      <c r="A1463" s="128"/>
      <c r="B1463" s="220"/>
      <c r="C1463" s="223"/>
      <c r="D1463" s="229"/>
      <c r="E1463" s="411" t="s">
        <v>257</v>
      </c>
      <c r="F1463" s="956" t="s">
        <v>251</v>
      </c>
      <c r="G1463" s="957"/>
      <c r="H1463" s="957"/>
      <c r="I1463" s="957"/>
      <c r="J1463" s="958"/>
      <c r="K1463" s="494"/>
      <c r="L1463" s="411" t="s">
        <v>258</v>
      </c>
      <c r="M1463" s="956" t="s">
        <v>251</v>
      </c>
      <c r="N1463" s="957"/>
      <c r="O1463" s="957"/>
      <c r="P1463" s="957"/>
      <c r="Q1463" s="958"/>
      <c r="R1463" s="227"/>
      <c r="S1463" s="380"/>
      <c r="T1463" s="202"/>
      <c r="U1463" s="202"/>
      <c r="V1463" s="202"/>
      <c r="W1463" s="202"/>
      <c r="X1463" s="202"/>
      <c r="Y1463" s="202"/>
      <c r="Z1463" s="202"/>
      <c r="AA1463" s="128"/>
      <c r="AB1463" s="131"/>
      <c r="AC1463" s="131"/>
    </row>
    <row r="1464" spans="1:41" s="177" customFormat="1" ht="15.75" customHeight="1" thickBot="1" x14ac:dyDescent="0.3">
      <c r="A1464" s="128"/>
      <c r="B1464" s="358"/>
      <c r="C1464" s="223"/>
      <c r="D1464" s="360"/>
      <c r="E1464" s="360"/>
      <c r="F1464" s="360"/>
      <c r="G1464" s="360"/>
      <c r="H1464" s="360"/>
      <c r="I1464" s="360"/>
      <c r="J1464" s="360"/>
      <c r="K1464" s="360"/>
      <c r="L1464" s="360"/>
      <c r="M1464" s="360"/>
      <c r="N1464" s="360"/>
      <c r="O1464" s="360"/>
      <c r="P1464" s="320"/>
      <c r="Q1464" s="320"/>
      <c r="R1464" s="361"/>
      <c r="S1464" s="380"/>
      <c r="T1464" s="202" t="b">
        <f>IF(W1464="1",TRUE,FALSE)</f>
        <v>0</v>
      </c>
      <c r="U1464" s="202" t="str">
        <f>""&amp;T1464&amp;""</f>
        <v>FALSE</v>
      </c>
      <c r="V1464" s="202">
        <f>IF(C1464="Uploaded",1,0)</f>
        <v>0</v>
      </c>
      <c r="W1464" s="202" t="str">
        <f>""&amp;V1464&amp;""</f>
        <v>0</v>
      </c>
      <c r="X1464" s="174"/>
      <c r="Y1464" s="174"/>
      <c r="Z1464" s="174"/>
      <c r="AA1464" s="175"/>
      <c r="AB1464" s="176"/>
      <c r="AC1464" s="176"/>
    </row>
    <row r="1465" spans="1:41" s="177" customFormat="1" x14ac:dyDescent="0.25">
      <c r="A1465" s="128"/>
      <c r="B1465" s="291"/>
      <c r="C1465" s="292"/>
      <c r="D1465" s="292"/>
      <c r="E1465" s="292"/>
      <c r="F1465" s="292"/>
      <c r="G1465" s="292"/>
      <c r="H1465" s="292"/>
      <c r="I1465" s="292"/>
      <c r="J1465" s="292"/>
      <c r="K1465" s="292"/>
      <c r="L1465" s="292"/>
      <c r="M1465" s="292"/>
      <c r="N1465" s="293"/>
      <c r="O1465" s="292"/>
      <c r="P1465" s="292"/>
      <c r="Q1465" s="292"/>
      <c r="R1465" s="294"/>
      <c r="S1465" s="380"/>
      <c r="T1465" s="202" t="b">
        <f t="shared" si="113"/>
        <v>0</v>
      </c>
      <c r="U1465" s="202" t="str">
        <f t="shared" si="114"/>
        <v>FALSE</v>
      </c>
      <c r="V1465" s="202">
        <f t="shared" si="116"/>
        <v>0</v>
      </c>
      <c r="W1465" s="202" t="str">
        <f t="shared" si="115"/>
        <v>0</v>
      </c>
      <c r="X1465" s="174"/>
      <c r="Y1465" s="174"/>
      <c r="Z1465" s="174"/>
      <c r="AA1465" s="175"/>
      <c r="AB1465" s="176"/>
      <c r="AC1465" s="176"/>
    </row>
    <row r="1466" spans="1:41" s="177" customFormat="1" ht="15.75" x14ac:dyDescent="0.25">
      <c r="A1466" s="128"/>
      <c r="B1466" s="375"/>
      <c r="C1466" s="322" t="s">
        <v>168</v>
      </c>
      <c r="D1466" s="322"/>
      <c r="E1466" s="307"/>
      <c r="F1466" s="307"/>
      <c r="G1466" s="307"/>
      <c r="H1466" s="307"/>
      <c r="I1466" s="307"/>
      <c r="J1466" s="307"/>
      <c r="K1466" s="307"/>
      <c r="L1466" s="307"/>
      <c r="M1466" s="307"/>
      <c r="N1466" s="323"/>
      <c r="O1466" s="307"/>
      <c r="P1466" s="307"/>
      <c r="Q1466" s="307"/>
      <c r="R1466" s="345"/>
      <c r="S1466" s="380"/>
      <c r="T1466" s="202" t="b">
        <f t="shared" si="113"/>
        <v>0</v>
      </c>
      <c r="U1466" s="202" t="str">
        <f t="shared" si="114"/>
        <v>FALSE</v>
      </c>
      <c r="V1466" s="202">
        <f>IF(P1466="YES",1,0)</f>
        <v>0</v>
      </c>
      <c r="W1466" s="202" t="str">
        <f t="shared" si="115"/>
        <v>0</v>
      </c>
      <c r="X1466" s="174"/>
      <c r="Y1466" s="174"/>
      <c r="Z1466" s="174"/>
      <c r="AA1466" s="175"/>
      <c r="AB1466" s="176"/>
      <c r="AC1466" s="176"/>
    </row>
    <row r="1467" spans="1:41" s="346" customFormat="1" ht="15.75" x14ac:dyDescent="0.25">
      <c r="A1467" s="324"/>
      <c r="B1467" s="376"/>
      <c r="C1467" s="326" t="s">
        <v>344</v>
      </c>
      <c r="E1467" s="328"/>
      <c r="F1467" s="328"/>
      <c r="G1467" s="328"/>
      <c r="H1467" s="328"/>
      <c r="I1467" s="328"/>
      <c r="J1467" s="328"/>
      <c r="K1467" s="328"/>
      <c r="L1467" s="328"/>
      <c r="M1467" s="328"/>
      <c r="N1467" s="328"/>
      <c r="O1467" s="328"/>
      <c r="P1467" s="328"/>
      <c r="Q1467" s="328"/>
      <c r="R1467" s="348"/>
      <c r="S1467" s="539"/>
      <c r="T1467" s="330" t="e">
        <f t="shared" si="113"/>
        <v>#REF!</v>
      </c>
      <c r="U1467" s="330" t="e">
        <f t="shared" si="114"/>
        <v>#REF!</v>
      </c>
      <c r="V1467" s="330" t="e">
        <f>IF(#REF!="Uploaded",1,0)</f>
        <v>#REF!</v>
      </c>
      <c r="W1467" s="330" t="e">
        <f t="shared" si="115"/>
        <v>#REF!</v>
      </c>
      <c r="X1467" s="349"/>
      <c r="Y1467" s="349"/>
      <c r="Z1467" s="349"/>
      <c r="AA1467" s="541"/>
      <c r="AB1467" s="350"/>
      <c r="AC1467" s="350"/>
    </row>
    <row r="1468" spans="1:41" s="177" customFormat="1" ht="16.5" customHeight="1" x14ac:dyDescent="0.25">
      <c r="A1468" s="128"/>
      <c r="B1468" s="220"/>
      <c r="C1468" s="223"/>
      <c r="D1468" s="229"/>
      <c r="E1468" s="307"/>
      <c r="F1468" s="307"/>
      <c r="G1468" s="307"/>
      <c r="H1468" s="307"/>
      <c r="I1468" s="307"/>
      <c r="J1468" s="307"/>
      <c r="K1468" s="307"/>
      <c r="L1468" s="307"/>
      <c r="M1468" s="307"/>
      <c r="N1468" s="307"/>
      <c r="O1468" s="307"/>
      <c r="P1468" s="307"/>
      <c r="Q1468" s="307"/>
      <c r="R1468" s="306"/>
      <c r="S1468" s="380"/>
      <c r="T1468" s="202" t="b">
        <f>IF(W1468="1",TRUE,FALSE)</f>
        <v>0</v>
      </c>
      <c r="U1468" s="202" t="str">
        <f>""&amp;T1468&amp;""</f>
        <v>FALSE</v>
      </c>
      <c r="V1468" s="202">
        <f>IF(P1468="YES",1,0)</f>
        <v>0</v>
      </c>
      <c r="W1468" s="202" t="str">
        <f>""&amp;V1468&amp;""</f>
        <v>0</v>
      </c>
      <c r="X1468" s="174"/>
      <c r="Y1468" s="174"/>
      <c r="Z1468" s="174"/>
      <c r="AA1468" s="175"/>
      <c r="AB1468" s="176"/>
      <c r="AC1468" s="176"/>
    </row>
    <row r="1469" spans="1:41" s="177" customFormat="1" ht="16.5" customHeight="1" x14ac:dyDescent="0.25">
      <c r="A1469" s="128"/>
      <c r="B1469" s="220"/>
      <c r="C1469" s="223"/>
      <c r="D1469" s="302" t="s">
        <v>376</v>
      </c>
      <c r="E1469" s="302"/>
      <c r="F1469" s="302"/>
      <c r="G1469" s="302"/>
      <c r="H1469" s="302"/>
      <c r="I1469" s="302"/>
      <c r="J1469" s="302"/>
      <c r="K1469" s="302"/>
      <c r="L1469" s="302"/>
      <c r="M1469" s="302"/>
      <c r="N1469" s="95" t="s">
        <v>251</v>
      </c>
      <c r="O1469" s="302"/>
      <c r="P1469" s="207"/>
      <c r="Q1469" s="307"/>
      <c r="R1469" s="306"/>
      <c r="S1469" s="380" t="str">
        <f>IF(AND(OR(N1469="NO",N1469="&lt;select&gt;"),OR(D1473&lt;&gt;"",U1493="TRUE",D1485&lt;&gt;"",U1495="TRUE")),"Please answer this question by making a selection in the dropdown.","")</f>
        <v/>
      </c>
      <c r="T1469" s="202" t="b">
        <f>IF(W1469="1",TRUE,FALSE)</f>
        <v>0</v>
      </c>
      <c r="U1469" s="202" t="str">
        <f>""&amp;T1469&amp;""</f>
        <v>FALSE</v>
      </c>
      <c r="V1469" s="202">
        <f>IF(N1469="YES",1,0)</f>
        <v>0</v>
      </c>
      <c r="W1469" s="202" t="str">
        <f>""&amp;V1469&amp;""</f>
        <v>0</v>
      </c>
      <c r="X1469" s="174"/>
      <c r="Y1469" s="174"/>
      <c r="Z1469" s="174"/>
      <c r="AA1469" s="175"/>
      <c r="AB1469" s="176"/>
      <c r="AC1469" s="176"/>
    </row>
    <row r="1470" spans="1:41" s="177" customFormat="1" ht="15.75" x14ac:dyDescent="0.25">
      <c r="A1470" s="128"/>
      <c r="B1470" s="375"/>
      <c r="C1470" s="223"/>
      <c r="D1470" s="885" t="s">
        <v>433</v>
      </c>
      <c r="E1470" s="907"/>
      <c r="F1470" s="907"/>
      <c r="G1470" s="907"/>
      <c r="H1470" s="907"/>
      <c r="I1470" s="907"/>
      <c r="J1470" s="907"/>
      <c r="K1470" s="907"/>
      <c r="L1470" s="907"/>
      <c r="M1470" s="907"/>
      <c r="N1470" s="907"/>
      <c r="O1470" s="907"/>
      <c r="P1470" s="907"/>
      <c r="Q1470" s="907"/>
      <c r="R1470" s="345"/>
      <c r="S1470" s="380"/>
      <c r="T1470" s="202" t="b">
        <f t="shared" si="113"/>
        <v>0</v>
      </c>
      <c r="U1470" s="202" t="str">
        <f t="shared" si="114"/>
        <v>FALSE</v>
      </c>
      <c r="V1470" s="202">
        <f t="shared" ref="V1470:V1500" si="117">IF(C1470="Uploaded",1,0)</f>
        <v>0</v>
      </c>
      <c r="W1470" s="202" t="str">
        <f t="shared" si="115"/>
        <v>0</v>
      </c>
      <c r="X1470" s="174"/>
      <c r="Y1470" s="174"/>
      <c r="Z1470" s="174"/>
      <c r="AA1470" s="175"/>
      <c r="AB1470" s="176"/>
      <c r="AC1470" s="176"/>
    </row>
    <row r="1471" spans="1:41" s="177" customFormat="1" ht="15.75" x14ac:dyDescent="0.25">
      <c r="A1471" s="128"/>
      <c r="B1471" s="375"/>
      <c r="C1471" s="223"/>
      <c r="D1471" s="907"/>
      <c r="E1471" s="907"/>
      <c r="F1471" s="907"/>
      <c r="G1471" s="907"/>
      <c r="H1471" s="907"/>
      <c r="I1471" s="907"/>
      <c r="J1471" s="907"/>
      <c r="K1471" s="907"/>
      <c r="L1471" s="907"/>
      <c r="M1471" s="907"/>
      <c r="N1471" s="907"/>
      <c r="O1471" s="907"/>
      <c r="P1471" s="907"/>
      <c r="Q1471" s="907"/>
      <c r="R1471" s="345"/>
      <c r="S1471" s="380"/>
      <c r="T1471" s="202" t="b">
        <f t="shared" si="113"/>
        <v>0</v>
      </c>
      <c r="U1471" s="202" t="str">
        <f t="shared" si="114"/>
        <v>FALSE</v>
      </c>
      <c r="V1471" s="202">
        <f t="shared" si="117"/>
        <v>0</v>
      </c>
      <c r="W1471" s="202" t="str">
        <f t="shared" si="115"/>
        <v>0</v>
      </c>
      <c r="X1471" s="174"/>
      <c r="Y1471" s="174"/>
      <c r="Z1471" s="174"/>
      <c r="AA1471" s="175"/>
      <c r="AB1471" s="176"/>
      <c r="AC1471" s="176"/>
    </row>
    <row r="1472" spans="1:41" s="177" customFormat="1" ht="9.75" customHeight="1" x14ac:dyDescent="0.25">
      <c r="A1472" s="128"/>
      <c r="B1472" s="375"/>
      <c r="C1472" s="307"/>
      <c r="D1472" s="307"/>
      <c r="E1472" s="307"/>
      <c r="F1472" s="307"/>
      <c r="G1472" s="307"/>
      <c r="H1472" s="307"/>
      <c r="I1472" s="307"/>
      <c r="J1472" s="307"/>
      <c r="K1472" s="307"/>
      <c r="L1472" s="307"/>
      <c r="M1472" s="307"/>
      <c r="N1472" s="323"/>
      <c r="O1472" s="307"/>
      <c r="P1472" s="307"/>
      <c r="Q1472" s="307"/>
      <c r="R1472" s="306"/>
      <c r="S1472" s="380"/>
      <c r="T1472" s="202" t="b">
        <f t="shared" si="113"/>
        <v>0</v>
      </c>
      <c r="U1472" s="202" t="str">
        <f t="shared" si="114"/>
        <v>FALSE</v>
      </c>
      <c r="V1472" s="202">
        <f t="shared" si="117"/>
        <v>0</v>
      </c>
      <c r="W1472" s="202" t="str">
        <f t="shared" si="115"/>
        <v>0</v>
      </c>
      <c r="X1472" s="174"/>
      <c r="Y1472" s="174"/>
      <c r="Z1472" s="174"/>
      <c r="AA1472" s="175"/>
      <c r="AB1472" s="176"/>
      <c r="AC1472" s="176"/>
    </row>
    <row r="1473" spans="1:29" s="177" customFormat="1" x14ac:dyDescent="0.25">
      <c r="A1473" s="128"/>
      <c r="B1473" s="220"/>
      <c r="C1473" s="223"/>
      <c r="D1473" s="959"/>
      <c r="E1473" s="960"/>
      <c r="F1473" s="960"/>
      <c r="G1473" s="960"/>
      <c r="H1473" s="960"/>
      <c r="I1473" s="960"/>
      <c r="J1473" s="960"/>
      <c r="K1473" s="960"/>
      <c r="L1473" s="960"/>
      <c r="M1473" s="960"/>
      <c r="N1473" s="960"/>
      <c r="O1473" s="960"/>
      <c r="P1473" s="960"/>
      <c r="Q1473" s="961"/>
      <c r="R1473" s="309"/>
      <c r="S1473" s="380" t="str">
        <f>IF(AND(N1469="YES",D1473=""),"Please add narrative text.","")</f>
        <v/>
      </c>
      <c r="T1473" s="202" t="b">
        <f t="shared" si="113"/>
        <v>0</v>
      </c>
      <c r="U1473" s="202" t="str">
        <f t="shared" si="114"/>
        <v>FALSE</v>
      </c>
      <c r="V1473" s="202">
        <f t="shared" si="117"/>
        <v>0</v>
      </c>
      <c r="W1473" s="202" t="str">
        <f t="shared" si="115"/>
        <v>0</v>
      </c>
      <c r="X1473" s="174"/>
      <c r="Y1473" s="174"/>
      <c r="Z1473" s="174"/>
      <c r="AA1473" s="175"/>
      <c r="AB1473" s="176"/>
      <c r="AC1473" s="176"/>
    </row>
    <row r="1474" spans="1:29" s="177" customFormat="1" x14ac:dyDescent="0.25">
      <c r="A1474" s="128"/>
      <c r="B1474" s="220"/>
      <c r="C1474" s="223"/>
      <c r="D1474" s="962"/>
      <c r="E1474" s="963"/>
      <c r="F1474" s="963"/>
      <c r="G1474" s="963"/>
      <c r="H1474" s="963"/>
      <c r="I1474" s="963"/>
      <c r="J1474" s="963"/>
      <c r="K1474" s="963"/>
      <c r="L1474" s="963"/>
      <c r="M1474" s="963"/>
      <c r="N1474" s="963"/>
      <c r="O1474" s="963"/>
      <c r="P1474" s="963"/>
      <c r="Q1474" s="964"/>
      <c r="R1474" s="306"/>
      <c r="S1474" s="380"/>
      <c r="T1474" s="202" t="b">
        <f t="shared" si="113"/>
        <v>0</v>
      </c>
      <c r="U1474" s="202" t="str">
        <f t="shared" si="114"/>
        <v>FALSE</v>
      </c>
      <c r="V1474" s="202">
        <f t="shared" si="117"/>
        <v>0</v>
      </c>
      <c r="W1474" s="202" t="str">
        <f t="shared" si="115"/>
        <v>0</v>
      </c>
      <c r="X1474" s="174"/>
      <c r="Y1474" s="174"/>
      <c r="Z1474" s="174"/>
      <c r="AA1474" s="175"/>
      <c r="AB1474" s="176"/>
      <c r="AC1474" s="176"/>
    </row>
    <row r="1475" spans="1:29" s="177" customFormat="1" x14ac:dyDescent="0.25">
      <c r="A1475" s="128"/>
      <c r="B1475" s="220"/>
      <c r="C1475" s="223"/>
      <c r="D1475" s="962"/>
      <c r="E1475" s="963"/>
      <c r="F1475" s="963"/>
      <c r="G1475" s="963"/>
      <c r="H1475" s="963"/>
      <c r="I1475" s="963"/>
      <c r="J1475" s="963"/>
      <c r="K1475" s="963"/>
      <c r="L1475" s="963"/>
      <c r="M1475" s="963"/>
      <c r="N1475" s="963"/>
      <c r="O1475" s="963"/>
      <c r="P1475" s="963"/>
      <c r="Q1475" s="964"/>
      <c r="R1475" s="306"/>
      <c r="S1475" s="380"/>
      <c r="T1475" s="202" t="b">
        <f t="shared" si="113"/>
        <v>0</v>
      </c>
      <c r="U1475" s="202" t="str">
        <f t="shared" si="114"/>
        <v>FALSE</v>
      </c>
      <c r="V1475" s="202">
        <f t="shared" si="117"/>
        <v>0</v>
      </c>
      <c r="W1475" s="202" t="str">
        <f t="shared" si="115"/>
        <v>0</v>
      </c>
      <c r="X1475" s="174"/>
      <c r="Y1475" s="174"/>
      <c r="Z1475" s="174"/>
      <c r="AA1475" s="175"/>
      <c r="AB1475" s="176"/>
      <c r="AC1475" s="176"/>
    </row>
    <row r="1476" spans="1:29" s="177" customFormat="1" x14ac:dyDescent="0.25">
      <c r="A1476" s="128"/>
      <c r="B1476" s="220"/>
      <c r="C1476" s="223"/>
      <c r="D1476" s="962"/>
      <c r="E1476" s="963"/>
      <c r="F1476" s="963"/>
      <c r="G1476" s="963"/>
      <c r="H1476" s="963"/>
      <c r="I1476" s="963"/>
      <c r="J1476" s="963"/>
      <c r="K1476" s="963"/>
      <c r="L1476" s="963"/>
      <c r="M1476" s="963"/>
      <c r="N1476" s="963"/>
      <c r="O1476" s="963"/>
      <c r="P1476" s="963"/>
      <c r="Q1476" s="964"/>
      <c r="R1476" s="306"/>
      <c r="S1476" s="380"/>
      <c r="T1476" s="202" t="b">
        <f t="shared" si="113"/>
        <v>0</v>
      </c>
      <c r="U1476" s="202" t="str">
        <f t="shared" si="114"/>
        <v>FALSE</v>
      </c>
      <c r="V1476" s="202">
        <f t="shared" si="117"/>
        <v>0</v>
      </c>
      <c r="W1476" s="202" t="str">
        <f t="shared" si="115"/>
        <v>0</v>
      </c>
      <c r="X1476" s="174"/>
      <c r="Y1476" s="174"/>
      <c r="Z1476" s="174"/>
      <c r="AA1476" s="175"/>
      <c r="AB1476" s="176"/>
      <c r="AC1476" s="176"/>
    </row>
    <row r="1477" spans="1:29" s="177" customFormat="1" x14ac:dyDescent="0.25">
      <c r="A1477" s="128"/>
      <c r="B1477" s="220"/>
      <c r="C1477" s="223"/>
      <c r="D1477" s="962"/>
      <c r="E1477" s="963"/>
      <c r="F1477" s="963"/>
      <c r="G1477" s="963"/>
      <c r="H1477" s="963"/>
      <c r="I1477" s="963"/>
      <c r="J1477" s="963"/>
      <c r="K1477" s="963"/>
      <c r="L1477" s="963"/>
      <c r="M1477" s="963"/>
      <c r="N1477" s="963"/>
      <c r="O1477" s="963"/>
      <c r="P1477" s="963"/>
      <c r="Q1477" s="964"/>
      <c r="R1477" s="306"/>
      <c r="S1477" s="380"/>
      <c r="T1477" s="202" t="b">
        <f t="shared" si="113"/>
        <v>0</v>
      </c>
      <c r="U1477" s="202" t="str">
        <f t="shared" si="114"/>
        <v>FALSE</v>
      </c>
      <c r="V1477" s="202">
        <f t="shared" si="117"/>
        <v>0</v>
      </c>
      <c r="W1477" s="202" t="str">
        <f t="shared" si="115"/>
        <v>0</v>
      </c>
      <c r="X1477" s="174"/>
      <c r="Y1477" s="174"/>
      <c r="Z1477" s="174"/>
      <c r="AA1477" s="175"/>
      <c r="AB1477" s="176"/>
      <c r="AC1477" s="176"/>
    </row>
    <row r="1478" spans="1:29" s="177" customFormat="1" x14ac:dyDescent="0.25">
      <c r="A1478" s="128"/>
      <c r="B1478" s="220"/>
      <c r="C1478" s="223"/>
      <c r="D1478" s="962"/>
      <c r="E1478" s="963"/>
      <c r="F1478" s="963"/>
      <c r="G1478" s="963"/>
      <c r="H1478" s="963"/>
      <c r="I1478" s="963"/>
      <c r="J1478" s="963"/>
      <c r="K1478" s="963"/>
      <c r="L1478" s="963"/>
      <c r="M1478" s="963"/>
      <c r="N1478" s="963"/>
      <c r="O1478" s="963"/>
      <c r="P1478" s="963"/>
      <c r="Q1478" s="964"/>
      <c r="R1478" s="306"/>
      <c r="S1478" s="380"/>
      <c r="T1478" s="202" t="b">
        <f t="shared" si="113"/>
        <v>0</v>
      </c>
      <c r="U1478" s="202" t="str">
        <f t="shared" si="114"/>
        <v>FALSE</v>
      </c>
      <c r="V1478" s="202">
        <f t="shared" si="117"/>
        <v>0</v>
      </c>
      <c r="W1478" s="202" t="str">
        <f t="shared" si="115"/>
        <v>0</v>
      </c>
      <c r="X1478" s="174"/>
      <c r="Y1478" s="174"/>
      <c r="Z1478" s="174"/>
      <c r="AA1478" s="175"/>
      <c r="AB1478" s="176"/>
      <c r="AC1478" s="176"/>
    </row>
    <row r="1479" spans="1:29" s="177" customFormat="1" x14ac:dyDescent="0.25">
      <c r="A1479" s="128"/>
      <c r="B1479" s="220"/>
      <c r="C1479" s="223"/>
      <c r="D1479" s="965"/>
      <c r="E1479" s="966"/>
      <c r="F1479" s="966"/>
      <c r="G1479" s="966"/>
      <c r="H1479" s="966"/>
      <c r="I1479" s="966"/>
      <c r="J1479" s="966"/>
      <c r="K1479" s="966"/>
      <c r="L1479" s="966"/>
      <c r="M1479" s="966"/>
      <c r="N1479" s="966"/>
      <c r="O1479" s="966"/>
      <c r="P1479" s="966"/>
      <c r="Q1479" s="967"/>
      <c r="R1479" s="339"/>
      <c r="T1479" s="202" t="b">
        <f t="shared" si="113"/>
        <v>0</v>
      </c>
      <c r="U1479" s="202" t="str">
        <f t="shared" si="114"/>
        <v>FALSE</v>
      </c>
      <c r="V1479" s="202">
        <f t="shared" si="117"/>
        <v>0</v>
      </c>
      <c r="W1479" s="202" t="str">
        <f t="shared" si="115"/>
        <v>0</v>
      </c>
      <c r="X1479" s="174"/>
      <c r="Y1479" s="174"/>
      <c r="Z1479" s="174"/>
      <c r="AA1479" s="175"/>
      <c r="AB1479" s="176"/>
      <c r="AC1479" s="176"/>
    </row>
    <row r="1480" spans="1:29" s="177" customFormat="1" ht="21" customHeight="1" x14ac:dyDescent="0.25">
      <c r="A1480" s="128"/>
      <c r="B1480" s="375"/>
      <c r="C1480" s="307"/>
      <c r="D1480" s="334"/>
      <c r="E1480" s="385"/>
      <c r="F1480" s="385"/>
      <c r="G1480" s="385"/>
      <c r="H1480" s="385"/>
      <c r="I1480" s="385"/>
      <c r="J1480" s="385"/>
      <c r="K1480" s="385"/>
      <c r="L1480" s="385"/>
      <c r="M1480" s="385"/>
      <c r="N1480" s="385"/>
      <c r="O1480" s="385"/>
      <c r="P1480" s="385"/>
      <c r="Q1480" s="385"/>
      <c r="R1480" s="345"/>
      <c r="S1480" s="535" t="str">
        <f>IF(AND(OR(P1481="YES"),OR(N1469="&lt;select&gt;")),"Answer the question above.","")</f>
        <v/>
      </c>
      <c r="T1480" s="202" t="b">
        <f t="shared" si="113"/>
        <v>0</v>
      </c>
      <c r="U1480" s="202" t="str">
        <f t="shared" si="114"/>
        <v>FALSE</v>
      </c>
      <c r="V1480" s="202">
        <f t="shared" si="117"/>
        <v>0</v>
      </c>
      <c r="W1480" s="202" t="str">
        <f t="shared" si="115"/>
        <v>0</v>
      </c>
      <c r="X1480" s="174"/>
      <c r="Y1480" s="174"/>
      <c r="Z1480" s="174"/>
      <c r="AA1480" s="175"/>
      <c r="AB1480" s="176"/>
      <c r="AC1480" s="176"/>
    </row>
    <row r="1481" spans="1:29" s="177" customFormat="1" ht="16.5" customHeight="1" x14ac:dyDescent="0.25">
      <c r="A1481" s="128"/>
      <c r="B1481" s="220"/>
      <c r="C1481" s="223"/>
      <c r="D1481" s="883" t="s">
        <v>434</v>
      </c>
      <c r="E1481" s="883"/>
      <c r="F1481" s="883"/>
      <c r="G1481" s="883"/>
      <c r="H1481" s="883"/>
      <c r="I1481" s="883"/>
      <c r="J1481" s="883"/>
      <c r="K1481" s="883"/>
      <c r="L1481" s="883"/>
      <c r="M1481" s="883"/>
      <c r="N1481" s="883"/>
      <c r="O1481" s="884"/>
      <c r="P1481" s="95" t="s">
        <v>251</v>
      </c>
      <c r="Q1481" s="307"/>
      <c r="R1481" s="306"/>
      <c r="S1481" s="380" t="str">
        <f>IF(AND(OR(N1469="YES"),OR(P1481="&lt;select&gt;")),"Please answer this question by making a selection in the dropdown.","")</f>
        <v/>
      </c>
      <c r="T1481" s="202" t="b">
        <f t="shared" si="113"/>
        <v>0</v>
      </c>
      <c r="U1481" s="202" t="str">
        <f t="shared" si="114"/>
        <v>FALSE</v>
      </c>
      <c r="V1481" s="202">
        <f>IF(P1481="YES",1,0)</f>
        <v>0</v>
      </c>
      <c r="W1481" s="202" t="str">
        <f t="shared" si="115"/>
        <v>0</v>
      </c>
      <c r="X1481" s="174"/>
      <c r="Y1481" s="174"/>
      <c r="Z1481" s="174"/>
      <c r="AA1481" s="175"/>
      <c r="AB1481" s="176"/>
      <c r="AC1481" s="176"/>
    </row>
    <row r="1482" spans="1:29" s="177" customFormat="1" ht="16.5" customHeight="1" x14ac:dyDescent="0.25">
      <c r="A1482" s="128"/>
      <c r="B1482" s="220"/>
      <c r="C1482" s="223"/>
      <c r="D1482" s="333"/>
      <c r="E1482" s="307"/>
      <c r="F1482" s="307"/>
      <c r="G1482" s="307"/>
      <c r="H1482" s="307"/>
      <c r="I1482" s="307"/>
      <c r="J1482" s="307"/>
      <c r="K1482" s="307"/>
      <c r="L1482" s="307"/>
      <c r="M1482" s="307"/>
      <c r="N1482" s="323"/>
      <c r="O1482" s="226"/>
      <c r="P1482" s="152"/>
      <c r="Q1482" s="152"/>
      <c r="R1482" s="306"/>
      <c r="S1482" s="380"/>
      <c r="T1482" s="202" t="b">
        <f t="shared" si="113"/>
        <v>0</v>
      </c>
      <c r="U1482" s="202" t="str">
        <f t="shared" si="114"/>
        <v>FALSE</v>
      </c>
      <c r="V1482" s="202">
        <f>IF(C1482="Uploaded",1,0)</f>
        <v>0</v>
      </c>
      <c r="W1482" s="202" t="str">
        <f t="shared" si="115"/>
        <v>0</v>
      </c>
      <c r="X1482" s="174"/>
      <c r="Y1482" s="174"/>
      <c r="Z1482" s="174"/>
      <c r="AA1482" s="175"/>
      <c r="AB1482" s="176"/>
      <c r="AC1482" s="176"/>
    </row>
    <row r="1483" spans="1:29" s="177" customFormat="1" ht="15.75" x14ac:dyDescent="0.25">
      <c r="A1483" s="128"/>
      <c r="B1483" s="375"/>
      <c r="C1483" s="307"/>
      <c r="D1483" s="222" t="s">
        <v>642</v>
      </c>
      <c r="E1483" s="378"/>
      <c r="F1483" s="378"/>
      <c r="G1483" s="378"/>
      <c r="H1483" s="378"/>
      <c r="I1483" s="378"/>
      <c r="J1483" s="378"/>
      <c r="K1483" s="378"/>
      <c r="L1483" s="378"/>
      <c r="M1483" s="378"/>
      <c r="N1483" s="378"/>
      <c r="O1483" s="378"/>
      <c r="P1483" s="385"/>
      <c r="Q1483" s="385"/>
      <c r="R1483" s="345"/>
      <c r="S1483" s="380"/>
      <c r="T1483" s="202" t="b">
        <f t="shared" si="113"/>
        <v>0</v>
      </c>
      <c r="U1483" s="202" t="str">
        <f t="shared" si="114"/>
        <v>FALSE</v>
      </c>
      <c r="V1483" s="202">
        <f t="shared" si="117"/>
        <v>0</v>
      </c>
      <c r="W1483" s="202" t="str">
        <f t="shared" si="115"/>
        <v>0</v>
      </c>
      <c r="X1483" s="174"/>
      <c r="Y1483" s="174"/>
      <c r="Z1483" s="174"/>
      <c r="AA1483" s="175"/>
      <c r="AB1483" s="176"/>
      <c r="AC1483" s="176"/>
    </row>
    <row r="1484" spans="1:29" s="177" customFormat="1" ht="9" customHeight="1" x14ac:dyDescent="0.25">
      <c r="A1484" s="128"/>
      <c r="B1484" s="375"/>
      <c r="C1484" s="307"/>
      <c r="D1484" s="307"/>
      <c r="E1484" s="307"/>
      <c r="F1484" s="307"/>
      <c r="G1484" s="307"/>
      <c r="H1484" s="307"/>
      <c r="I1484" s="307"/>
      <c r="J1484" s="307"/>
      <c r="K1484" s="307"/>
      <c r="L1484" s="307"/>
      <c r="M1484" s="307"/>
      <c r="N1484" s="323"/>
      <c r="O1484" s="307"/>
      <c r="P1484" s="307"/>
      <c r="Q1484" s="307"/>
      <c r="R1484" s="306"/>
      <c r="S1484" s="380"/>
      <c r="T1484" s="202" t="b">
        <f t="shared" si="113"/>
        <v>0</v>
      </c>
      <c r="U1484" s="202" t="str">
        <f t="shared" si="114"/>
        <v>FALSE</v>
      </c>
      <c r="V1484" s="202">
        <f t="shared" si="117"/>
        <v>0</v>
      </c>
      <c r="W1484" s="202" t="str">
        <f t="shared" si="115"/>
        <v>0</v>
      </c>
      <c r="X1484" s="174"/>
      <c r="Y1484" s="174"/>
      <c r="Z1484" s="174"/>
      <c r="AA1484" s="175"/>
      <c r="AB1484" s="176"/>
      <c r="AC1484" s="176"/>
    </row>
    <row r="1485" spans="1:29" s="177" customFormat="1" x14ac:dyDescent="0.25">
      <c r="A1485" s="128"/>
      <c r="B1485" s="220"/>
      <c r="C1485" s="223"/>
      <c r="D1485" s="959"/>
      <c r="E1485" s="960"/>
      <c r="F1485" s="960"/>
      <c r="G1485" s="960"/>
      <c r="H1485" s="960"/>
      <c r="I1485" s="960"/>
      <c r="J1485" s="960"/>
      <c r="K1485" s="960"/>
      <c r="L1485" s="960"/>
      <c r="M1485" s="960"/>
      <c r="N1485" s="960"/>
      <c r="O1485" s="960"/>
      <c r="P1485" s="960"/>
      <c r="Q1485" s="961"/>
      <c r="R1485" s="309"/>
      <c r="S1485" s="380" t="str">
        <f>IF(AND(P1481="YES",D1485=""),"Please add narrative text.","")</f>
        <v/>
      </c>
      <c r="T1485" s="202" t="b">
        <f t="shared" si="113"/>
        <v>0</v>
      </c>
      <c r="U1485" s="202" t="str">
        <f t="shared" si="114"/>
        <v>FALSE</v>
      </c>
      <c r="V1485" s="202">
        <f t="shared" si="117"/>
        <v>0</v>
      </c>
      <c r="W1485" s="202" t="str">
        <f t="shared" si="115"/>
        <v>0</v>
      </c>
      <c r="X1485" s="174"/>
      <c r="Y1485" s="174"/>
      <c r="Z1485" s="174"/>
      <c r="AA1485" s="175"/>
      <c r="AB1485" s="176"/>
      <c r="AC1485" s="176"/>
    </row>
    <row r="1486" spans="1:29" s="177" customFormat="1" x14ac:dyDescent="0.25">
      <c r="A1486" s="128"/>
      <c r="B1486" s="220"/>
      <c r="C1486" s="223"/>
      <c r="D1486" s="962"/>
      <c r="E1486" s="963"/>
      <c r="F1486" s="963"/>
      <c r="G1486" s="963"/>
      <c r="H1486" s="963"/>
      <c r="I1486" s="963"/>
      <c r="J1486" s="963"/>
      <c r="K1486" s="963"/>
      <c r="L1486" s="963"/>
      <c r="M1486" s="963"/>
      <c r="N1486" s="963"/>
      <c r="O1486" s="963"/>
      <c r="P1486" s="963"/>
      <c r="Q1486" s="964"/>
      <c r="R1486" s="306"/>
      <c r="S1486" s="380"/>
      <c r="T1486" s="202" t="b">
        <f t="shared" si="113"/>
        <v>0</v>
      </c>
      <c r="U1486" s="202" t="str">
        <f t="shared" si="114"/>
        <v>FALSE</v>
      </c>
      <c r="V1486" s="202">
        <f t="shared" si="117"/>
        <v>0</v>
      </c>
      <c r="W1486" s="202" t="str">
        <f t="shared" si="115"/>
        <v>0</v>
      </c>
      <c r="X1486" s="174"/>
      <c r="Y1486" s="174"/>
      <c r="Z1486" s="174"/>
      <c r="AA1486" s="175"/>
      <c r="AB1486" s="176"/>
      <c r="AC1486" s="176"/>
    </row>
    <row r="1487" spans="1:29" s="177" customFormat="1" x14ac:dyDescent="0.25">
      <c r="A1487" s="128"/>
      <c r="B1487" s="220"/>
      <c r="C1487" s="223"/>
      <c r="D1487" s="962"/>
      <c r="E1487" s="963"/>
      <c r="F1487" s="963"/>
      <c r="G1487" s="963"/>
      <c r="H1487" s="963"/>
      <c r="I1487" s="963"/>
      <c r="J1487" s="963"/>
      <c r="K1487" s="963"/>
      <c r="L1487" s="963"/>
      <c r="M1487" s="963"/>
      <c r="N1487" s="963"/>
      <c r="O1487" s="963"/>
      <c r="P1487" s="963"/>
      <c r="Q1487" s="964"/>
      <c r="R1487" s="306"/>
      <c r="S1487" s="380"/>
      <c r="T1487" s="202" t="b">
        <f t="shared" si="113"/>
        <v>0</v>
      </c>
      <c r="U1487" s="202" t="str">
        <f t="shared" si="114"/>
        <v>FALSE</v>
      </c>
      <c r="V1487" s="202">
        <f t="shared" si="117"/>
        <v>0</v>
      </c>
      <c r="W1487" s="202" t="str">
        <f t="shared" si="115"/>
        <v>0</v>
      </c>
      <c r="X1487" s="174"/>
      <c r="Y1487" s="174"/>
      <c r="Z1487" s="174"/>
      <c r="AA1487" s="175"/>
      <c r="AB1487" s="176"/>
      <c r="AC1487" s="176"/>
    </row>
    <row r="1488" spans="1:29" s="177" customFormat="1" x14ac:dyDescent="0.25">
      <c r="A1488" s="128"/>
      <c r="B1488" s="220"/>
      <c r="C1488" s="223"/>
      <c r="D1488" s="962"/>
      <c r="E1488" s="963"/>
      <c r="F1488" s="963"/>
      <c r="G1488" s="963"/>
      <c r="H1488" s="963"/>
      <c r="I1488" s="963"/>
      <c r="J1488" s="963"/>
      <c r="K1488" s="963"/>
      <c r="L1488" s="963"/>
      <c r="M1488" s="963"/>
      <c r="N1488" s="963"/>
      <c r="O1488" s="963"/>
      <c r="P1488" s="963"/>
      <c r="Q1488" s="964"/>
      <c r="R1488" s="306"/>
      <c r="S1488" s="380"/>
      <c r="T1488" s="202" t="b">
        <f t="shared" si="113"/>
        <v>0</v>
      </c>
      <c r="U1488" s="202" t="str">
        <f t="shared" si="114"/>
        <v>FALSE</v>
      </c>
      <c r="V1488" s="202">
        <f t="shared" si="117"/>
        <v>0</v>
      </c>
      <c r="W1488" s="202" t="str">
        <f t="shared" si="115"/>
        <v>0</v>
      </c>
      <c r="X1488" s="174"/>
      <c r="Y1488" s="174"/>
      <c r="Z1488" s="174"/>
      <c r="AA1488" s="175"/>
      <c r="AB1488" s="176"/>
      <c r="AC1488" s="176"/>
    </row>
    <row r="1489" spans="1:41" s="177" customFormat="1" x14ac:dyDescent="0.25">
      <c r="A1489" s="128"/>
      <c r="B1489" s="220"/>
      <c r="C1489" s="223"/>
      <c r="D1489" s="962"/>
      <c r="E1489" s="963"/>
      <c r="F1489" s="963"/>
      <c r="G1489" s="963"/>
      <c r="H1489" s="963"/>
      <c r="I1489" s="963"/>
      <c r="J1489" s="963"/>
      <c r="K1489" s="963"/>
      <c r="L1489" s="963"/>
      <c r="M1489" s="963"/>
      <c r="N1489" s="963"/>
      <c r="O1489" s="963"/>
      <c r="P1489" s="963"/>
      <c r="Q1489" s="964"/>
      <c r="R1489" s="306"/>
      <c r="S1489" s="380"/>
      <c r="T1489" s="202" t="b">
        <f t="shared" si="113"/>
        <v>0</v>
      </c>
      <c r="U1489" s="202" t="str">
        <f t="shared" si="114"/>
        <v>FALSE</v>
      </c>
      <c r="V1489" s="202">
        <f t="shared" si="117"/>
        <v>0</v>
      </c>
      <c r="W1489" s="202" t="str">
        <f t="shared" si="115"/>
        <v>0</v>
      </c>
      <c r="X1489" s="174"/>
      <c r="Y1489" s="174"/>
      <c r="Z1489" s="174"/>
      <c r="AA1489" s="175"/>
      <c r="AB1489" s="176"/>
      <c r="AC1489" s="176"/>
    </row>
    <row r="1490" spans="1:41" s="177" customFormat="1" x14ac:dyDescent="0.25">
      <c r="A1490" s="128"/>
      <c r="B1490" s="220"/>
      <c r="C1490" s="223"/>
      <c r="D1490" s="962"/>
      <c r="E1490" s="963"/>
      <c r="F1490" s="963"/>
      <c r="G1490" s="963"/>
      <c r="H1490" s="963"/>
      <c r="I1490" s="963"/>
      <c r="J1490" s="963"/>
      <c r="K1490" s="963"/>
      <c r="L1490" s="963"/>
      <c r="M1490" s="963"/>
      <c r="N1490" s="963"/>
      <c r="O1490" s="963"/>
      <c r="P1490" s="963"/>
      <c r="Q1490" s="964"/>
      <c r="R1490" s="306"/>
      <c r="S1490" s="380"/>
      <c r="T1490" s="202" t="b">
        <f t="shared" si="113"/>
        <v>0</v>
      </c>
      <c r="U1490" s="202" t="str">
        <f t="shared" si="114"/>
        <v>FALSE</v>
      </c>
      <c r="V1490" s="202">
        <f t="shared" si="117"/>
        <v>0</v>
      </c>
      <c r="W1490" s="202" t="str">
        <f t="shared" si="115"/>
        <v>0</v>
      </c>
      <c r="X1490" s="174"/>
      <c r="Y1490" s="174"/>
      <c r="Z1490" s="174"/>
      <c r="AA1490" s="175"/>
      <c r="AB1490" s="176"/>
      <c r="AC1490" s="176"/>
    </row>
    <row r="1491" spans="1:41" s="177" customFormat="1" x14ac:dyDescent="0.25">
      <c r="A1491" s="128"/>
      <c r="B1491" s="220"/>
      <c r="C1491" s="223"/>
      <c r="D1491" s="965"/>
      <c r="E1491" s="966"/>
      <c r="F1491" s="966"/>
      <c r="G1491" s="966"/>
      <c r="H1491" s="966"/>
      <c r="I1491" s="966"/>
      <c r="J1491" s="966"/>
      <c r="K1491" s="966"/>
      <c r="L1491" s="966"/>
      <c r="M1491" s="966"/>
      <c r="N1491" s="966"/>
      <c r="O1491" s="966"/>
      <c r="P1491" s="966"/>
      <c r="Q1491" s="967"/>
      <c r="R1491" s="339"/>
      <c r="S1491" s="380"/>
      <c r="T1491" s="202" t="b">
        <f t="shared" si="113"/>
        <v>0</v>
      </c>
      <c r="U1491" s="202" t="str">
        <f t="shared" si="114"/>
        <v>FALSE</v>
      </c>
      <c r="V1491" s="202">
        <f>IF(P1491="Uploaded",1,0)</f>
        <v>0</v>
      </c>
      <c r="W1491" s="202" t="str">
        <f t="shared" si="115"/>
        <v>0</v>
      </c>
      <c r="X1491" s="174"/>
      <c r="Y1491" s="174"/>
      <c r="Z1491" s="174"/>
      <c r="AA1491" s="175"/>
      <c r="AB1491" s="176"/>
      <c r="AC1491" s="176"/>
    </row>
    <row r="1492" spans="1:41" s="177" customFormat="1" ht="15.75" x14ac:dyDescent="0.25">
      <c r="A1492" s="128"/>
      <c r="B1492" s="220"/>
      <c r="C1492" s="223"/>
      <c r="D1492" s="229"/>
      <c r="E1492" s="307"/>
      <c r="F1492" s="307"/>
      <c r="G1492" s="307"/>
      <c r="H1492" s="307"/>
      <c r="I1492" s="307"/>
      <c r="J1492" s="307"/>
      <c r="K1492" s="307"/>
      <c r="L1492" s="307"/>
      <c r="M1492" s="307"/>
      <c r="N1492" s="323"/>
      <c r="O1492" s="226"/>
      <c r="P1492" s="152"/>
      <c r="Q1492" s="152"/>
      <c r="R1492" s="306"/>
      <c r="S1492" s="380"/>
      <c r="T1492" s="202" t="b">
        <f t="shared" si="113"/>
        <v>0</v>
      </c>
      <c r="U1492" s="202" t="str">
        <f t="shared" si="114"/>
        <v>FALSE</v>
      </c>
      <c r="V1492" s="202">
        <f>IF(P1492="Uploaded",1,0)</f>
        <v>0</v>
      </c>
      <c r="W1492" s="202" t="str">
        <f t="shared" si="115"/>
        <v>0</v>
      </c>
      <c r="X1492" s="174"/>
      <c r="Y1492" s="174"/>
      <c r="Z1492" s="174"/>
      <c r="AA1492" s="175"/>
      <c r="AB1492" s="176"/>
      <c r="AC1492" s="176"/>
    </row>
    <row r="1493" spans="1:41" s="207" customFormat="1" ht="22.15" customHeight="1" x14ac:dyDescent="0.25">
      <c r="A1493" s="128"/>
      <c r="B1493" s="220"/>
      <c r="C1493" s="223"/>
      <c r="D1493" s="393" t="s">
        <v>286</v>
      </c>
      <c r="E1493" s="393"/>
      <c r="F1493" s="393"/>
      <c r="G1493" s="393"/>
      <c r="H1493" s="393"/>
      <c r="I1493" s="393"/>
      <c r="J1493" s="393"/>
      <c r="K1493" s="393"/>
      <c r="L1493" s="393"/>
      <c r="M1493" s="393"/>
      <c r="N1493" s="393"/>
      <c r="O1493" s="393"/>
      <c r="P1493" s="968" t="s">
        <v>251</v>
      </c>
      <c r="Q1493" s="969"/>
      <c r="R1493" s="306"/>
      <c r="S1493" s="536" t="str">
        <f>IF(AND(N1469="YES",P1493="&lt;select&gt;"),"Please upload the required documentation.","")</f>
        <v/>
      </c>
      <c r="T1493" s="202" t="b">
        <f t="shared" si="113"/>
        <v>0</v>
      </c>
      <c r="U1493" s="202" t="str">
        <f t="shared" si="114"/>
        <v>FALSE</v>
      </c>
      <c r="V1493" s="202">
        <f>IF(P1493="Uploaded",1,0)</f>
        <v>0</v>
      </c>
      <c r="W1493" s="202" t="str">
        <f t="shared" si="115"/>
        <v>0</v>
      </c>
      <c r="X1493" s="261"/>
      <c r="Y1493" s="261"/>
      <c r="Z1493" s="261"/>
      <c r="AA1493" s="124"/>
      <c r="AB1493" s="262"/>
      <c r="AC1493" s="262"/>
    </row>
    <row r="1494" spans="1:41" ht="11.45" customHeight="1" x14ac:dyDescent="0.25">
      <c r="A1494" s="124"/>
      <c r="B1494" s="211"/>
      <c r="C1494" s="223"/>
      <c r="D1494" s="393"/>
      <c r="E1494" s="393"/>
      <c r="F1494" s="393"/>
      <c r="G1494" s="393"/>
      <c r="H1494" s="393"/>
      <c r="I1494" s="393"/>
      <c r="J1494" s="393"/>
      <c r="K1494" s="393"/>
      <c r="L1494" s="393"/>
      <c r="M1494" s="393"/>
      <c r="N1494" s="393"/>
      <c r="O1494" s="393"/>
      <c r="P1494" s="223"/>
      <c r="Q1494" s="223"/>
      <c r="R1494" s="243"/>
      <c r="S1494" s="536"/>
      <c r="T1494" s="202" t="b">
        <f t="shared" si="113"/>
        <v>0</v>
      </c>
      <c r="U1494" s="202" t="str">
        <f t="shared" si="114"/>
        <v>FALSE</v>
      </c>
      <c r="V1494" s="202">
        <f>IF(P1494="Uploaded",1,0)</f>
        <v>0</v>
      </c>
      <c r="W1494" s="202" t="str">
        <f t="shared" si="115"/>
        <v>0</v>
      </c>
      <c r="AL1494" s="178"/>
      <c r="AM1494" s="178"/>
      <c r="AN1494" s="178"/>
      <c r="AO1494" s="178"/>
    </row>
    <row r="1495" spans="1:41" ht="21.75" customHeight="1" x14ac:dyDescent="0.25">
      <c r="A1495" s="124"/>
      <c r="B1495" s="211"/>
      <c r="C1495" s="223"/>
      <c r="D1495" s="902" t="s">
        <v>287</v>
      </c>
      <c r="E1495" s="902"/>
      <c r="F1495" s="902"/>
      <c r="G1495" s="902"/>
      <c r="H1495" s="902"/>
      <c r="I1495" s="902"/>
      <c r="J1495" s="902"/>
      <c r="K1495" s="902"/>
      <c r="L1495" s="902"/>
      <c r="M1495" s="902"/>
      <c r="N1495" s="902"/>
      <c r="O1495" s="903"/>
      <c r="P1495" s="968" t="s">
        <v>251</v>
      </c>
      <c r="Q1495" s="969"/>
      <c r="R1495" s="243"/>
      <c r="S1495" s="536" t="str">
        <f>IF(AND(N1469="YES",P1495="&lt;select&gt;"),"Please upload the required documentation.","")</f>
        <v/>
      </c>
      <c r="T1495" s="202" t="b">
        <f>IF(W1495="1",TRUE,FALSE)</f>
        <v>0</v>
      </c>
      <c r="U1495" s="202" t="str">
        <f>""&amp;T1495&amp;""</f>
        <v>FALSE</v>
      </c>
      <c r="V1495" s="202">
        <f>IF(P1495="Uploaded",1,0)</f>
        <v>0</v>
      </c>
      <c r="W1495" s="202" t="str">
        <f>""&amp;V1495&amp;""</f>
        <v>0</v>
      </c>
      <c r="AL1495" s="178"/>
      <c r="AM1495" s="178"/>
      <c r="AN1495" s="178"/>
      <c r="AO1495" s="178"/>
    </row>
    <row r="1496" spans="1:41" ht="15" customHeight="1" x14ac:dyDescent="0.25">
      <c r="A1496" s="124"/>
      <c r="B1496" s="211"/>
      <c r="C1496" s="223"/>
      <c r="D1496" s="391"/>
      <c r="E1496" s="391"/>
      <c r="F1496" s="391"/>
      <c r="G1496" s="391"/>
      <c r="H1496" s="391"/>
      <c r="I1496" s="391"/>
      <c r="J1496" s="391"/>
      <c r="K1496" s="391"/>
      <c r="L1496" s="391"/>
      <c r="M1496" s="391"/>
      <c r="N1496" s="391"/>
      <c r="O1496" s="391"/>
      <c r="P1496" s="357"/>
      <c r="Q1496" s="357"/>
      <c r="R1496" s="243"/>
      <c r="S1496" s="536"/>
      <c r="T1496" s="202"/>
      <c r="U1496" s="202"/>
      <c r="V1496" s="202"/>
      <c r="W1496" s="202"/>
      <c r="X1496" s="261"/>
      <c r="Y1496" s="261"/>
      <c r="Z1496" s="261"/>
      <c r="AA1496" s="124"/>
      <c r="AB1496" s="262"/>
      <c r="AC1496" s="262"/>
      <c r="AD1496" s="207"/>
      <c r="AE1496" s="207"/>
      <c r="AF1496" s="207"/>
      <c r="AG1496" s="207"/>
      <c r="AH1496" s="207"/>
      <c r="AI1496" s="207"/>
      <c r="AJ1496" s="207"/>
      <c r="AK1496" s="207"/>
      <c r="AL1496" s="178"/>
      <c r="AM1496" s="178"/>
      <c r="AN1496" s="178"/>
      <c r="AO1496" s="178"/>
    </row>
    <row r="1497" spans="1:41" s="133" customFormat="1" ht="21.75" customHeight="1" x14ac:dyDescent="0.25">
      <c r="A1497" s="128"/>
      <c r="B1497" s="220"/>
      <c r="C1497" s="223"/>
      <c r="D1497" s="221" t="s">
        <v>663</v>
      </c>
      <c r="E1497" s="222"/>
      <c r="F1497" s="222"/>
      <c r="G1497" s="223"/>
      <c r="H1497" s="224"/>
      <c r="I1497" s="223"/>
      <c r="J1497" s="223"/>
      <c r="K1497" s="223"/>
      <c r="L1497" s="223"/>
      <c r="M1497" s="223"/>
      <c r="N1497" s="225"/>
      <c r="O1497" s="226"/>
      <c r="P1497" s="129"/>
      <c r="Q1497" s="129"/>
      <c r="R1497" s="227"/>
      <c r="S1497" s="380"/>
      <c r="T1497" s="202"/>
      <c r="U1497" s="202"/>
      <c r="V1497" s="202"/>
      <c r="W1497" s="202"/>
      <c r="X1497" s="202"/>
      <c r="Y1497" s="202"/>
      <c r="Z1497" s="202"/>
      <c r="AA1497" s="128"/>
      <c r="AB1497" s="131"/>
      <c r="AC1497" s="131"/>
    </row>
    <row r="1498" spans="1:41" s="133" customFormat="1" ht="15.75" x14ac:dyDescent="0.25">
      <c r="A1498" s="128"/>
      <c r="B1498" s="220"/>
      <c r="C1498" s="223"/>
      <c r="D1498" s="229"/>
      <c r="E1498" s="411" t="s">
        <v>257</v>
      </c>
      <c r="F1498" s="956" t="s">
        <v>251</v>
      </c>
      <c r="G1498" s="957"/>
      <c r="H1498" s="957"/>
      <c r="I1498" s="957"/>
      <c r="J1498" s="958"/>
      <c r="K1498" s="494"/>
      <c r="L1498" s="411" t="s">
        <v>258</v>
      </c>
      <c r="M1498" s="956" t="s">
        <v>251</v>
      </c>
      <c r="N1498" s="957"/>
      <c r="O1498" s="957"/>
      <c r="P1498" s="957"/>
      <c r="Q1498" s="958"/>
      <c r="R1498" s="227"/>
      <c r="S1498" s="380"/>
      <c r="T1498" s="202"/>
      <c r="U1498" s="202"/>
      <c r="V1498" s="202"/>
      <c r="W1498" s="202"/>
      <c r="X1498" s="202"/>
      <c r="Y1498" s="202"/>
      <c r="Z1498" s="202"/>
      <c r="AA1498" s="128"/>
      <c r="AB1498" s="131"/>
      <c r="AC1498" s="131"/>
    </row>
    <row r="1499" spans="1:41" s="177" customFormat="1" ht="15.6" customHeight="1" thickBot="1" x14ac:dyDescent="0.3">
      <c r="A1499" s="128"/>
      <c r="B1499" s="358"/>
      <c r="C1499" s="359"/>
      <c r="D1499" s="360"/>
      <c r="E1499" s="360"/>
      <c r="F1499" s="360"/>
      <c r="G1499" s="360"/>
      <c r="H1499" s="360"/>
      <c r="I1499" s="360"/>
      <c r="J1499" s="360"/>
      <c r="K1499" s="360"/>
      <c r="L1499" s="360"/>
      <c r="M1499" s="360"/>
      <c r="N1499" s="360"/>
      <c r="O1499" s="360"/>
      <c r="P1499" s="320"/>
      <c r="Q1499" s="320"/>
      <c r="R1499" s="361"/>
      <c r="S1499" s="380"/>
      <c r="T1499" s="202" t="b">
        <f>IF(W1499="1",TRUE,FALSE)</f>
        <v>0</v>
      </c>
      <c r="U1499" s="202" t="str">
        <f>""&amp;T1499&amp;""</f>
        <v>FALSE</v>
      </c>
      <c r="V1499" s="202">
        <f>IF(C1499="Uploaded",1,0)</f>
        <v>0</v>
      </c>
      <c r="W1499" s="202" t="str">
        <f>""&amp;V1499&amp;""</f>
        <v>0</v>
      </c>
      <c r="X1499" s="174"/>
      <c r="Y1499" s="174"/>
      <c r="Z1499" s="174"/>
      <c r="AA1499" s="175"/>
      <c r="AB1499" s="176"/>
      <c r="AC1499" s="176"/>
    </row>
    <row r="1500" spans="1:41" s="177" customFormat="1" ht="15.75" x14ac:dyDescent="0.25">
      <c r="A1500" s="128"/>
      <c r="B1500" s="374"/>
      <c r="C1500" s="342"/>
      <c r="D1500" s="342"/>
      <c r="E1500" s="342"/>
      <c r="F1500" s="342"/>
      <c r="G1500" s="342"/>
      <c r="H1500" s="342"/>
      <c r="I1500" s="342"/>
      <c r="J1500" s="342"/>
      <c r="K1500" s="342"/>
      <c r="L1500" s="342"/>
      <c r="M1500" s="342"/>
      <c r="N1500" s="343"/>
      <c r="O1500" s="342"/>
      <c r="P1500" s="342"/>
      <c r="Q1500" s="342"/>
      <c r="R1500" s="344"/>
      <c r="S1500" s="380"/>
      <c r="T1500" s="202" t="b">
        <f t="shared" si="113"/>
        <v>0</v>
      </c>
      <c r="U1500" s="202" t="str">
        <f t="shared" si="114"/>
        <v>FALSE</v>
      </c>
      <c r="V1500" s="202">
        <f t="shared" si="117"/>
        <v>0</v>
      </c>
      <c r="W1500" s="202" t="str">
        <f t="shared" si="115"/>
        <v>0</v>
      </c>
      <c r="X1500" s="174"/>
      <c r="Y1500" s="174"/>
      <c r="Z1500" s="174"/>
      <c r="AA1500" s="175"/>
      <c r="AB1500" s="176"/>
      <c r="AC1500" s="176"/>
    </row>
    <row r="1501" spans="1:41" s="177" customFormat="1" ht="15.75" x14ac:dyDescent="0.25">
      <c r="A1501" s="128"/>
      <c r="B1501" s="375"/>
      <c r="C1501" s="322" t="s">
        <v>169</v>
      </c>
      <c r="D1501" s="322"/>
      <c r="E1501" s="307"/>
      <c r="F1501" s="307"/>
      <c r="G1501" s="307"/>
      <c r="H1501" s="307"/>
      <c r="I1501" s="307"/>
      <c r="J1501" s="307"/>
      <c r="K1501" s="307"/>
      <c r="L1501" s="307"/>
      <c r="M1501" s="307"/>
      <c r="N1501" s="323"/>
      <c r="O1501" s="307"/>
      <c r="P1501" s="307"/>
      <c r="Q1501" s="307"/>
      <c r="R1501" s="655"/>
      <c r="S1501" s="380"/>
      <c r="T1501" s="202" t="b">
        <f t="shared" si="113"/>
        <v>0</v>
      </c>
      <c r="U1501" s="202" t="str">
        <f t="shared" si="114"/>
        <v>FALSE</v>
      </c>
      <c r="V1501" s="202">
        <f>IF(P1501="YES",1,0)</f>
        <v>0</v>
      </c>
      <c r="W1501" s="202" t="str">
        <f t="shared" si="115"/>
        <v>0</v>
      </c>
      <c r="X1501" s="174"/>
      <c r="Y1501" s="174"/>
      <c r="Z1501" s="174"/>
      <c r="AA1501" s="175"/>
      <c r="AB1501" s="176"/>
      <c r="AC1501" s="176"/>
    </row>
    <row r="1502" spans="1:41" s="346" customFormat="1" ht="15.75" x14ac:dyDescent="0.25">
      <c r="A1502" s="324"/>
      <c r="B1502" s="376"/>
      <c r="C1502" s="326" t="s">
        <v>346</v>
      </c>
      <c r="E1502" s="328"/>
      <c r="F1502" s="328"/>
      <c r="G1502" s="328"/>
      <c r="H1502" s="328"/>
      <c r="I1502" s="328"/>
      <c r="J1502" s="328"/>
      <c r="K1502" s="328"/>
      <c r="L1502" s="328"/>
      <c r="M1502" s="328"/>
      <c r="N1502" s="328"/>
      <c r="O1502" s="328"/>
      <c r="P1502" s="328"/>
      <c r="Q1502" s="328"/>
      <c r="R1502" s="656"/>
      <c r="S1502" s="539"/>
      <c r="T1502" s="330" t="e">
        <f t="shared" si="113"/>
        <v>#REF!</v>
      </c>
      <c r="U1502" s="330" t="e">
        <f t="shared" si="114"/>
        <v>#REF!</v>
      </c>
      <c r="V1502" s="330" t="e">
        <f>IF(#REF!="Uploaded",1,0)</f>
        <v>#REF!</v>
      </c>
      <c r="W1502" s="330" t="e">
        <f t="shared" si="115"/>
        <v>#REF!</v>
      </c>
      <c r="X1502" s="349"/>
      <c r="Y1502" s="349"/>
      <c r="Z1502" s="349"/>
      <c r="AA1502" s="541"/>
      <c r="AB1502" s="350"/>
      <c r="AC1502" s="350"/>
    </row>
    <row r="1503" spans="1:41" s="177" customFormat="1" ht="16.5" customHeight="1" x14ac:dyDescent="0.25">
      <c r="A1503" s="128"/>
      <c r="B1503" s="220"/>
      <c r="C1503" s="223"/>
      <c r="D1503" s="229"/>
      <c r="E1503" s="307"/>
      <c r="F1503" s="307"/>
      <c r="G1503" s="307"/>
      <c r="H1503" s="307"/>
      <c r="I1503" s="307"/>
      <c r="J1503" s="307"/>
      <c r="K1503" s="307"/>
      <c r="L1503" s="307"/>
      <c r="M1503" s="307"/>
      <c r="N1503" s="307"/>
      <c r="O1503" s="307"/>
      <c r="P1503" s="307"/>
      <c r="Q1503" s="307"/>
      <c r="R1503" s="306"/>
      <c r="S1503" s="380"/>
      <c r="T1503" s="202" t="b">
        <f>IF(W1503="1",TRUE,FALSE)</f>
        <v>0</v>
      </c>
      <c r="U1503" s="202" t="str">
        <f>""&amp;T1503&amp;""</f>
        <v>FALSE</v>
      </c>
      <c r="V1503" s="202">
        <f>IF(P1503="YES",1,0)</f>
        <v>0</v>
      </c>
      <c r="W1503" s="202" t="str">
        <f>""&amp;V1503&amp;""</f>
        <v>0</v>
      </c>
      <c r="X1503" s="174"/>
      <c r="Y1503" s="174"/>
      <c r="Z1503" s="174"/>
      <c r="AA1503" s="175"/>
      <c r="AB1503" s="176"/>
      <c r="AC1503" s="176"/>
    </row>
    <row r="1504" spans="1:41" s="177" customFormat="1" ht="16.5" customHeight="1" x14ac:dyDescent="0.25">
      <c r="A1504" s="128"/>
      <c r="B1504" s="220"/>
      <c r="C1504" s="223"/>
      <c r="D1504" s="302" t="s">
        <v>432</v>
      </c>
      <c r="E1504" s="302"/>
      <c r="F1504" s="302"/>
      <c r="G1504" s="302"/>
      <c r="H1504" s="302"/>
      <c r="I1504" s="302"/>
      <c r="J1504" s="302"/>
      <c r="K1504" s="302"/>
      <c r="L1504" s="302"/>
      <c r="M1504" s="95" t="s">
        <v>251</v>
      </c>
      <c r="N1504" s="302"/>
      <c r="O1504" s="302"/>
      <c r="P1504" s="207"/>
      <c r="Q1504" s="307"/>
      <c r="R1504" s="306"/>
      <c r="S1504" s="380" t="str">
        <f>IF(AND(OR(M1504="NO",M1504="&lt;select&gt;"),OR(D1509&lt;&gt;"",U1517="TRUE")),"Please answer this question by making a selection in the dropdown.","")</f>
        <v/>
      </c>
      <c r="T1504" s="202" t="b">
        <f>IF(W1504="1",TRUE,FALSE)</f>
        <v>0</v>
      </c>
      <c r="U1504" s="202" t="str">
        <f>""&amp;T1504&amp;""</f>
        <v>FALSE</v>
      </c>
      <c r="V1504" s="202">
        <f>IF(M1504="YES",1,0)</f>
        <v>0</v>
      </c>
      <c r="W1504" s="202" t="str">
        <f>""&amp;V1504&amp;""</f>
        <v>0</v>
      </c>
      <c r="X1504" s="174"/>
      <c r="Y1504" s="174"/>
      <c r="Z1504" s="174"/>
      <c r="AA1504" s="175"/>
      <c r="AB1504" s="176"/>
      <c r="AC1504" s="176"/>
    </row>
    <row r="1505" spans="1:41" s="177" customFormat="1" ht="15.75" x14ac:dyDescent="0.25">
      <c r="A1505" s="128"/>
      <c r="B1505" s="375"/>
      <c r="C1505" s="223"/>
      <c r="D1505" s="333"/>
      <c r="E1505" s="307"/>
      <c r="F1505" s="307"/>
      <c r="G1505" s="307"/>
      <c r="H1505" s="307"/>
      <c r="I1505" s="307"/>
      <c r="J1505" s="307"/>
      <c r="K1505" s="307"/>
      <c r="L1505" s="307"/>
      <c r="M1505" s="307"/>
      <c r="N1505" s="323"/>
      <c r="O1505" s="151"/>
      <c r="P1505" s="372"/>
      <c r="Q1505" s="307"/>
      <c r="R1505" s="345"/>
      <c r="S1505" s="380"/>
      <c r="T1505" s="202" t="b">
        <f t="shared" si="113"/>
        <v>0</v>
      </c>
      <c r="U1505" s="202" t="str">
        <f t="shared" si="114"/>
        <v>FALSE</v>
      </c>
      <c r="V1505" s="202">
        <f t="shared" ref="V1505:V1522" si="118">IF(C1505="Uploaded",1,0)</f>
        <v>0</v>
      </c>
      <c r="W1505" s="202" t="str">
        <f t="shared" si="115"/>
        <v>0</v>
      </c>
      <c r="X1505" s="174"/>
      <c r="Y1505" s="174"/>
      <c r="Z1505" s="174"/>
      <c r="AA1505" s="175"/>
      <c r="AB1505" s="176"/>
      <c r="AC1505" s="176"/>
    </row>
    <row r="1506" spans="1:41" s="177" customFormat="1" ht="15.75" x14ac:dyDescent="0.25">
      <c r="A1506" s="128"/>
      <c r="B1506" s="375"/>
      <c r="C1506" s="223"/>
      <c r="D1506" s="885" t="s">
        <v>431</v>
      </c>
      <c r="E1506" s="907"/>
      <c r="F1506" s="907"/>
      <c r="G1506" s="907"/>
      <c r="H1506" s="907"/>
      <c r="I1506" s="907"/>
      <c r="J1506" s="907"/>
      <c r="K1506" s="907"/>
      <c r="L1506" s="907"/>
      <c r="M1506" s="907"/>
      <c r="N1506" s="907"/>
      <c r="O1506" s="907"/>
      <c r="P1506" s="907"/>
      <c r="Q1506" s="907"/>
      <c r="R1506" s="345"/>
      <c r="S1506" s="380"/>
      <c r="T1506" s="202" t="b">
        <f t="shared" si="113"/>
        <v>0</v>
      </c>
      <c r="U1506" s="202" t="str">
        <f t="shared" si="114"/>
        <v>FALSE</v>
      </c>
      <c r="V1506" s="202">
        <f t="shared" si="118"/>
        <v>0</v>
      </c>
      <c r="W1506" s="202" t="str">
        <f t="shared" si="115"/>
        <v>0</v>
      </c>
      <c r="X1506" s="174"/>
      <c r="Y1506" s="174"/>
      <c r="Z1506" s="174"/>
      <c r="AA1506" s="175"/>
      <c r="AB1506" s="176"/>
      <c r="AC1506" s="176"/>
    </row>
    <row r="1507" spans="1:41" s="177" customFormat="1" ht="15.75" x14ac:dyDescent="0.25">
      <c r="A1507" s="128"/>
      <c r="B1507" s="375"/>
      <c r="C1507" s="223"/>
      <c r="D1507" s="907"/>
      <c r="E1507" s="907"/>
      <c r="F1507" s="907"/>
      <c r="G1507" s="907"/>
      <c r="H1507" s="907"/>
      <c r="I1507" s="907"/>
      <c r="J1507" s="907"/>
      <c r="K1507" s="907"/>
      <c r="L1507" s="907"/>
      <c r="M1507" s="907"/>
      <c r="N1507" s="907"/>
      <c r="O1507" s="907"/>
      <c r="P1507" s="907"/>
      <c r="Q1507" s="907"/>
      <c r="R1507" s="345"/>
      <c r="S1507" s="380"/>
      <c r="T1507" s="202" t="b">
        <f t="shared" si="113"/>
        <v>0</v>
      </c>
      <c r="U1507" s="202" t="str">
        <f t="shared" si="114"/>
        <v>FALSE</v>
      </c>
      <c r="V1507" s="202">
        <f t="shared" si="118"/>
        <v>0</v>
      </c>
      <c r="W1507" s="202" t="str">
        <f t="shared" si="115"/>
        <v>0</v>
      </c>
      <c r="X1507" s="174"/>
      <c r="Y1507" s="174"/>
      <c r="Z1507" s="174"/>
      <c r="AA1507" s="175"/>
      <c r="AB1507" s="176"/>
      <c r="AC1507" s="176"/>
    </row>
    <row r="1508" spans="1:41" s="177" customFormat="1" ht="9.75" customHeight="1" x14ac:dyDescent="0.25">
      <c r="A1508" s="128"/>
      <c r="B1508" s="375"/>
      <c r="C1508" s="223"/>
      <c r="D1508" s="307"/>
      <c r="E1508" s="307"/>
      <c r="F1508" s="307"/>
      <c r="G1508" s="307"/>
      <c r="H1508" s="307"/>
      <c r="I1508" s="307"/>
      <c r="J1508" s="307"/>
      <c r="K1508" s="307"/>
      <c r="L1508" s="307"/>
      <c r="M1508" s="307"/>
      <c r="N1508" s="323"/>
      <c r="O1508" s="307"/>
      <c r="P1508" s="307"/>
      <c r="Q1508" s="307"/>
      <c r="R1508" s="306"/>
      <c r="S1508" s="380"/>
      <c r="T1508" s="202" t="b">
        <f t="shared" si="113"/>
        <v>0</v>
      </c>
      <c r="U1508" s="202" t="str">
        <f t="shared" si="114"/>
        <v>FALSE</v>
      </c>
      <c r="V1508" s="202">
        <f t="shared" si="118"/>
        <v>0</v>
      </c>
      <c r="W1508" s="202" t="str">
        <f t="shared" si="115"/>
        <v>0</v>
      </c>
      <c r="X1508" s="174"/>
      <c r="Y1508" s="174"/>
      <c r="Z1508" s="174"/>
      <c r="AA1508" s="175"/>
      <c r="AB1508" s="176"/>
      <c r="AC1508" s="176"/>
    </row>
    <row r="1509" spans="1:41" s="177" customFormat="1" x14ac:dyDescent="0.25">
      <c r="A1509" s="128"/>
      <c r="B1509" s="220"/>
      <c r="C1509" s="223"/>
      <c r="D1509" s="959"/>
      <c r="E1509" s="960"/>
      <c r="F1509" s="960"/>
      <c r="G1509" s="960"/>
      <c r="H1509" s="960"/>
      <c r="I1509" s="960"/>
      <c r="J1509" s="960"/>
      <c r="K1509" s="960"/>
      <c r="L1509" s="960"/>
      <c r="M1509" s="960"/>
      <c r="N1509" s="960"/>
      <c r="O1509" s="960"/>
      <c r="P1509" s="960"/>
      <c r="Q1509" s="961"/>
      <c r="R1509" s="309"/>
      <c r="S1509" s="380" t="str">
        <f>IF(AND(M1504="YES",D1509=""),"Please add narrative text.","")</f>
        <v/>
      </c>
      <c r="T1509" s="202" t="b">
        <f t="shared" si="113"/>
        <v>0</v>
      </c>
      <c r="U1509" s="202" t="str">
        <f t="shared" si="114"/>
        <v>FALSE</v>
      </c>
      <c r="V1509" s="202">
        <f t="shared" si="118"/>
        <v>0</v>
      </c>
      <c r="W1509" s="202" t="str">
        <f t="shared" si="115"/>
        <v>0</v>
      </c>
      <c r="X1509" s="174"/>
      <c r="Y1509" s="174"/>
      <c r="Z1509" s="174"/>
      <c r="AA1509" s="175"/>
      <c r="AB1509" s="176"/>
      <c r="AC1509" s="176"/>
    </row>
    <row r="1510" spans="1:41" s="177" customFormat="1" x14ac:dyDescent="0.25">
      <c r="A1510" s="128"/>
      <c r="B1510" s="220"/>
      <c r="C1510" s="223"/>
      <c r="D1510" s="962"/>
      <c r="E1510" s="963"/>
      <c r="F1510" s="963"/>
      <c r="G1510" s="963"/>
      <c r="H1510" s="963"/>
      <c r="I1510" s="963"/>
      <c r="J1510" s="963"/>
      <c r="K1510" s="963"/>
      <c r="L1510" s="963"/>
      <c r="M1510" s="963"/>
      <c r="N1510" s="963"/>
      <c r="O1510" s="963"/>
      <c r="P1510" s="963"/>
      <c r="Q1510" s="964"/>
      <c r="R1510" s="306"/>
      <c r="S1510" s="380"/>
      <c r="T1510" s="202" t="b">
        <f t="shared" si="113"/>
        <v>0</v>
      </c>
      <c r="U1510" s="202" t="str">
        <f t="shared" si="114"/>
        <v>FALSE</v>
      </c>
      <c r="V1510" s="202">
        <f t="shared" si="118"/>
        <v>0</v>
      </c>
      <c r="W1510" s="202" t="str">
        <f t="shared" si="115"/>
        <v>0</v>
      </c>
      <c r="X1510" s="174"/>
      <c r="Y1510" s="174"/>
      <c r="Z1510" s="174"/>
      <c r="AA1510" s="175"/>
      <c r="AB1510" s="176"/>
      <c r="AC1510" s="176"/>
    </row>
    <row r="1511" spans="1:41" s="177" customFormat="1" x14ac:dyDescent="0.25">
      <c r="A1511" s="128"/>
      <c r="B1511" s="220"/>
      <c r="C1511" s="223"/>
      <c r="D1511" s="962"/>
      <c r="E1511" s="963"/>
      <c r="F1511" s="963"/>
      <c r="G1511" s="963"/>
      <c r="H1511" s="963"/>
      <c r="I1511" s="963"/>
      <c r="J1511" s="963"/>
      <c r="K1511" s="963"/>
      <c r="L1511" s="963"/>
      <c r="M1511" s="963"/>
      <c r="N1511" s="963"/>
      <c r="O1511" s="963"/>
      <c r="P1511" s="963"/>
      <c r="Q1511" s="964"/>
      <c r="R1511" s="306"/>
      <c r="S1511" s="380"/>
      <c r="T1511" s="202" t="b">
        <f t="shared" si="113"/>
        <v>0</v>
      </c>
      <c r="U1511" s="202" t="str">
        <f t="shared" si="114"/>
        <v>FALSE</v>
      </c>
      <c r="V1511" s="202">
        <f t="shared" si="118"/>
        <v>0</v>
      </c>
      <c r="W1511" s="202" t="str">
        <f t="shared" si="115"/>
        <v>0</v>
      </c>
      <c r="X1511" s="174"/>
      <c r="Y1511" s="174"/>
      <c r="Z1511" s="174"/>
      <c r="AA1511" s="175"/>
      <c r="AB1511" s="176"/>
      <c r="AC1511" s="176"/>
    </row>
    <row r="1512" spans="1:41" s="177" customFormat="1" x14ac:dyDescent="0.25">
      <c r="A1512" s="128"/>
      <c r="B1512" s="220"/>
      <c r="C1512" s="223"/>
      <c r="D1512" s="962"/>
      <c r="E1512" s="963"/>
      <c r="F1512" s="963"/>
      <c r="G1512" s="963"/>
      <c r="H1512" s="963"/>
      <c r="I1512" s="963"/>
      <c r="J1512" s="963"/>
      <c r="K1512" s="963"/>
      <c r="L1512" s="963"/>
      <c r="M1512" s="963"/>
      <c r="N1512" s="963"/>
      <c r="O1512" s="963"/>
      <c r="P1512" s="963"/>
      <c r="Q1512" s="964"/>
      <c r="R1512" s="306"/>
      <c r="S1512" s="380"/>
      <c r="T1512" s="202" t="b">
        <f t="shared" si="113"/>
        <v>0</v>
      </c>
      <c r="U1512" s="202" t="str">
        <f t="shared" si="114"/>
        <v>FALSE</v>
      </c>
      <c r="V1512" s="202">
        <f t="shared" si="118"/>
        <v>0</v>
      </c>
      <c r="W1512" s="202" t="str">
        <f t="shared" si="115"/>
        <v>0</v>
      </c>
      <c r="X1512" s="174"/>
      <c r="Y1512" s="174"/>
      <c r="Z1512" s="174"/>
      <c r="AA1512" s="175"/>
      <c r="AB1512" s="176"/>
      <c r="AC1512" s="176"/>
    </row>
    <row r="1513" spans="1:41" s="177" customFormat="1" x14ac:dyDescent="0.25">
      <c r="A1513" s="128"/>
      <c r="B1513" s="220"/>
      <c r="C1513" s="223"/>
      <c r="D1513" s="962"/>
      <c r="E1513" s="963"/>
      <c r="F1513" s="963"/>
      <c r="G1513" s="963"/>
      <c r="H1513" s="963"/>
      <c r="I1513" s="963"/>
      <c r="J1513" s="963"/>
      <c r="K1513" s="963"/>
      <c r="L1513" s="963"/>
      <c r="M1513" s="963"/>
      <c r="N1513" s="963"/>
      <c r="O1513" s="963"/>
      <c r="P1513" s="963"/>
      <c r="Q1513" s="964"/>
      <c r="R1513" s="306"/>
      <c r="S1513" s="380"/>
      <c r="T1513" s="202" t="b">
        <f t="shared" si="113"/>
        <v>0</v>
      </c>
      <c r="U1513" s="202" t="str">
        <f t="shared" si="114"/>
        <v>FALSE</v>
      </c>
      <c r="V1513" s="202">
        <f t="shared" si="118"/>
        <v>0</v>
      </c>
      <c r="W1513" s="202" t="str">
        <f t="shared" si="115"/>
        <v>0</v>
      </c>
      <c r="X1513" s="174"/>
      <c r="Y1513" s="174"/>
      <c r="Z1513" s="174"/>
      <c r="AA1513" s="175"/>
      <c r="AB1513" s="176"/>
      <c r="AC1513" s="176"/>
    </row>
    <row r="1514" spans="1:41" s="177" customFormat="1" x14ac:dyDescent="0.25">
      <c r="A1514" s="128"/>
      <c r="B1514" s="220"/>
      <c r="C1514" s="223"/>
      <c r="D1514" s="962"/>
      <c r="E1514" s="963"/>
      <c r="F1514" s="963"/>
      <c r="G1514" s="963"/>
      <c r="H1514" s="963"/>
      <c r="I1514" s="963"/>
      <c r="J1514" s="963"/>
      <c r="K1514" s="963"/>
      <c r="L1514" s="963"/>
      <c r="M1514" s="963"/>
      <c r="N1514" s="963"/>
      <c r="O1514" s="963"/>
      <c r="P1514" s="963"/>
      <c r="Q1514" s="964"/>
      <c r="R1514" s="306"/>
      <c r="S1514" s="380"/>
      <c r="T1514" s="202" t="b">
        <f t="shared" si="113"/>
        <v>0</v>
      </c>
      <c r="U1514" s="202" t="str">
        <f t="shared" si="114"/>
        <v>FALSE</v>
      </c>
      <c r="V1514" s="202">
        <f t="shared" si="118"/>
        <v>0</v>
      </c>
      <c r="W1514" s="202" t="str">
        <f t="shared" si="115"/>
        <v>0</v>
      </c>
      <c r="X1514" s="174"/>
      <c r="Y1514" s="174"/>
      <c r="Z1514" s="174"/>
      <c r="AA1514" s="175"/>
      <c r="AB1514" s="176"/>
      <c r="AC1514" s="176"/>
    </row>
    <row r="1515" spans="1:41" s="177" customFormat="1" x14ac:dyDescent="0.25">
      <c r="A1515" s="128"/>
      <c r="B1515" s="220"/>
      <c r="C1515" s="223"/>
      <c r="D1515" s="965"/>
      <c r="E1515" s="966"/>
      <c r="F1515" s="966"/>
      <c r="G1515" s="966"/>
      <c r="H1515" s="966"/>
      <c r="I1515" s="966"/>
      <c r="J1515" s="966"/>
      <c r="K1515" s="966"/>
      <c r="L1515" s="966"/>
      <c r="M1515" s="966"/>
      <c r="N1515" s="966"/>
      <c r="O1515" s="966"/>
      <c r="P1515" s="966"/>
      <c r="Q1515" s="967"/>
      <c r="R1515" s="339"/>
      <c r="S1515" s="380"/>
      <c r="T1515" s="202" t="b">
        <f t="shared" ref="T1515:T1603" si="119">IF(W1515="1",TRUE,FALSE)</f>
        <v>0</v>
      </c>
      <c r="U1515" s="202" t="str">
        <f t="shared" ref="U1515:U1603" si="120">""&amp;T1515&amp;""</f>
        <v>FALSE</v>
      </c>
      <c r="V1515" s="202">
        <f t="shared" si="118"/>
        <v>0</v>
      </c>
      <c r="W1515" s="202" t="str">
        <f t="shared" ref="W1515:W1603" si="121">""&amp;V1515&amp;""</f>
        <v>0</v>
      </c>
      <c r="X1515" s="174"/>
      <c r="Y1515" s="174"/>
      <c r="Z1515" s="174"/>
      <c r="AA1515" s="175"/>
      <c r="AB1515" s="176"/>
      <c r="AC1515" s="176"/>
    </row>
    <row r="1516" spans="1:41" ht="11.45" customHeight="1" x14ac:dyDescent="0.25">
      <c r="A1516" s="124"/>
      <c r="B1516" s="211"/>
      <c r="C1516" s="223"/>
      <c r="D1516" s="333"/>
      <c r="E1516" s="307"/>
      <c r="F1516" s="307"/>
      <c r="G1516" s="307"/>
      <c r="H1516" s="307"/>
      <c r="I1516" s="307"/>
      <c r="J1516" s="307"/>
      <c r="K1516" s="307"/>
      <c r="L1516" s="307"/>
      <c r="M1516" s="307"/>
      <c r="N1516" s="323"/>
      <c r="O1516" s="151"/>
      <c r="P1516" s="372"/>
      <c r="Q1516" s="307"/>
      <c r="R1516" s="243"/>
      <c r="S1516" s="536"/>
      <c r="T1516" s="202" t="b">
        <f t="shared" si="119"/>
        <v>0</v>
      </c>
      <c r="U1516" s="202" t="str">
        <f t="shared" si="120"/>
        <v>FALSE</v>
      </c>
      <c r="V1516" s="202">
        <f>IF(C1516="Uploaded",1,0)</f>
        <v>0</v>
      </c>
      <c r="W1516" s="202" t="str">
        <f t="shared" si="121"/>
        <v>0</v>
      </c>
      <c r="AL1516" s="178"/>
      <c r="AM1516" s="178"/>
      <c r="AN1516" s="178"/>
      <c r="AO1516" s="178"/>
    </row>
    <row r="1517" spans="1:41" ht="21.75" customHeight="1" x14ac:dyDescent="0.25">
      <c r="A1517" s="124"/>
      <c r="B1517" s="211"/>
      <c r="C1517" s="223"/>
      <c r="D1517" s="898" t="s">
        <v>288</v>
      </c>
      <c r="E1517" s="898"/>
      <c r="F1517" s="898"/>
      <c r="G1517" s="898"/>
      <c r="H1517" s="898"/>
      <c r="I1517" s="898"/>
      <c r="J1517" s="898"/>
      <c r="K1517" s="898"/>
      <c r="L1517" s="898"/>
      <c r="M1517" s="898"/>
      <c r="N1517" s="898"/>
      <c r="O1517" s="898"/>
      <c r="P1517" s="968" t="s">
        <v>251</v>
      </c>
      <c r="Q1517" s="969"/>
      <c r="R1517" s="243"/>
      <c r="S1517" s="536" t="str">
        <f>IF(AND(M1504="YES",P1517="&lt;select&gt;"),"Please upload the required documentation.","")</f>
        <v/>
      </c>
      <c r="T1517" s="202" t="b">
        <f t="shared" si="119"/>
        <v>0</v>
      </c>
      <c r="U1517" s="202" t="str">
        <f t="shared" si="120"/>
        <v>FALSE</v>
      </c>
      <c r="V1517" s="202">
        <f>IF(P1517="Uploaded",1,0)</f>
        <v>0</v>
      </c>
      <c r="W1517" s="202" t="str">
        <f t="shared" si="121"/>
        <v>0</v>
      </c>
      <c r="AL1517" s="178"/>
      <c r="AM1517" s="178"/>
      <c r="AN1517" s="178"/>
      <c r="AO1517" s="178"/>
    </row>
    <row r="1518" spans="1:41" ht="21.75" customHeight="1" x14ac:dyDescent="0.25">
      <c r="A1518" s="124"/>
      <c r="B1518" s="211"/>
      <c r="C1518" s="223"/>
      <c r="D1518" s="898"/>
      <c r="E1518" s="898"/>
      <c r="F1518" s="898"/>
      <c r="G1518" s="898"/>
      <c r="H1518" s="898"/>
      <c r="I1518" s="898"/>
      <c r="J1518" s="898"/>
      <c r="K1518" s="898"/>
      <c r="L1518" s="898"/>
      <c r="M1518" s="898"/>
      <c r="N1518" s="898"/>
      <c r="O1518" s="898"/>
      <c r="P1518" s="357"/>
      <c r="Q1518" s="357"/>
      <c r="R1518" s="243"/>
      <c r="S1518" s="536"/>
      <c r="T1518" s="202"/>
      <c r="U1518" s="202"/>
      <c r="V1518" s="202"/>
      <c r="W1518" s="202"/>
      <c r="AL1518" s="178"/>
      <c r="AM1518" s="178"/>
      <c r="AN1518" s="178"/>
      <c r="AO1518" s="178"/>
    </row>
    <row r="1519" spans="1:41" s="133" customFormat="1" ht="21.75" customHeight="1" x14ac:dyDescent="0.25">
      <c r="A1519" s="128"/>
      <c r="B1519" s="220"/>
      <c r="C1519" s="223"/>
      <c r="D1519" s="221" t="s">
        <v>663</v>
      </c>
      <c r="E1519" s="222"/>
      <c r="F1519" s="222"/>
      <c r="G1519" s="223"/>
      <c r="H1519" s="224"/>
      <c r="I1519" s="223"/>
      <c r="J1519" s="223"/>
      <c r="K1519" s="223"/>
      <c r="L1519" s="223"/>
      <c r="M1519" s="223"/>
      <c r="N1519" s="225"/>
      <c r="O1519" s="226"/>
      <c r="P1519" s="129"/>
      <c r="Q1519" s="129"/>
      <c r="R1519" s="227"/>
      <c r="S1519" s="380"/>
      <c r="T1519" s="202"/>
      <c r="U1519" s="202"/>
      <c r="V1519" s="202"/>
      <c r="W1519" s="202"/>
      <c r="X1519" s="202"/>
      <c r="Y1519" s="202"/>
      <c r="Z1519" s="202"/>
      <c r="AA1519" s="128"/>
      <c r="AB1519" s="131"/>
      <c r="AC1519" s="131"/>
    </row>
    <row r="1520" spans="1:41" s="133" customFormat="1" ht="15.75" x14ac:dyDescent="0.25">
      <c r="A1520" s="128"/>
      <c r="B1520" s="220"/>
      <c r="C1520" s="223"/>
      <c r="D1520" s="229"/>
      <c r="E1520" s="411" t="s">
        <v>257</v>
      </c>
      <c r="F1520" s="956" t="s">
        <v>251</v>
      </c>
      <c r="G1520" s="957"/>
      <c r="H1520" s="957"/>
      <c r="I1520" s="957"/>
      <c r="J1520" s="958"/>
      <c r="K1520" s="494"/>
      <c r="L1520" s="411" t="s">
        <v>258</v>
      </c>
      <c r="M1520" s="956" t="s">
        <v>251</v>
      </c>
      <c r="N1520" s="957"/>
      <c r="O1520" s="957"/>
      <c r="P1520" s="957"/>
      <c r="Q1520" s="958"/>
      <c r="R1520" s="227"/>
      <c r="S1520" s="380"/>
      <c r="T1520" s="202"/>
      <c r="U1520" s="202"/>
      <c r="V1520" s="202"/>
      <c r="W1520" s="202"/>
      <c r="X1520" s="202"/>
      <c r="Y1520" s="202"/>
      <c r="Z1520" s="202"/>
      <c r="AA1520" s="128"/>
      <c r="AB1520" s="131"/>
      <c r="AC1520" s="131"/>
    </row>
    <row r="1521" spans="1:29" s="177" customFormat="1" ht="15.6" customHeight="1" thickBot="1" x14ac:dyDescent="0.3">
      <c r="A1521" s="128"/>
      <c r="B1521" s="358"/>
      <c r="C1521" s="359"/>
      <c r="D1521" s="360"/>
      <c r="E1521" s="360"/>
      <c r="F1521" s="360"/>
      <c r="G1521" s="360"/>
      <c r="H1521" s="360"/>
      <c r="I1521" s="360"/>
      <c r="J1521" s="360"/>
      <c r="K1521" s="360"/>
      <c r="L1521" s="360"/>
      <c r="M1521" s="360"/>
      <c r="N1521" s="360"/>
      <c r="O1521" s="360"/>
      <c r="P1521" s="320"/>
      <c r="Q1521" s="320"/>
      <c r="R1521" s="361"/>
      <c r="S1521" s="380"/>
      <c r="T1521" s="202" t="b">
        <f t="shared" si="119"/>
        <v>0</v>
      </c>
      <c r="U1521" s="202" t="str">
        <f t="shared" si="120"/>
        <v>FALSE</v>
      </c>
      <c r="V1521" s="202">
        <f>IF(C1521="Uploaded",1,0)</f>
        <v>0</v>
      </c>
      <c r="W1521" s="202" t="str">
        <f t="shared" si="121"/>
        <v>0</v>
      </c>
      <c r="X1521" s="174"/>
      <c r="Y1521" s="174"/>
      <c r="Z1521" s="174"/>
      <c r="AA1521" s="175"/>
      <c r="AB1521" s="176"/>
      <c r="AC1521" s="176"/>
    </row>
    <row r="1522" spans="1:29" s="177" customFormat="1" x14ac:dyDescent="0.25">
      <c r="A1522" s="128"/>
      <c r="B1522" s="291"/>
      <c r="C1522" s="223"/>
      <c r="D1522" s="292"/>
      <c r="E1522" s="292"/>
      <c r="F1522" s="292"/>
      <c r="G1522" s="292"/>
      <c r="H1522" s="292"/>
      <c r="I1522" s="292"/>
      <c r="J1522" s="292"/>
      <c r="K1522" s="292"/>
      <c r="L1522" s="292"/>
      <c r="M1522" s="292"/>
      <c r="N1522" s="293"/>
      <c r="O1522" s="292"/>
      <c r="P1522" s="292"/>
      <c r="Q1522" s="292"/>
      <c r="R1522" s="294"/>
      <c r="S1522" s="380"/>
      <c r="T1522" s="202" t="b">
        <f t="shared" si="119"/>
        <v>0</v>
      </c>
      <c r="U1522" s="202" t="str">
        <f t="shared" si="120"/>
        <v>FALSE</v>
      </c>
      <c r="V1522" s="202">
        <f t="shared" si="118"/>
        <v>0</v>
      </c>
      <c r="W1522" s="202" t="str">
        <f t="shared" si="121"/>
        <v>0</v>
      </c>
      <c r="X1522" s="174"/>
      <c r="Y1522" s="174"/>
      <c r="Z1522" s="174"/>
      <c r="AA1522" s="175"/>
      <c r="AB1522" s="176"/>
      <c r="AC1522" s="176"/>
    </row>
    <row r="1523" spans="1:29" s="177" customFormat="1" ht="15.75" x14ac:dyDescent="0.25">
      <c r="A1523" s="128"/>
      <c r="B1523" s="375"/>
      <c r="C1523" s="322" t="s">
        <v>347</v>
      </c>
      <c r="D1523" s="333"/>
      <c r="E1523" s="307"/>
      <c r="F1523" s="307"/>
      <c r="G1523" s="307"/>
      <c r="H1523" s="307"/>
      <c r="I1523" s="307"/>
      <c r="J1523" s="307"/>
      <c r="K1523" s="307"/>
      <c r="L1523" s="307"/>
      <c r="M1523" s="307"/>
      <c r="N1523" s="323"/>
      <c r="O1523" s="307"/>
      <c r="P1523" s="307"/>
      <c r="Q1523" s="307"/>
      <c r="R1523" s="306"/>
      <c r="S1523" s="380"/>
      <c r="T1523" s="202" t="b">
        <f t="shared" si="119"/>
        <v>0</v>
      </c>
      <c r="U1523" s="202" t="str">
        <f t="shared" si="120"/>
        <v>FALSE</v>
      </c>
      <c r="V1523" s="202">
        <f>IF(P1523="YES",1,0)</f>
        <v>0</v>
      </c>
      <c r="W1523" s="202" t="str">
        <f t="shared" si="121"/>
        <v>0</v>
      </c>
      <c r="X1523" s="174"/>
      <c r="Y1523" s="174"/>
      <c r="Z1523" s="174"/>
      <c r="AA1523" s="175"/>
      <c r="AB1523" s="176"/>
      <c r="AC1523" s="176"/>
    </row>
    <row r="1524" spans="1:29" s="346" customFormat="1" ht="15.75" x14ac:dyDescent="0.25">
      <c r="A1524" s="324"/>
      <c r="B1524" s="376"/>
      <c r="C1524" s="326" t="s">
        <v>346</v>
      </c>
      <c r="E1524" s="328"/>
      <c r="F1524" s="328"/>
      <c r="G1524" s="328"/>
      <c r="H1524" s="328"/>
      <c r="I1524" s="328"/>
      <c r="J1524" s="328"/>
      <c r="K1524" s="328"/>
      <c r="L1524" s="328"/>
      <c r="M1524" s="328"/>
      <c r="N1524" s="388"/>
      <c r="O1524" s="389"/>
      <c r="P1524" s="390"/>
      <c r="Q1524" s="390"/>
      <c r="R1524" s="329"/>
      <c r="S1524" s="539"/>
      <c r="T1524" s="330" t="e">
        <f t="shared" si="119"/>
        <v>#REF!</v>
      </c>
      <c r="U1524" s="330" t="e">
        <f t="shared" si="120"/>
        <v>#REF!</v>
      </c>
      <c r="V1524" s="330" t="e">
        <f>IF(#REF!="Uploaded",1,0)</f>
        <v>#REF!</v>
      </c>
      <c r="W1524" s="330" t="e">
        <f t="shared" si="121"/>
        <v>#REF!</v>
      </c>
      <c r="X1524" s="349"/>
      <c r="Y1524" s="349"/>
      <c r="Z1524" s="349"/>
      <c r="AA1524" s="541"/>
      <c r="AB1524" s="350"/>
      <c r="AC1524" s="350"/>
    </row>
    <row r="1525" spans="1:29" s="177" customFormat="1" ht="16.5" customHeight="1" x14ac:dyDescent="0.25">
      <c r="A1525" s="128"/>
      <c r="B1525" s="220"/>
      <c r="C1525" s="223"/>
      <c r="D1525" s="229"/>
      <c r="E1525" s="307"/>
      <c r="F1525" s="307"/>
      <c r="G1525" s="307"/>
      <c r="H1525" s="307"/>
      <c r="I1525" s="307"/>
      <c r="J1525" s="307"/>
      <c r="K1525" s="307"/>
      <c r="L1525" s="307"/>
      <c r="M1525" s="307"/>
      <c r="N1525" s="307"/>
      <c r="O1525" s="307"/>
      <c r="P1525" s="307"/>
      <c r="Q1525" s="307"/>
      <c r="R1525" s="306"/>
      <c r="S1525" s="380"/>
      <c r="T1525" s="202" t="b">
        <f t="shared" si="119"/>
        <v>0</v>
      </c>
      <c r="U1525" s="202" t="str">
        <f t="shared" si="120"/>
        <v>FALSE</v>
      </c>
      <c r="V1525" s="202">
        <f>IF(P1525="YES",1,0)</f>
        <v>0</v>
      </c>
      <c r="W1525" s="202" t="str">
        <f t="shared" si="121"/>
        <v>0</v>
      </c>
      <c r="X1525" s="174"/>
      <c r="Y1525" s="174"/>
      <c r="Z1525" s="174"/>
      <c r="AA1525" s="175"/>
      <c r="AB1525" s="176"/>
      <c r="AC1525" s="176"/>
    </row>
    <row r="1526" spans="1:29" s="177" customFormat="1" ht="16.5" customHeight="1" x14ac:dyDescent="0.25">
      <c r="A1526" s="128"/>
      <c r="B1526" s="220"/>
      <c r="C1526" s="223"/>
      <c r="D1526" s="883" t="s">
        <v>428</v>
      </c>
      <c r="E1526" s="883"/>
      <c r="F1526" s="883"/>
      <c r="G1526" s="883"/>
      <c r="H1526" s="883"/>
      <c r="I1526" s="883"/>
      <c r="J1526" s="883"/>
      <c r="K1526" s="883"/>
      <c r="L1526" s="883"/>
      <c r="M1526" s="883"/>
      <c r="N1526" s="883"/>
      <c r="O1526" s="884"/>
      <c r="P1526" s="95" t="s">
        <v>251</v>
      </c>
      <c r="Q1526" s="307"/>
      <c r="R1526" s="306"/>
      <c r="S1526" s="380" t="str">
        <f>IF(AND(OR(P1526="NO",P1526="&lt;select&gt;"),OR(D1532&lt;&gt;"",U1539="TRUE")),"Please answer this question by making a selection in the dropdown.","")</f>
        <v/>
      </c>
      <c r="T1526" s="202" t="b">
        <f t="shared" si="119"/>
        <v>0</v>
      </c>
      <c r="U1526" s="202" t="str">
        <f t="shared" si="120"/>
        <v>FALSE</v>
      </c>
      <c r="V1526" s="202">
        <f>IF(P1526="YES",1,0)</f>
        <v>0</v>
      </c>
      <c r="W1526" s="202" t="str">
        <f t="shared" si="121"/>
        <v>0</v>
      </c>
      <c r="X1526" s="174"/>
      <c r="Y1526" s="174"/>
      <c r="Z1526" s="174"/>
      <c r="AA1526" s="175"/>
      <c r="AB1526" s="176"/>
      <c r="AC1526" s="176"/>
    </row>
    <row r="1527" spans="1:29" s="177" customFormat="1" ht="15.75" x14ac:dyDescent="0.25">
      <c r="A1527" s="128"/>
      <c r="B1527" s="375"/>
      <c r="C1527" s="223"/>
      <c r="D1527" s="333" t="s">
        <v>427</v>
      </c>
      <c r="E1527" s="307"/>
      <c r="F1527" s="307"/>
      <c r="G1527" s="307"/>
      <c r="H1527" s="307"/>
      <c r="I1527" s="307"/>
      <c r="J1527" s="307"/>
      <c r="K1527" s="307"/>
      <c r="L1527" s="307"/>
      <c r="M1527" s="307"/>
      <c r="N1527" s="323"/>
      <c r="O1527" s="151"/>
      <c r="P1527" s="372"/>
      <c r="Q1527" s="307"/>
      <c r="R1527" s="306"/>
      <c r="S1527" s="380"/>
      <c r="T1527" s="202" t="b">
        <f t="shared" si="119"/>
        <v>0</v>
      </c>
      <c r="U1527" s="202" t="str">
        <f t="shared" si="120"/>
        <v>FALSE</v>
      </c>
      <c r="V1527" s="202">
        <f t="shared" ref="V1527:V1544" si="122">IF(C1527="Uploaded",1,0)</f>
        <v>0</v>
      </c>
      <c r="W1527" s="202" t="str">
        <f t="shared" si="121"/>
        <v>0</v>
      </c>
      <c r="X1527" s="174"/>
      <c r="Y1527" s="174"/>
      <c r="Z1527" s="174"/>
      <c r="AA1527" s="175"/>
      <c r="AB1527" s="176"/>
      <c r="AC1527" s="176"/>
    </row>
    <row r="1528" spans="1:29" s="177" customFormat="1" ht="15.75" x14ac:dyDescent="0.25">
      <c r="A1528" s="128"/>
      <c r="B1528" s="375"/>
      <c r="C1528" s="223"/>
      <c r="D1528" s="333"/>
      <c r="E1528" s="307"/>
      <c r="F1528" s="307"/>
      <c r="G1528" s="307"/>
      <c r="H1528" s="307"/>
      <c r="I1528" s="307"/>
      <c r="J1528" s="307"/>
      <c r="K1528" s="307"/>
      <c r="L1528" s="307"/>
      <c r="M1528" s="307"/>
      <c r="N1528" s="323"/>
      <c r="O1528" s="151"/>
      <c r="P1528" s="372"/>
      <c r="Q1528" s="307"/>
      <c r="R1528" s="306"/>
      <c r="S1528" s="380"/>
      <c r="T1528" s="202"/>
      <c r="U1528" s="202"/>
      <c r="V1528" s="202"/>
      <c r="W1528" s="202"/>
      <c r="X1528" s="174"/>
      <c r="Y1528" s="174"/>
      <c r="Z1528" s="174"/>
      <c r="AA1528" s="175"/>
      <c r="AB1528" s="176"/>
      <c r="AC1528" s="176"/>
    </row>
    <row r="1529" spans="1:29" s="177" customFormat="1" ht="15.75" x14ac:dyDescent="0.25">
      <c r="A1529" s="128"/>
      <c r="B1529" s="375"/>
      <c r="C1529" s="223"/>
      <c r="D1529" s="885" t="s">
        <v>430</v>
      </c>
      <c r="E1529" s="907"/>
      <c r="F1529" s="907"/>
      <c r="G1529" s="907"/>
      <c r="H1529" s="907"/>
      <c r="I1529" s="907"/>
      <c r="J1529" s="907"/>
      <c r="K1529" s="907"/>
      <c r="L1529" s="907"/>
      <c r="M1529" s="907"/>
      <c r="N1529" s="907"/>
      <c r="O1529" s="907"/>
      <c r="P1529" s="907"/>
      <c r="Q1529" s="907"/>
      <c r="R1529" s="306"/>
      <c r="S1529" s="380"/>
      <c r="T1529" s="202" t="b">
        <f t="shared" si="119"/>
        <v>0</v>
      </c>
      <c r="U1529" s="202" t="str">
        <f t="shared" si="120"/>
        <v>FALSE</v>
      </c>
      <c r="V1529" s="202">
        <f t="shared" si="122"/>
        <v>0</v>
      </c>
      <c r="W1529" s="202" t="str">
        <f t="shared" si="121"/>
        <v>0</v>
      </c>
      <c r="X1529" s="174"/>
      <c r="Y1529" s="174"/>
      <c r="Z1529" s="174"/>
      <c r="AA1529" s="175"/>
      <c r="AB1529" s="176"/>
      <c r="AC1529" s="176"/>
    </row>
    <row r="1530" spans="1:29" s="177" customFormat="1" ht="15.75" x14ac:dyDescent="0.25">
      <c r="A1530" s="128"/>
      <c r="B1530" s="375"/>
      <c r="C1530" s="307"/>
      <c r="D1530" s="907"/>
      <c r="E1530" s="907"/>
      <c r="F1530" s="907"/>
      <c r="G1530" s="907"/>
      <c r="H1530" s="907"/>
      <c r="I1530" s="907"/>
      <c r="J1530" s="907"/>
      <c r="K1530" s="907"/>
      <c r="L1530" s="907"/>
      <c r="M1530" s="907"/>
      <c r="N1530" s="907"/>
      <c r="O1530" s="907"/>
      <c r="P1530" s="907"/>
      <c r="Q1530" s="907"/>
      <c r="R1530" s="306"/>
      <c r="S1530" s="380"/>
      <c r="T1530" s="202" t="b">
        <f t="shared" si="119"/>
        <v>0</v>
      </c>
      <c r="U1530" s="202" t="str">
        <f t="shared" si="120"/>
        <v>FALSE</v>
      </c>
      <c r="V1530" s="202">
        <f t="shared" si="122"/>
        <v>0</v>
      </c>
      <c r="W1530" s="202" t="str">
        <f t="shared" si="121"/>
        <v>0</v>
      </c>
      <c r="X1530" s="174"/>
      <c r="Y1530" s="174"/>
      <c r="Z1530" s="174"/>
      <c r="AA1530" s="175"/>
      <c r="AB1530" s="176"/>
      <c r="AC1530" s="176"/>
    </row>
    <row r="1531" spans="1:29" s="177" customFormat="1" ht="9.75" customHeight="1" x14ac:dyDescent="0.25">
      <c r="A1531" s="128"/>
      <c r="B1531" s="375"/>
      <c r="C1531" s="307"/>
      <c r="D1531" s="307"/>
      <c r="E1531" s="307"/>
      <c r="F1531" s="307"/>
      <c r="G1531" s="307"/>
      <c r="H1531" s="307"/>
      <c r="I1531" s="307"/>
      <c r="J1531" s="307"/>
      <c r="K1531" s="307"/>
      <c r="L1531" s="307"/>
      <c r="M1531" s="307"/>
      <c r="N1531" s="323"/>
      <c r="O1531" s="307"/>
      <c r="P1531" s="307"/>
      <c r="Q1531" s="307"/>
      <c r="R1531" s="306"/>
      <c r="S1531" s="380"/>
      <c r="T1531" s="202" t="b">
        <f t="shared" si="119"/>
        <v>0</v>
      </c>
      <c r="U1531" s="202" t="str">
        <f t="shared" si="120"/>
        <v>FALSE</v>
      </c>
      <c r="V1531" s="202">
        <f t="shared" si="122"/>
        <v>0</v>
      </c>
      <c r="W1531" s="202" t="str">
        <f t="shared" si="121"/>
        <v>0</v>
      </c>
      <c r="X1531" s="174"/>
      <c r="Y1531" s="174"/>
      <c r="Z1531" s="174"/>
      <c r="AA1531" s="175"/>
      <c r="AB1531" s="176"/>
      <c r="AC1531" s="176"/>
    </row>
    <row r="1532" spans="1:29" s="177" customFormat="1" x14ac:dyDescent="0.25">
      <c r="A1532" s="128"/>
      <c r="B1532" s="220"/>
      <c r="C1532" s="223"/>
      <c r="D1532" s="959"/>
      <c r="E1532" s="960"/>
      <c r="F1532" s="960"/>
      <c r="G1532" s="960"/>
      <c r="H1532" s="960"/>
      <c r="I1532" s="960"/>
      <c r="J1532" s="960"/>
      <c r="K1532" s="960"/>
      <c r="L1532" s="960"/>
      <c r="M1532" s="960"/>
      <c r="N1532" s="960"/>
      <c r="O1532" s="960"/>
      <c r="P1532" s="960"/>
      <c r="Q1532" s="961"/>
      <c r="R1532" s="309"/>
      <c r="S1532" s="380" t="str">
        <f>IF(AND(P1526="YES",D1532=""),"Please add narrative text.","")</f>
        <v/>
      </c>
      <c r="T1532" s="202" t="b">
        <f t="shared" si="119"/>
        <v>0</v>
      </c>
      <c r="U1532" s="202" t="str">
        <f t="shared" si="120"/>
        <v>FALSE</v>
      </c>
      <c r="V1532" s="202">
        <f t="shared" si="122"/>
        <v>0</v>
      </c>
      <c r="W1532" s="202" t="str">
        <f t="shared" si="121"/>
        <v>0</v>
      </c>
      <c r="X1532" s="174"/>
      <c r="Y1532" s="174"/>
      <c r="Z1532" s="174"/>
      <c r="AA1532" s="175"/>
      <c r="AB1532" s="176"/>
      <c r="AC1532" s="176"/>
    </row>
    <row r="1533" spans="1:29" s="177" customFormat="1" x14ac:dyDescent="0.25">
      <c r="A1533" s="128"/>
      <c r="B1533" s="220"/>
      <c r="C1533" s="223"/>
      <c r="D1533" s="962"/>
      <c r="E1533" s="963"/>
      <c r="F1533" s="963"/>
      <c r="G1533" s="963"/>
      <c r="H1533" s="963"/>
      <c r="I1533" s="963"/>
      <c r="J1533" s="963"/>
      <c r="K1533" s="963"/>
      <c r="L1533" s="963"/>
      <c r="M1533" s="963"/>
      <c r="N1533" s="963"/>
      <c r="O1533" s="963"/>
      <c r="P1533" s="963"/>
      <c r="Q1533" s="964"/>
      <c r="R1533" s="306"/>
      <c r="S1533" s="380"/>
      <c r="T1533" s="202" t="b">
        <f t="shared" si="119"/>
        <v>0</v>
      </c>
      <c r="U1533" s="202" t="str">
        <f t="shared" si="120"/>
        <v>FALSE</v>
      </c>
      <c r="V1533" s="202">
        <f t="shared" si="122"/>
        <v>0</v>
      </c>
      <c r="W1533" s="202" t="str">
        <f t="shared" si="121"/>
        <v>0</v>
      </c>
      <c r="X1533" s="174"/>
      <c r="Y1533" s="174"/>
      <c r="Z1533" s="174"/>
      <c r="AA1533" s="175"/>
      <c r="AB1533" s="176"/>
      <c r="AC1533" s="176"/>
    </row>
    <row r="1534" spans="1:29" s="177" customFormat="1" x14ac:dyDescent="0.25">
      <c r="A1534" s="128"/>
      <c r="B1534" s="220"/>
      <c r="C1534" s="223"/>
      <c r="D1534" s="962"/>
      <c r="E1534" s="963"/>
      <c r="F1534" s="963"/>
      <c r="G1534" s="963"/>
      <c r="H1534" s="963"/>
      <c r="I1534" s="963"/>
      <c r="J1534" s="963"/>
      <c r="K1534" s="963"/>
      <c r="L1534" s="963"/>
      <c r="M1534" s="963"/>
      <c r="N1534" s="963"/>
      <c r="O1534" s="963"/>
      <c r="P1534" s="963"/>
      <c r="Q1534" s="964"/>
      <c r="R1534" s="306"/>
      <c r="S1534" s="380"/>
      <c r="T1534" s="202" t="b">
        <f t="shared" si="119"/>
        <v>0</v>
      </c>
      <c r="U1534" s="202" t="str">
        <f t="shared" si="120"/>
        <v>FALSE</v>
      </c>
      <c r="V1534" s="202">
        <f t="shared" si="122"/>
        <v>0</v>
      </c>
      <c r="W1534" s="202" t="str">
        <f t="shared" si="121"/>
        <v>0</v>
      </c>
      <c r="X1534" s="174"/>
      <c r="Y1534" s="174"/>
      <c r="Z1534" s="174"/>
      <c r="AA1534" s="175"/>
      <c r="AB1534" s="176"/>
      <c r="AC1534" s="176"/>
    </row>
    <row r="1535" spans="1:29" s="177" customFormat="1" x14ac:dyDescent="0.25">
      <c r="A1535" s="128"/>
      <c r="B1535" s="220"/>
      <c r="C1535" s="223"/>
      <c r="D1535" s="962"/>
      <c r="E1535" s="963"/>
      <c r="F1535" s="963"/>
      <c r="G1535" s="963"/>
      <c r="H1535" s="963"/>
      <c r="I1535" s="963"/>
      <c r="J1535" s="963"/>
      <c r="K1535" s="963"/>
      <c r="L1535" s="963"/>
      <c r="M1535" s="963"/>
      <c r="N1535" s="963"/>
      <c r="O1535" s="963"/>
      <c r="P1535" s="963"/>
      <c r="Q1535" s="964"/>
      <c r="R1535" s="306"/>
      <c r="S1535" s="380"/>
      <c r="T1535" s="202" t="b">
        <f t="shared" si="119"/>
        <v>0</v>
      </c>
      <c r="U1535" s="202" t="str">
        <f t="shared" si="120"/>
        <v>FALSE</v>
      </c>
      <c r="V1535" s="202">
        <f t="shared" si="122"/>
        <v>0</v>
      </c>
      <c r="W1535" s="202" t="str">
        <f t="shared" si="121"/>
        <v>0</v>
      </c>
      <c r="X1535" s="174"/>
      <c r="Y1535" s="174"/>
      <c r="Z1535" s="174"/>
      <c r="AA1535" s="175"/>
      <c r="AB1535" s="176"/>
      <c r="AC1535" s="176"/>
    </row>
    <row r="1536" spans="1:29" s="177" customFormat="1" x14ac:dyDescent="0.25">
      <c r="A1536" s="128"/>
      <c r="B1536" s="220"/>
      <c r="C1536" s="223"/>
      <c r="D1536" s="962"/>
      <c r="E1536" s="963"/>
      <c r="F1536" s="963"/>
      <c r="G1536" s="963"/>
      <c r="H1536" s="963"/>
      <c r="I1536" s="963"/>
      <c r="J1536" s="963"/>
      <c r="K1536" s="963"/>
      <c r="L1536" s="963"/>
      <c r="M1536" s="963"/>
      <c r="N1536" s="963"/>
      <c r="O1536" s="963"/>
      <c r="P1536" s="963"/>
      <c r="Q1536" s="964"/>
      <c r="R1536" s="306"/>
      <c r="S1536" s="380"/>
      <c r="T1536" s="202" t="b">
        <f t="shared" si="119"/>
        <v>0</v>
      </c>
      <c r="U1536" s="202" t="str">
        <f t="shared" si="120"/>
        <v>FALSE</v>
      </c>
      <c r="V1536" s="202">
        <f t="shared" si="122"/>
        <v>0</v>
      </c>
      <c r="W1536" s="202" t="str">
        <f t="shared" si="121"/>
        <v>0</v>
      </c>
      <c r="X1536" s="174"/>
      <c r="Y1536" s="174"/>
      <c r="Z1536" s="174"/>
      <c r="AA1536" s="175"/>
      <c r="AB1536" s="176"/>
      <c r="AC1536" s="176"/>
    </row>
    <row r="1537" spans="1:41" s="177" customFormat="1" ht="14.45" customHeight="1" x14ac:dyDescent="0.25">
      <c r="A1537" s="128"/>
      <c r="B1537" s="220"/>
      <c r="C1537" s="223"/>
      <c r="D1537" s="965"/>
      <c r="E1537" s="966"/>
      <c r="F1537" s="966"/>
      <c r="G1537" s="966"/>
      <c r="H1537" s="966"/>
      <c r="I1537" s="966"/>
      <c r="J1537" s="966"/>
      <c r="K1537" s="966"/>
      <c r="L1537" s="966"/>
      <c r="M1537" s="966"/>
      <c r="N1537" s="966"/>
      <c r="O1537" s="966"/>
      <c r="P1537" s="966"/>
      <c r="Q1537" s="967"/>
      <c r="R1537" s="339"/>
      <c r="S1537" s="380"/>
      <c r="T1537" s="202" t="b">
        <f t="shared" si="119"/>
        <v>0</v>
      </c>
      <c r="U1537" s="202" t="str">
        <f t="shared" si="120"/>
        <v>FALSE</v>
      </c>
      <c r="V1537" s="202">
        <f t="shared" si="122"/>
        <v>0</v>
      </c>
      <c r="W1537" s="202" t="str">
        <f t="shared" si="121"/>
        <v>0</v>
      </c>
      <c r="X1537" s="174"/>
      <c r="Y1537" s="174"/>
      <c r="Z1537" s="174"/>
      <c r="AA1537" s="175"/>
      <c r="AB1537" s="176"/>
      <c r="AC1537" s="176"/>
    </row>
    <row r="1538" spans="1:41" ht="11.45" customHeight="1" x14ac:dyDescent="0.25">
      <c r="A1538" s="124"/>
      <c r="B1538" s="211"/>
      <c r="C1538" s="223"/>
      <c r="D1538" s="333"/>
      <c r="E1538" s="307"/>
      <c r="F1538" s="307"/>
      <c r="G1538" s="307"/>
      <c r="H1538" s="307"/>
      <c r="I1538" s="307"/>
      <c r="J1538" s="307"/>
      <c r="K1538" s="307"/>
      <c r="L1538" s="307"/>
      <c r="M1538" s="307"/>
      <c r="N1538" s="323"/>
      <c r="O1538" s="151"/>
      <c r="P1538" s="372"/>
      <c r="Q1538" s="307"/>
      <c r="R1538" s="243"/>
      <c r="S1538" s="536"/>
      <c r="T1538" s="202" t="b">
        <f t="shared" ref="T1538:T1543" si="123">IF(W1538="1",TRUE,FALSE)</f>
        <v>0</v>
      </c>
      <c r="U1538" s="202" t="str">
        <f t="shared" ref="U1538:U1543" si="124">""&amp;T1538&amp;""</f>
        <v>FALSE</v>
      </c>
      <c r="V1538" s="202">
        <f>IF(C1538="Uploaded",1,0)</f>
        <v>0</v>
      </c>
      <c r="W1538" s="202" t="str">
        <f t="shared" ref="W1538:W1543" si="125">""&amp;V1538&amp;""</f>
        <v>0</v>
      </c>
      <c r="AL1538" s="178"/>
      <c r="AM1538" s="178"/>
      <c r="AN1538" s="178"/>
      <c r="AO1538" s="178"/>
    </row>
    <row r="1539" spans="1:41" ht="21.75" customHeight="1" x14ac:dyDescent="0.25">
      <c r="A1539" s="124"/>
      <c r="B1539" s="211"/>
      <c r="C1539" s="223"/>
      <c r="D1539" s="898" t="s">
        <v>429</v>
      </c>
      <c r="E1539" s="898"/>
      <c r="F1539" s="898"/>
      <c r="G1539" s="898"/>
      <c r="H1539" s="898"/>
      <c r="I1539" s="898"/>
      <c r="J1539" s="898"/>
      <c r="K1539" s="898"/>
      <c r="L1539" s="898"/>
      <c r="M1539" s="898"/>
      <c r="N1539" s="898"/>
      <c r="O1539" s="898"/>
      <c r="P1539" s="968" t="s">
        <v>251</v>
      </c>
      <c r="Q1539" s="969"/>
      <c r="R1539" s="243"/>
      <c r="S1539" s="536" t="str">
        <f>IF(AND(P1526="YES",P1539="&lt;select&gt;"),"Please upload the required documentation.","")</f>
        <v/>
      </c>
      <c r="T1539" s="202" t="b">
        <f t="shared" si="123"/>
        <v>0</v>
      </c>
      <c r="U1539" s="202" t="str">
        <f t="shared" si="124"/>
        <v>FALSE</v>
      </c>
      <c r="V1539" s="202">
        <f>IF(P1539="Uploaded",1,0)</f>
        <v>0</v>
      </c>
      <c r="W1539" s="202" t="str">
        <f t="shared" si="125"/>
        <v>0</v>
      </c>
      <c r="AL1539" s="178"/>
      <c r="AM1539" s="178"/>
      <c r="AN1539" s="178"/>
      <c r="AO1539" s="178"/>
    </row>
    <row r="1540" spans="1:41" ht="21.75" customHeight="1" x14ac:dyDescent="0.25">
      <c r="A1540" s="124"/>
      <c r="B1540" s="211"/>
      <c r="C1540" s="223"/>
      <c r="D1540" s="898"/>
      <c r="E1540" s="898"/>
      <c r="F1540" s="898"/>
      <c r="G1540" s="898"/>
      <c r="H1540" s="898"/>
      <c r="I1540" s="898"/>
      <c r="J1540" s="898"/>
      <c r="K1540" s="898"/>
      <c r="L1540" s="898"/>
      <c r="M1540" s="898"/>
      <c r="N1540" s="898"/>
      <c r="O1540" s="898"/>
      <c r="P1540" s="357"/>
      <c r="Q1540" s="357"/>
      <c r="R1540" s="243"/>
      <c r="S1540" s="536"/>
      <c r="T1540" s="202"/>
      <c r="U1540" s="202"/>
      <c r="V1540" s="202"/>
      <c r="W1540" s="202"/>
      <c r="AL1540" s="178"/>
      <c r="AM1540" s="178"/>
      <c r="AN1540" s="178"/>
      <c r="AO1540" s="178"/>
    </row>
    <row r="1541" spans="1:41" s="133" customFormat="1" ht="21.75" customHeight="1" x14ac:dyDescent="0.25">
      <c r="A1541" s="128"/>
      <c r="B1541" s="220"/>
      <c r="C1541" s="223"/>
      <c r="D1541" s="221" t="s">
        <v>663</v>
      </c>
      <c r="E1541" s="222"/>
      <c r="F1541" s="222"/>
      <c r="G1541" s="223"/>
      <c r="H1541" s="224"/>
      <c r="I1541" s="223"/>
      <c r="J1541" s="223"/>
      <c r="K1541" s="223"/>
      <c r="L1541" s="223"/>
      <c r="M1541" s="223"/>
      <c r="N1541" s="225"/>
      <c r="O1541" s="226"/>
      <c r="P1541" s="129"/>
      <c r="Q1541" s="129"/>
      <c r="R1541" s="227"/>
      <c r="S1541" s="380"/>
      <c r="T1541" s="202"/>
      <c r="U1541" s="202"/>
      <c r="V1541" s="202"/>
      <c r="W1541" s="202"/>
      <c r="X1541" s="202"/>
      <c r="Y1541" s="202"/>
      <c r="Z1541" s="202"/>
      <c r="AA1541" s="128"/>
      <c r="AB1541" s="131"/>
      <c r="AC1541" s="131"/>
    </row>
    <row r="1542" spans="1:41" s="133" customFormat="1" ht="15.75" x14ac:dyDescent="0.25">
      <c r="A1542" s="128"/>
      <c r="B1542" s="220"/>
      <c r="C1542" s="223"/>
      <c r="D1542" s="229"/>
      <c r="E1542" s="411" t="s">
        <v>257</v>
      </c>
      <c r="F1542" s="956" t="s">
        <v>251</v>
      </c>
      <c r="G1542" s="957"/>
      <c r="H1542" s="957"/>
      <c r="I1542" s="957"/>
      <c r="J1542" s="958"/>
      <c r="K1542" s="494"/>
      <c r="L1542" s="411" t="s">
        <v>258</v>
      </c>
      <c r="M1542" s="956" t="s">
        <v>251</v>
      </c>
      <c r="N1542" s="957"/>
      <c r="O1542" s="957"/>
      <c r="P1542" s="957"/>
      <c r="Q1542" s="958"/>
      <c r="R1542" s="227"/>
      <c r="S1542" s="380"/>
      <c r="T1542" s="202"/>
      <c r="U1542" s="202"/>
      <c r="V1542" s="202"/>
      <c r="W1542" s="202"/>
      <c r="X1542" s="202"/>
      <c r="Y1542" s="202"/>
      <c r="Z1542" s="202"/>
      <c r="AA1542" s="128"/>
      <c r="AB1542" s="131"/>
      <c r="AC1542" s="131"/>
    </row>
    <row r="1543" spans="1:41" s="177" customFormat="1" ht="15.6" customHeight="1" thickBot="1" x14ac:dyDescent="0.3">
      <c r="A1543" s="128"/>
      <c r="B1543" s="358"/>
      <c r="C1543" s="359"/>
      <c r="D1543" s="360"/>
      <c r="E1543" s="360"/>
      <c r="F1543" s="360"/>
      <c r="G1543" s="360"/>
      <c r="H1543" s="360"/>
      <c r="I1543" s="360"/>
      <c r="J1543" s="360"/>
      <c r="K1543" s="360"/>
      <c r="L1543" s="360"/>
      <c r="M1543" s="360"/>
      <c r="N1543" s="360"/>
      <c r="O1543" s="360"/>
      <c r="P1543" s="320"/>
      <c r="Q1543" s="320"/>
      <c r="R1543" s="361"/>
      <c r="S1543" s="380"/>
      <c r="T1543" s="202" t="b">
        <f t="shared" si="123"/>
        <v>0</v>
      </c>
      <c r="U1543" s="202" t="str">
        <f t="shared" si="124"/>
        <v>FALSE</v>
      </c>
      <c r="V1543" s="202">
        <f>IF(C1543="Uploaded",1,0)</f>
        <v>0</v>
      </c>
      <c r="W1543" s="202" t="str">
        <f t="shared" si="125"/>
        <v>0</v>
      </c>
      <c r="X1543" s="174"/>
      <c r="Y1543" s="174"/>
      <c r="Z1543" s="174"/>
      <c r="AA1543" s="175"/>
      <c r="AB1543" s="176"/>
      <c r="AC1543" s="176"/>
    </row>
    <row r="1544" spans="1:41" s="177" customFormat="1" ht="15.75" x14ac:dyDescent="0.25">
      <c r="A1544" s="128"/>
      <c r="B1544" s="291"/>
      <c r="C1544" s="292"/>
      <c r="D1544" s="342"/>
      <c r="E1544" s="342"/>
      <c r="F1544" s="342"/>
      <c r="G1544" s="342"/>
      <c r="H1544" s="342"/>
      <c r="I1544" s="342"/>
      <c r="J1544" s="342"/>
      <c r="K1544" s="342"/>
      <c r="L1544" s="342"/>
      <c r="M1544" s="342"/>
      <c r="N1544" s="343"/>
      <c r="O1544" s="342"/>
      <c r="P1544" s="342"/>
      <c r="Q1544" s="342"/>
      <c r="R1544" s="344"/>
      <c r="S1544" s="380"/>
      <c r="T1544" s="202" t="b">
        <f t="shared" si="119"/>
        <v>0</v>
      </c>
      <c r="U1544" s="202" t="str">
        <f t="shared" si="120"/>
        <v>FALSE</v>
      </c>
      <c r="V1544" s="202">
        <f t="shared" si="122"/>
        <v>0</v>
      </c>
      <c r="W1544" s="202" t="str">
        <f t="shared" si="121"/>
        <v>0</v>
      </c>
      <c r="X1544" s="174"/>
      <c r="Y1544" s="174"/>
      <c r="Z1544" s="174"/>
      <c r="AA1544" s="175"/>
      <c r="AB1544" s="176"/>
      <c r="AC1544" s="176"/>
    </row>
    <row r="1545" spans="1:41" s="177" customFormat="1" ht="15.75" x14ac:dyDescent="0.25">
      <c r="A1545" s="128"/>
      <c r="B1545" s="220"/>
      <c r="C1545" s="322" t="s">
        <v>170</v>
      </c>
      <c r="D1545" s="322"/>
      <c r="E1545" s="307"/>
      <c r="F1545" s="307"/>
      <c r="G1545" s="307"/>
      <c r="H1545" s="307"/>
      <c r="I1545" s="307"/>
      <c r="J1545" s="307"/>
      <c r="K1545" s="307"/>
      <c r="L1545" s="307"/>
      <c r="M1545" s="307"/>
      <c r="N1545" s="323"/>
      <c r="O1545" s="307"/>
      <c r="P1545" s="307"/>
      <c r="Q1545" s="307"/>
      <c r="R1545" s="345"/>
      <c r="S1545" s="380"/>
      <c r="T1545" s="202" t="b">
        <f t="shared" si="119"/>
        <v>0</v>
      </c>
      <c r="U1545" s="202" t="str">
        <f t="shared" si="120"/>
        <v>FALSE</v>
      </c>
      <c r="V1545" s="202">
        <f>IF(P1545="YES",1,0)</f>
        <v>0</v>
      </c>
      <c r="W1545" s="202" t="str">
        <f t="shared" si="121"/>
        <v>0</v>
      </c>
      <c r="X1545" s="174"/>
      <c r="Y1545" s="174"/>
      <c r="Z1545" s="174"/>
      <c r="AA1545" s="175"/>
      <c r="AB1545" s="176"/>
      <c r="AC1545" s="176"/>
    </row>
    <row r="1546" spans="1:41" s="346" customFormat="1" ht="15.75" x14ac:dyDescent="0.25">
      <c r="A1546" s="324"/>
      <c r="B1546" s="325"/>
      <c r="C1546" s="326" t="s">
        <v>348</v>
      </c>
      <c r="E1546" s="328"/>
      <c r="F1546" s="328"/>
      <c r="G1546" s="328"/>
      <c r="H1546" s="328"/>
      <c r="I1546" s="328"/>
      <c r="J1546" s="328"/>
      <c r="K1546" s="328"/>
      <c r="L1546" s="328"/>
      <c r="M1546" s="328"/>
      <c r="N1546" s="328"/>
      <c r="O1546" s="328"/>
      <c r="P1546" s="328"/>
      <c r="Q1546" s="328"/>
      <c r="R1546" s="348"/>
      <c r="S1546" s="539"/>
      <c r="T1546" s="330" t="e">
        <f t="shared" si="119"/>
        <v>#REF!</v>
      </c>
      <c r="U1546" s="330" t="e">
        <f t="shared" si="120"/>
        <v>#REF!</v>
      </c>
      <c r="V1546" s="330" t="e">
        <f>IF(#REF!="Uploaded",1,0)</f>
        <v>#REF!</v>
      </c>
      <c r="W1546" s="330" t="e">
        <f t="shared" si="121"/>
        <v>#REF!</v>
      </c>
      <c r="X1546" s="349"/>
      <c r="Y1546" s="349"/>
      <c r="Z1546" s="349"/>
      <c r="AA1546" s="541"/>
      <c r="AB1546" s="350"/>
      <c r="AC1546" s="350"/>
    </row>
    <row r="1547" spans="1:41" s="177" customFormat="1" ht="16.5" customHeight="1" x14ac:dyDescent="0.25">
      <c r="A1547" s="128"/>
      <c r="B1547" s="220"/>
      <c r="C1547" s="223"/>
      <c r="D1547" s="229"/>
      <c r="E1547" s="307"/>
      <c r="F1547" s="307"/>
      <c r="G1547" s="307"/>
      <c r="H1547" s="307"/>
      <c r="I1547" s="307"/>
      <c r="J1547" s="307"/>
      <c r="K1547" s="307"/>
      <c r="L1547" s="307"/>
      <c r="M1547" s="307"/>
      <c r="N1547" s="307"/>
      <c r="O1547" s="307"/>
      <c r="P1547" s="307"/>
      <c r="Q1547" s="307"/>
      <c r="R1547" s="306"/>
      <c r="S1547" s="539"/>
      <c r="T1547" s="202" t="b">
        <f>IF(W1547="1",TRUE,FALSE)</f>
        <v>0</v>
      </c>
      <c r="U1547" s="202" t="str">
        <f>""&amp;T1547&amp;""</f>
        <v>FALSE</v>
      </c>
      <c r="V1547" s="202">
        <f>IF(P1547="YES",1,0)</f>
        <v>0</v>
      </c>
      <c r="W1547" s="202" t="str">
        <f>""&amp;V1547&amp;""</f>
        <v>0</v>
      </c>
      <c r="X1547" s="174"/>
      <c r="Y1547" s="174"/>
      <c r="Z1547" s="174"/>
      <c r="AA1547" s="175"/>
      <c r="AB1547" s="176"/>
      <c r="AC1547" s="176"/>
    </row>
    <row r="1548" spans="1:41" s="177" customFormat="1" ht="16.5" customHeight="1" x14ac:dyDescent="0.25">
      <c r="A1548" s="128"/>
      <c r="B1548" s="220"/>
      <c r="C1548" s="223"/>
      <c r="D1548" s="883" t="s">
        <v>698</v>
      </c>
      <c r="E1548" s="883"/>
      <c r="F1548" s="883"/>
      <c r="G1548" s="883"/>
      <c r="H1548" s="883"/>
      <c r="I1548" s="883"/>
      <c r="J1548" s="883"/>
      <c r="K1548" s="883"/>
      <c r="L1548" s="883"/>
      <c r="M1548" s="883"/>
      <c r="N1548" s="883"/>
      <c r="O1548" s="884"/>
      <c r="P1548" s="95" t="s">
        <v>251</v>
      </c>
      <c r="Q1548" s="307"/>
      <c r="R1548" s="306"/>
      <c r="S1548" s="380" t="str">
        <f>IF(AND(OR(P1548="NO",P1548="&lt;select&gt;"),OR(F1552&lt;&gt;"",U1565="TRUE",L1552&lt;&gt;"",N1554="YES")),"Please answer this question by making a selection in the dropdown.","")</f>
        <v/>
      </c>
      <c r="T1548" s="202" t="b">
        <f>IF(W1548="1",TRUE,FALSE)</f>
        <v>0</v>
      </c>
      <c r="U1548" s="202" t="str">
        <f>""&amp;T1548&amp;""</f>
        <v>FALSE</v>
      </c>
      <c r="V1548" s="202">
        <f>IF(P1548="YES",1,0)</f>
        <v>0</v>
      </c>
      <c r="W1548" s="202" t="str">
        <f>""&amp;V1548&amp;""</f>
        <v>0</v>
      </c>
      <c r="X1548" s="174"/>
      <c r="Y1548" s="174"/>
      <c r="Z1548" s="174"/>
      <c r="AA1548" s="175"/>
      <c r="AB1548" s="176"/>
      <c r="AC1548" s="176"/>
    </row>
    <row r="1549" spans="1:41" s="177" customFormat="1" ht="15.75" x14ac:dyDescent="0.25">
      <c r="A1549" s="128"/>
      <c r="B1549" s="220"/>
      <c r="C1549" s="223"/>
      <c r="D1549" s="333"/>
      <c r="E1549" s="307"/>
      <c r="F1549" s="307"/>
      <c r="G1549" s="307"/>
      <c r="H1549" s="307"/>
      <c r="I1549" s="307"/>
      <c r="J1549" s="307"/>
      <c r="K1549" s="307"/>
      <c r="L1549" s="307"/>
      <c r="M1549" s="307"/>
      <c r="N1549" s="323"/>
      <c r="O1549" s="226"/>
      <c r="P1549" s="152"/>
      <c r="Q1549" s="152"/>
      <c r="R1549" s="345"/>
      <c r="S1549" s="380"/>
      <c r="T1549" s="202" t="b">
        <f t="shared" si="119"/>
        <v>0</v>
      </c>
      <c r="U1549" s="202" t="str">
        <f t="shared" si="120"/>
        <v>FALSE</v>
      </c>
      <c r="V1549" s="202">
        <f t="shared" ref="V1549:V1555" si="126">IF(C1549="Uploaded",1,0)</f>
        <v>0</v>
      </c>
      <c r="W1549" s="202" t="str">
        <f t="shared" si="121"/>
        <v>0</v>
      </c>
      <c r="X1549" s="174"/>
      <c r="Y1549" s="174"/>
      <c r="Z1549" s="174"/>
      <c r="AA1549" s="175"/>
      <c r="AB1549" s="176"/>
      <c r="AC1549" s="176"/>
    </row>
    <row r="1550" spans="1:41" s="177" customFormat="1" ht="15.75" x14ac:dyDescent="0.25">
      <c r="A1550" s="128"/>
      <c r="B1550" s="220"/>
      <c r="C1550" s="223"/>
      <c r="D1550" s="333" t="s">
        <v>515</v>
      </c>
      <c r="E1550" s="307"/>
      <c r="F1550" s="307"/>
      <c r="G1550" s="307"/>
      <c r="H1550" s="307"/>
      <c r="I1550" s="307"/>
      <c r="J1550" s="307"/>
      <c r="K1550" s="307"/>
      <c r="L1550" s="307"/>
      <c r="M1550" s="307"/>
      <c r="N1550" s="323"/>
      <c r="O1550" s="151"/>
      <c r="P1550" s="372"/>
      <c r="Q1550" s="307"/>
      <c r="R1550" s="345"/>
      <c r="S1550" s="380"/>
      <c r="T1550" s="202" t="b">
        <f t="shared" si="119"/>
        <v>0</v>
      </c>
      <c r="U1550" s="202" t="str">
        <f t="shared" si="120"/>
        <v>FALSE</v>
      </c>
      <c r="V1550" s="202">
        <f t="shared" si="126"/>
        <v>0</v>
      </c>
      <c r="W1550" s="202" t="str">
        <f t="shared" si="121"/>
        <v>0</v>
      </c>
      <c r="X1550" s="174"/>
      <c r="Y1550" s="174"/>
      <c r="Z1550" s="174"/>
      <c r="AA1550" s="175"/>
      <c r="AB1550" s="176"/>
      <c r="AC1550" s="176"/>
    </row>
    <row r="1551" spans="1:41" s="177" customFormat="1" ht="15.75" x14ac:dyDescent="0.25">
      <c r="A1551" s="128"/>
      <c r="B1551" s="220"/>
      <c r="C1551" s="223"/>
      <c r="D1551" s="333"/>
      <c r="E1551" s="307"/>
      <c r="F1551" s="307"/>
      <c r="G1551" s="307"/>
      <c r="H1551" s="307"/>
      <c r="I1551" s="307"/>
      <c r="J1551" s="307"/>
      <c r="K1551" s="307"/>
      <c r="L1551" s="307"/>
      <c r="M1551" s="307"/>
      <c r="N1551" s="323"/>
      <c r="O1551" s="151"/>
      <c r="P1551" s="372"/>
      <c r="Q1551" s="307"/>
      <c r="R1551" s="345"/>
      <c r="T1551" s="202" t="b">
        <f t="shared" si="119"/>
        <v>0</v>
      </c>
      <c r="U1551" s="202" t="str">
        <f t="shared" si="120"/>
        <v>FALSE</v>
      </c>
      <c r="V1551" s="202">
        <f t="shared" si="126"/>
        <v>0</v>
      </c>
      <c r="W1551" s="202" t="str">
        <f t="shared" si="121"/>
        <v>0</v>
      </c>
      <c r="X1551" s="174"/>
      <c r="Y1551" s="174"/>
      <c r="Z1551" s="174"/>
      <c r="AA1551" s="175"/>
      <c r="AB1551" s="176"/>
      <c r="AC1551" s="176"/>
    </row>
    <row r="1552" spans="1:41" s="177" customFormat="1" ht="21" customHeight="1" x14ac:dyDescent="0.25">
      <c r="A1552" s="128"/>
      <c r="B1552" s="220"/>
      <c r="C1552" s="223"/>
      <c r="D1552" s="387"/>
      <c r="E1552" s="657" t="s">
        <v>237</v>
      </c>
      <c r="F1552" s="1068"/>
      <c r="G1552" s="1068"/>
      <c r="H1552" s="1068"/>
      <c r="I1552" s="1068"/>
      <c r="J1552" s="419"/>
      <c r="K1552" s="658" t="s">
        <v>238</v>
      </c>
      <c r="L1552" s="970"/>
      <c r="M1552" s="971"/>
      <c r="N1552" s="971"/>
      <c r="O1552" s="972"/>
      <c r="P1552" s="379"/>
      <c r="R1552" s="309"/>
      <c r="S1552" s="535" t="str">
        <f>IF(AND(P1548="YES",L1552=""),"Please fill in the name and job title.","")</f>
        <v/>
      </c>
      <c r="T1552" s="202" t="b">
        <f t="shared" si="119"/>
        <v>0</v>
      </c>
      <c r="U1552" s="202" t="str">
        <f t="shared" si="120"/>
        <v>FALSE</v>
      </c>
      <c r="V1552" s="202">
        <f t="shared" si="126"/>
        <v>0</v>
      </c>
      <c r="W1552" s="202" t="str">
        <f t="shared" si="121"/>
        <v>0</v>
      </c>
      <c r="X1552" s="174"/>
      <c r="Y1552" s="174"/>
      <c r="Z1552" s="174"/>
      <c r="AA1552" s="175"/>
      <c r="AB1552" s="176"/>
      <c r="AC1552" s="176"/>
    </row>
    <row r="1553" spans="1:41" s="177" customFormat="1" ht="17.25" customHeight="1" x14ac:dyDescent="0.25">
      <c r="A1553" s="128"/>
      <c r="B1553" s="220"/>
      <c r="C1553" s="223"/>
      <c r="D1553" s="387"/>
      <c r="E1553" s="387"/>
      <c r="F1553" s="387"/>
      <c r="G1553" s="387"/>
      <c r="H1553" s="387"/>
      <c r="I1553" s="387"/>
      <c r="J1553" s="387"/>
      <c r="K1553" s="387"/>
      <c r="L1553" s="312"/>
      <c r="M1553" s="312"/>
      <c r="N1553" s="312"/>
      <c r="O1553" s="312"/>
      <c r="P1553" s="379"/>
      <c r="R1553" s="306"/>
      <c r="T1553" s="202" t="b">
        <f t="shared" si="119"/>
        <v>0</v>
      </c>
      <c r="U1553" s="202" t="str">
        <f t="shared" si="120"/>
        <v>FALSE</v>
      </c>
      <c r="V1553" s="202">
        <f t="shared" si="126"/>
        <v>0</v>
      </c>
      <c r="W1553" s="202" t="str">
        <f t="shared" si="121"/>
        <v>0</v>
      </c>
      <c r="X1553" s="174"/>
      <c r="Y1553" s="174"/>
      <c r="Z1553" s="174"/>
      <c r="AA1553" s="175"/>
      <c r="AB1553" s="176"/>
      <c r="AC1553" s="176"/>
    </row>
    <row r="1554" spans="1:41" s="177" customFormat="1" ht="15.75" x14ac:dyDescent="0.25">
      <c r="A1554" s="128"/>
      <c r="B1554" s="220"/>
      <c r="C1554" s="223"/>
      <c r="D1554" s="222" t="s">
        <v>239</v>
      </c>
      <c r="E1554" s="222"/>
      <c r="F1554" s="222"/>
      <c r="G1554" s="222"/>
      <c r="H1554" s="222"/>
      <c r="I1554" s="222"/>
      <c r="J1554" s="222"/>
      <c r="K1554" s="222"/>
      <c r="L1554" s="222"/>
      <c r="M1554" s="222"/>
      <c r="N1554" s="95" t="s">
        <v>251</v>
      </c>
      <c r="O1554" s="222"/>
      <c r="P1554" s="222"/>
      <c r="Q1554" s="222"/>
      <c r="R1554" s="345"/>
      <c r="S1554" s="380" t="str">
        <f>IF(AND(OR(P1548="YES"),OR(N1554="&lt;select&gt;")),"Please answer this question by making a selection in the dropdown.","")</f>
        <v/>
      </c>
      <c r="T1554" s="202" t="b">
        <f t="shared" si="119"/>
        <v>0</v>
      </c>
      <c r="U1554" s="202" t="str">
        <f t="shared" si="120"/>
        <v>FALSE</v>
      </c>
      <c r="V1554" s="202">
        <f t="shared" si="126"/>
        <v>0</v>
      </c>
      <c r="W1554" s="202" t="str">
        <f t="shared" si="121"/>
        <v>0</v>
      </c>
      <c r="X1554" s="174"/>
      <c r="Y1554" s="174"/>
      <c r="Z1554" s="174"/>
      <c r="AA1554" s="175"/>
      <c r="AB1554" s="176"/>
      <c r="AC1554" s="176"/>
    </row>
    <row r="1555" spans="1:41" s="207" customFormat="1" ht="15.75" x14ac:dyDescent="0.25">
      <c r="A1555" s="128"/>
      <c r="B1555" s="220"/>
      <c r="C1555" s="223"/>
      <c r="D1555" s="340"/>
      <c r="E1555" s="206"/>
      <c r="F1555" s="206"/>
      <c r="G1555" s="206"/>
      <c r="H1555" s="206"/>
      <c r="I1555" s="206"/>
      <c r="J1555" s="206"/>
      <c r="K1555" s="206"/>
      <c r="L1555" s="206"/>
      <c r="M1555" s="206"/>
      <c r="N1555" s="624"/>
      <c r="O1555" s="206"/>
      <c r="P1555" s="206"/>
      <c r="Q1555" s="206"/>
      <c r="R1555" s="306"/>
      <c r="S1555" s="380"/>
      <c r="T1555" s="202" t="b">
        <f t="shared" si="119"/>
        <v>0</v>
      </c>
      <c r="U1555" s="202" t="str">
        <f t="shared" si="120"/>
        <v>FALSE</v>
      </c>
      <c r="V1555" s="202">
        <f t="shared" si="126"/>
        <v>0</v>
      </c>
      <c r="W1555" s="202" t="str">
        <f t="shared" si="121"/>
        <v>0</v>
      </c>
      <c r="X1555" s="261"/>
      <c r="Y1555" s="261"/>
      <c r="Z1555" s="261"/>
      <c r="AA1555" s="124"/>
      <c r="AB1555" s="262"/>
      <c r="AC1555" s="262"/>
    </row>
    <row r="1556" spans="1:41" ht="16.5" customHeight="1" x14ac:dyDescent="0.25">
      <c r="A1556" s="124"/>
      <c r="B1556" s="211"/>
      <c r="C1556" s="223"/>
      <c r="D1556" s="333" t="s">
        <v>620</v>
      </c>
      <c r="E1556" s="312"/>
      <c r="F1556" s="312"/>
      <c r="G1556" s="312"/>
      <c r="H1556" s="312"/>
      <c r="I1556" s="312"/>
      <c r="J1556" s="312"/>
      <c r="K1556" s="312"/>
      <c r="L1556" s="312"/>
      <c r="M1556" s="312"/>
      <c r="N1556" s="312"/>
      <c r="O1556" s="312"/>
      <c r="P1556" s="357"/>
      <c r="Q1556" s="357"/>
      <c r="R1556" s="243"/>
      <c r="S1556" s="536"/>
      <c r="T1556" s="202"/>
      <c r="U1556" s="202"/>
      <c r="V1556" s="202"/>
      <c r="W1556" s="202"/>
      <c r="AL1556" s="178"/>
      <c r="AM1556" s="178"/>
      <c r="AN1556" s="178"/>
      <c r="AO1556" s="178"/>
    </row>
    <row r="1557" spans="1:41" ht="10.5" customHeight="1" x14ac:dyDescent="0.25">
      <c r="A1557" s="124"/>
      <c r="B1557" s="211"/>
      <c r="C1557" s="223"/>
      <c r="D1557" s="333"/>
      <c r="E1557" s="312"/>
      <c r="F1557" s="312"/>
      <c r="G1557" s="312"/>
      <c r="H1557" s="312"/>
      <c r="I1557" s="312"/>
      <c r="J1557" s="312"/>
      <c r="K1557" s="312"/>
      <c r="L1557" s="312"/>
      <c r="M1557" s="312"/>
      <c r="N1557" s="312"/>
      <c r="O1557" s="312"/>
      <c r="P1557" s="357"/>
      <c r="Q1557" s="357"/>
      <c r="R1557" s="243"/>
      <c r="S1557" s="536"/>
      <c r="T1557" s="202"/>
      <c r="U1557" s="202"/>
      <c r="V1557" s="202"/>
      <c r="W1557" s="202"/>
      <c r="AL1557" s="178"/>
      <c r="AM1557" s="178"/>
      <c r="AN1557" s="178"/>
      <c r="AO1557" s="178"/>
    </row>
    <row r="1558" spans="1:41" s="177" customFormat="1" x14ac:dyDescent="0.25">
      <c r="A1558" s="128"/>
      <c r="B1558" s="220"/>
      <c r="C1558" s="223"/>
      <c r="D1558" s="959"/>
      <c r="E1558" s="960"/>
      <c r="F1558" s="960"/>
      <c r="G1558" s="960"/>
      <c r="H1558" s="960"/>
      <c r="I1558" s="960"/>
      <c r="J1558" s="960"/>
      <c r="K1558" s="960"/>
      <c r="L1558" s="960"/>
      <c r="M1558" s="960"/>
      <c r="N1558" s="960"/>
      <c r="O1558" s="960"/>
      <c r="P1558" s="960"/>
      <c r="Q1558" s="961"/>
      <c r="R1558" s="309"/>
      <c r="S1558" s="380" t="str">
        <f>IF(AND(N1554="YES",D1558=""),"Please add narrative text.","")</f>
        <v/>
      </c>
      <c r="T1558" s="202" t="b">
        <f t="shared" ref="T1558:T1563" si="127">IF(W1558="1",TRUE,FALSE)</f>
        <v>0</v>
      </c>
      <c r="U1558" s="202" t="str">
        <f t="shared" ref="U1558:U1563" si="128">""&amp;T1558&amp;""</f>
        <v>FALSE</v>
      </c>
      <c r="V1558" s="202">
        <f t="shared" ref="V1558:V1563" si="129">IF(C1558="Uploaded",1,0)</f>
        <v>0</v>
      </c>
      <c r="W1558" s="202" t="str">
        <f t="shared" ref="W1558:W1563" si="130">""&amp;V1558&amp;""</f>
        <v>0</v>
      </c>
      <c r="X1558" s="174"/>
      <c r="Y1558" s="174"/>
      <c r="Z1558" s="174"/>
      <c r="AA1558" s="175"/>
      <c r="AB1558" s="176"/>
      <c r="AC1558" s="176"/>
    </row>
    <row r="1559" spans="1:41" s="177" customFormat="1" x14ac:dyDescent="0.25">
      <c r="A1559" s="128"/>
      <c r="B1559" s="220"/>
      <c r="C1559" s="223"/>
      <c r="D1559" s="962"/>
      <c r="E1559" s="963"/>
      <c r="F1559" s="963"/>
      <c r="G1559" s="963"/>
      <c r="H1559" s="963"/>
      <c r="I1559" s="963"/>
      <c r="J1559" s="963"/>
      <c r="K1559" s="963"/>
      <c r="L1559" s="963"/>
      <c r="M1559" s="963"/>
      <c r="N1559" s="963"/>
      <c r="O1559" s="963"/>
      <c r="P1559" s="963"/>
      <c r="Q1559" s="964"/>
      <c r="R1559" s="306"/>
      <c r="S1559" s="380"/>
      <c r="T1559" s="202" t="b">
        <f t="shared" si="127"/>
        <v>0</v>
      </c>
      <c r="U1559" s="202" t="str">
        <f t="shared" si="128"/>
        <v>FALSE</v>
      </c>
      <c r="V1559" s="202">
        <f t="shared" si="129"/>
        <v>0</v>
      </c>
      <c r="W1559" s="202" t="str">
        <f t="shared" si="130"/>
        <v>0</v>
      </c>
      <c r="X1559" s="174"/>
      <c r="Y1559" s="174"/>
      <c r="Z1559" s="174"/>
      <c r="AA1559" s="175"/>
      <c r="AB1559" s="176"/>
      <c r="AC1559" s="176"/>
    </row>
    <row r="1560" spans="1:41" s="177" customFormat="1" x14ac:dyDescent="0.25">
      <c r="A1560" s="128"/>
      <c r="B1560" s="220"/>
      <c r="C1560" s="223"/>
      <c r="D1560" s="962"/>
      <c r="E1560" s="963"/>
      <c r="F1560" s="963"/>
      <c r="G1560" s="963"/>
      <c r="H1560" s="963"/>
      <c r="I1560" s="963"/>
      <c r="J1560" s="963"/>
      <c r="K1560" s="963"/>
      <c r="L1560" s="963"/>
      <c r="M1560" s="963"/>
      <c r="N1560" s="963"/>
      <c r="O1560" s="963"/>
      <c r="P1560" s="963"/>
      <c r="Q1560" s="964"/>
      <c r="R1560" s="306"/>
      <c r="S1560" s="380"/>
      <c r="T1560" s="202" t="b">
        <f t="shared" si="127"/>
        <v>0</v>
      </c>
      <c r="U1560" s="202" t="str">
        <f t="shared" si="128"/>
        <v>FALSE</v>
      </c>
      <c r="V1560" s="202">
        <f t="shared" si="129"/>
        <v>0</v>
      </c>
      <c r="W1560" s="202" t="str">
        <f t="shared" si="130"/>
        <v>0</v>
      </c>
      <c r="X1560" s="174"/>
      <c r="Y1560" s="174"/>
      <c r="Z1560" s="174"/>
      <c r="AA1560" s="175"/>
      <c r="AB1560" s="176"/>
      <c r="AC1560" s="176"/>
    </row>
    <row r="1561" spans="1:41" s="177" customFormat="1" x14ac:dyDescent="0.25">
      <c r="A1561" s="128"/>
      <c r="B1561" s="220"/>
      <c r="C1561" s="223"/>
      <c r="D1561" s="962"/>
      <c r="E1561" s="963"/>
      <c r="F1561" s="963"/>
      <c r="G1561" s="963"/>
      <c r="H1561" s="963"/>
      <c r="I1561" s="963"/>
      <c r="J1561" s="963"/>
      <c r="K1561" s="963"/>
      <c r="L1561" s="963"/>
      <c r="M1561" s="963"/>
      <c r="N1561" s="963"/>
      <c r="O1561" s="963"/>
      <c r="P1561" s="963"/>
      <c r="Q1561" s="964"/>
      <c r="R1561" s="306"/>
      <c r="S1561" s="380"/>
      <c r="T1561" s="202" t="b">
        <f t="shared" si="127"/>
        <v>0</v>
      </c>
      <c r="U1561" s="202" t="str">
        <f t="shared" si="128"/>
        <v>FALSE</v>
      </c>
      <c r="V1561" s="202">
        <f t="shared" si="129"/>
        <v>0</v>
      </c>
      <c r="W1561" s="202" t="str">
        <f t="shared" si="130"/>
        <v>0</v>
      </c>
      <c r="X1561" s="174"/>
      <c r="Y1561" s="174"/>
      <c r="Z1561" s="174"/>
      <c r="AA1561" s="175"/>
      <c r="AB1561" s="176"/>
      <c r="AC1561" s="176"/>
    </row>
    <row r="1562" spans="1:41" s="177" customFormat="1" x14ac:dyDescent="0.25">
      <c r="A1562" s="128"/>
      <c r="B1562" s="220"/>
      <c r="C1562" s="223"/>
      <c r="D1562" s="962"/>
      <c r="E1562" s="963"/>
      <c r="F1562" s="963"/>
      <c r="G1562" s="963"/>
      <c r="H1562" s="963"/>
      <c r="I1562" s="963"/>
      <c r="J1562" s="963"/>
      <c r="K1562" s="963"/>
      <c r="L1562" s="963"/>
      <c r="M1562" s="963"/>
      <c r="N1562" s="963"/>
      <c r="O1562" s="963"/>
      <c r="P1562" s="963"/>
      <c r="Q1562" s="964"/>
      <c r="R1562" s="306"/>
      <c r="S1562" s="380"/>
      <c r="T1562" s="202" t="b">
        <f t="shared" si="127"/>
        <v>0</v>
      </c>
      <c r="U1562" s="202" t="str">
        <f t="shared" si="128"/>
        <v>FALSE</v>
      </c>
      <c r="V1562" s="202">
        <f t="shared" si="129"/>
        <v>0</v>
      </c>
      <c r="W1562" s="202" t="str">
        <f t="shared" si="130"/>
        <v>0</v>
      </c>
      <c r="X1562" s="174"/>
      <c r="Y1562" s="174"/>
      <c r="Z1562" s="174"/>
      <c r="AA1562" s="175"/>
      <c r="AB1562" s="176"/>
      <c r="AC1562" s="176"/>
    </row>
    <row r="1563" spans="1:41" s="177" customFormat="1" x14ac:dyDescent="0.25">
      <c r="A1563" s="128"/>
      <c r="B1563" s="220"/>
      <c r="C1563" s="223"/>
      <c r="D1563" s="965"/>
      <c r="E1563" s="966"/>
      <c r="F1563" s="966"/>
      <c r="G1563" s="966"/>
      <c r="H1563" s="966"/>
      <c r="I1563" s="966"/>
      <c r="J1563" s="966"/>
      <c r="K1563" s="966"/>
      <c r="L1563" s="966"/>
      <c r="M1563" s="966"/>
      <c r="N1563" s="966"/>
      <c r="O1563" s="966"/>
      <c r="P1563" s="966"/>
      <c r="Q1563" s="967"/>
      <c r="R1563" s="339"/>
      <c r="S1563" s="380"/>
      <c r="T1563" s="202" t="b">
        <f t="shared" si="127"/>
        <v>0</v>
      </c>
      <c r="U1563" s="202" t="str">
        <f t="shared" si="128"/>
        <v>FALSE</v>
      </c>
      <c r="V1563" s="202">
        <f t="shared" si="129"/>
        <v>0</v>
      </c>
      <c r="W1563" s="202" t="str">
        <f t="shared" si="130"/>
        <v>0</v>
      </c>
      <c r="X1563" s="174"/>
      <c r="Y1563" s="174"/>
      <c r="Z1563" s="174"/>
      <c r="AA1563" s="175"/>
      <c r="AB1563" s="176"/>
      <c r="AC1563" s="176"/>
    </row>
    <row r="1564" spans="1:41" ht="15" customHeight="1" x14ac:dyDescent="0.25">
      <c r="A1564" s="124"/>
      <c r="B1564" s="211"/>
      <c r="C1564" s="223"/>
      <c r="D1564" s="333"/>
      <c r="E1564" s="307"/>
      <c r="F1564" s="307"/>
      <c r="G1564" s="307"/>
      <c r="H1564" s="307"/>
      <c r="I1564" s="307"/>
      <c r="J1564" s="307"/>
      <c r="K1564" s="307"/>
      <c r="L1564" s="307"/>
      <c r="M1564" s="307"/>
      <c r="N1564" s="323"/>
      <c r="O1564" s="151"/>
      <c r="P1564" s="372"/>
      <c r="Q1564" s="307"/>
      <c r="R1564" s="243"/>
      <c r="S1564" s="536"/>
      <c r="T1564" s="202" t="b">
        <f t="shared" si="119"/>
        <v>0</v>
      </c>
      <c r="U1564" s="202" t="str">
        <f t="shared" si="120"/>
        <v>FALSE</v>
      </c>
      <c r="V1564" s="202">
        <f>IF(C1564="Uploaded",1,0)</f>
        <v>0</v>
      </c>
      <c r="W1564" s="202" t="str">
        <f t="shared" si="121"/>
        <v>0</v>
      </c>
      <c r="AL1564" s="178"/>
      <c r="AM1564" s="178"/>
      <c r="AN1564" s="178"/>
      <c r="AO1564" s="178"/>
    </row>
    <row r="1565" spans="1:41" ht="21.75" customHeight="1" x14ac:dyDescent="0.25">
      <c r="A1565" s="124"/>
      <c r="B1565" s="211"/>
      <c r="C1565" s="223"/>
      <c r="D1565" s="898" t="s">
        <v>426</v>
      </c>
      <c r="E1565" s="898"/>
      <c r="F1565" s="898"/>
      <c r="G1565" s="898"/>
      <c r="H1565" s="898"/>
      <c r="I1565" s="898"/>
      <c r="J1565" s="898"/>
      <c r="K1565" s="898"/>
      <c r="L1565" s="898"/>
      <c r="M1565" s="898"/>
      <c r="N1565" s="898"/>
      <c r="O1565" s="898"/>
      <c r="P1565" s="968" t="s">
        <v>251</v>
      </c>
      <c r="Q1565" s="969"/>
      <c r="R1565" s="243"/>
      <c r="S1565" s="536" t="str">
        <f>IF(AND(P1548="YES",P1565="&lt;select&gt;"),"Please upload the required documentation.","")</f>
        <v/>
      </c>
      <c r="T1565" s="202" t="b">
        <f t="shared" si="119"/>
        <v>0</v>
      </c>
      <c r="U1565" s="202" t="str">
        <f t="shared" si="120"/>
        <v>FALSE</v>
      </c>
      <c r="V1565" s="202">
        <f>IF(P1565="Uploaded",1,0)</f>
        <v>0</v>
      </c>
      <c r="W1565" s="202" t="str">
        <f t="shared" si="121"/>
        <v>0</v>
      </c>
      <c r="AL1565" s="178"/>
      <c r="AM1565" s="178"/>
      <c r="AN1565" s="178"/>
      <c r="AO1565" s="178"/>
    </row>
    <row r="1566" spans="1:41" ht="21.75" customHeight="1" x14ac:dyDescent="0.25">
      <c r="A1566" s="124"/>
      <c r="B1566" s="211"/>
      <c r="C1566" s="223"/>
      <c r="D1566" s="898"/>
      <c r="E1566" s="898"/>
      <c r="F1566" s="898"/>
      <c r="G1566" s="898"/>
      <c r="H1566" s="898"/>
      <c r="I1566" s="898"/>
      <c r="J1566" s="898"/>
      <c r="K1566" s="898"/>
      <c r="L1566" s="898"/>
      <c r="M1566" s="898"/>
      <c r="N1566" s="898"/>
      <c r="O1566" s="898"/>
      <c r="P1566" s="357"/>
      <c r="Q1566" s="357"/>
      <c r="R1566" s="243"/>
      <c r="S1566" s="536"/>
      <c r="T1566" s="202"/>
      <c r="U1566" s="202"/>
      <c r="V1566" s="202"/>
      <c r="W1566" s="202"/>
      <c r="AL1566" s="178"/>
      <c r="AM1566" s="178"/>
      <c r="AN1566" s="178"/>
      <c r="AO1566" s="178"/>
    </row>
    <row r="1567" spans="1:41" s="133" customFormat="1" ht="21.75" customHeight="1" x14ac:dyDescent="0.25">
      <c r="A1567" s="128"/>
      <c r="B1567" s="220"/>
      <c r="C1567" s="223"/>
      <c r="D1567" s="221" t="s">
        <v>663</v>
      </c>
      <c r="E1567" s="222"/>
      <c r="F1567" s="222"/>
      <c r="G1567" s="223"/>
      <c r="H1567" s="224"/>
      <c r="I1567" s="223"/>
      <c r="J1567" s="223"/>
      <c r="K1567" s="223"/>
      <c r="L1567" s="223"/>
      <c r="M1567" s="223"/>
      <c r="N1567" s="225"/>
      <c r="O1567" s="226"/>
      <c r="P1567" s="129"/>
      <c r="Q1567" s="129"/>
      <c r="R1567" s="227"/>
      <c r="S1567" s="380"/>
      <c r="T1567" s="202"/>
      <c r="U1567" s="202"/>
      <c r="V1567" s="202"/>
      <c r="W1567" s="202"/>
      <c r="X1567" s="202"/>
      <c r="Y1567" s="202"/>
      <c r="Z1567" s="202"/>
      <c r="AA1567" s="128"/>
      <c r="AB1567" s="131"/>
      <c r="AC1567" s="131"/>
    </row>
    <row r="1568" spans="1:41" s="133" customFormat="1" ht="15.75" x14ac:dyDescent="0.25">
      <c r="A1568" s="128"/>
      <c r="B1568" s="220"/>
      <c r="C1568" s="223"/>
      <c r="D1568" s="229"/>
      <c r="E1568" s="411" t="s">
        <v>257</v>
      </c>
      <c r="F1568" s="956" t="s">
        <v>251</v>
      </c>
      <c r="G1568" s="957"/>
      <c r="H1568" s="957"/>
      <c r="I1568" s="957"/>
      <c r="J1568" s="958"/>
      <c r="K1568" s="494"/>
      <c r="L1568" s="411" t="s">
        <v>258</v>
      </c>
      <c r="M1568" s="956" t="s">
        <v>251</v>
      </c>
      <c r="N1568" s="957"/>
      <c r="O1568" s="957"/>
      <c r="P1568" s="957"/>
      <c r="Q1568" s="958"/>
      <c r="R1568" s="227"/>
      <c r="S1568" s="380"/>
      <c r="T1568" s="202"/>
      <c r="U1568" s="202"/>
      <c r="V1568" s="202"/>
      <c r="W1568" s="202"/>
      <c r="X1568" s="202"/>
      <c r="Y1568" s="202"/>
      <c r="Z1568" s="202"/>
      <c r="AA1568" s="128"/>
      <c r="AB1568" s="131"/>
      <c r="AC1568" s="131"/>
    </row>
    <row r="1569" spans="1:41" s="177" customFormat="1" ht="15.6" customHeight="1" thickBot="1" x14ac:dyDescent="0.3">
      <c r="A1569" s="128"/>
      <c r="B1569" s="358"/>
      <c r="C1569" s="359"/>
      <c r="D1569" s="360"/>
      <c r="E1569" s="360"/>
      <c r="F1569" s="360"/>
      <c r="G1569" s="360"/>
      <c r="H1569" s="360"/>
      <c r="I1569" s="360"/>
      <c r="J1569" s="360"/>
      <c r="K1569" s="360"/>
      <c r="L1569" s="360"/>
      <c r="M1569" s="360"/>
      <c r="N1569" s="360"/>
      <c r="O1569" s="360"/>
      <c r="P1569" s="320"/>
      <c r="Q1569" s="320"/>
      <c r="R1569" s="361"/>
      <c r="S1569" s="380"/>
      <c r="T1569" s="202" t="b">
        <f t="shared" si="119"/>
        <v>0</v>
      </c>
      <c r="U1569" s="202" t="str">
        <f t="shared" si="120"/>
        <v>FALSE</v>
      </c>
      <c r="V1569" s="202">
        <f>IF(C1569="Uploaded",1,0)</f>
        <v>0</v>
      </c>
      <c r="W1569" s="202" t="str">
        <f t="shared" si="121"/>
        <v>0</v>
      </c>
      <c r="X1569" s="174"/>
      <c r="Y1569" s="174"/>
      <c r="Z1569" s="174"/>
      <c r="AA1569" s="175"/>
      <c r="AB1569" s="176"/>
      <c r="AC1569" s="176"/>
    </row>
    <row r="1570" spans="1:41" s="177" customFormat="1" ht="15.75" x14ac:dyDescent="0.25">
      <c r="A1570" s="128"/>
      <c r="B1570" s="374"/>
      <c r="C1570" s="342"/>
      <c r="D1570" s="342"/>
      <c r="E1570" s="342"/>
      <c r="F1570" s="342"/>
      <c r="G1570" s="342"/>
      <c r="H1570" s="342"/>
      <c r="I1570" s="342"/>
      <c r="J1570" s="342"/>
      <c r="K1570" s="342"/>
      <c r="L1570" s="342"/>
      <c r="M1570" s="342"/>
      <c r="N1570" s="343"/>
      <c r="O1570" s="342"/>
      <c r="P1570" s="342"/>
      <c r="Q1570" s="342"/>
      <c r="R1570" s="294"/>
      <c r="S1570" s="380"/>
      <c r="T1570" s="202" t="b">
        <f t="shared" si="119"/>
        <v>0</v>
      </c>
      <c r="U1570" s="202" t="str">
        <f t="shared" si="120"/>
        <v>FALSE</v>
      </c>
      <c r="V1570" s="202">
        <f>IF(C1570="Uploaded",1,0)</f>
        <v>0</v>
      </c>
      <c r="W1570" s="202" t="str">
        <f t="shared" si="121"/>
        <v>0</v>
      </c>
      <c r="X1570" s="174"/>
      <c r="Y1570" s="174"/>
      <c r="Z1570" s="174"/>
      <c r="AA1570" s="175"/>
      <c r="AB1570" s="176"/>
      <c r="AC1570" s="176"/>
    </row>
    <row r="1571" spans="1:41" s="177" customFormat="1" ht="15.75" x14ac:dyDescent="0.25">
      <c r="A1571" s="128"/>
      <c r="B1571" s="375"/>
      <c r="C1571" s="322" t="s">
        <v>171</v>
      </c>
      <c r="D1571" s="322"/>
      <c r="E1571" s="307"/>
      <c r="F1571" s="307"/>
      <c r="G1571" s="307"/>
      <c r="H1571" s="307"/>
      <c r="I1571" s="307"/>
      <c r="J1571" s="307"/>
      <c r="K1571" s="307"/>
      <c r="L1571" s="307"/>
      <c r="M1571" s="307"/>
      <c r="N1571" s="323"/>
      <c r="O1571" s="307"/>
      <c r="P1571" s="307"/>
      <c r="Q1571" s="307"/>
      <c r="R1571" s="306"/>
      <c r="S1571" s="380"/>
      <c r="T1571" s="202" t="b">
        <f t="shared" si="119"/>
        <v>0</v>
      </c>
      <c r="U1571" s="202" t="str">
        <f t="shared" si="120"/>
        <v>FALSE</v>
      </c>
      <c r="V1571" s="202">
        <f>IF(P1571="YES",1,0)</f>
        <v>0</v>
      </c>
      <c r="W1571" s="202" t="str">
        <f t="shared" si="121"/>
        <v>0</v>
      </c>
      <c r="X1571" s="174"/>
      <c r="Y1571" s="174"/>
      <c r="Z1571" s="174"/>
      <c r="AA1571" s="175"/>
      <c r="AB1571" s="176"/>
      <c r="AC1571" s="176"/>
    </row>
    <row r="1572" spans="1:41" s="346" customFormat="1" ht="15.75" customHeight="1" x14ac:dyDescent="0.25">
      <c r="A1572" s="324"/>
      <c r="B1572" s="376"/>
      <c r="C1572" s="326" t="s">
        <v>348</v>
      </c>
      <c r="E1572" s="781"/>
      <c r="F1572" s="781"/>
      <c r="G1572" s="781"/>
      <c r="H1572" s="781"/>
      <c r="I1572" s="781"/>
      <c r="J1572" s="781"/>
      <c r="K1572" s="781"/>
      <c r="L1572" s="781"/>
      <c r="M1572" s="781"/>
      <c r="N1572" s="328"/>
      <c r="O1572" s="328"/>
      <c r="P1572" s="328"/>
      <c r="Q1572" s="328"/>
      <c r="R1572" s="329"/>
      <c r="S1572" s="539"/>
      <c r="T1572" s="330" t="e">
        <f t="shared" si="119"/>
        <v>#REF!</v>
      </c>
      <c r="U1572" s="330" t="e">
        <f t="shared" si="120"/>
        <v>#REF!</v>
      </c>
      <c r="V1572" s="330" t="e">
        <f>IF(#REF!="Uploaded",1,0)</f>
        <v>#REF!</v>
      </c>
      <c r="W1572" s="330" t="e">
        <f t="shared" si="121"/>
        <v>#REF!</v>
      </c>
      <c r="X1572" s="349"/>
      <c r="Y1572" s="349"/>
      <c r="Z1572" s="349"/>
      <c r="AA1572" s="541"/>
      <c r="AB1572" s="350"/>
      <c r="AC1572" s="350"/>
    </row>
    <row r="1573" spans="1:41" s="177" customFormat="1" ht="16.5" customHeight="1" x14ac:dyDescent="0.25">
      <c r="A1573" s="128"/>
      <c r="B1573" s="220"/>
      <c r="C1573" s="223"/>
      <c r="D1573" s="229"/>
      <c r="E1573" s="307"/>
      <c r="F1573" s="307"/>
      <c r="G1573" s="307"/>
      <c r="H1573" s="307"/>
      <c r="I1573" s="307"/>
      <c r="J1573" s="307"/>
      <c r="K1573" s="307"/>
      <c r="L1573" s="307"/>
      <c r="M1573" s="307"/>
      <c r="N1573" s="307"/>
      <c r="O1573" s="307"/>
      <c r="P1573" s="307"/>
      <c r="Q1573" s="307"/>
      <c r="R1573" s="306"/>
      <c r="S1573" s="380"/>
      <c r="T1573" s="202" t="b">
        <f t="shared" si="119"/>
        <v>0</v>
      </c>
      <c r="U1573" s="202" t="str">
        <f t="shared" si="120"/>
        <v>FALSE</v>
      </c>
      <c r="V1573" s="202">
        <f>IF(P1573="YES",1,0)</f>
        <v>0</v>
      </c>
      <c r="W1573" s="202" t="str">
        <f t="shared" si="121"/>
        <v>0</v>
      </c>
      <c r="X1573" s="174"/>
      <c r="Y1573" s="174"/>
      <c r="Z1573" s="174"/>
      <c r="AA1573" s="175"/>
      <c r="AB1573" s="176"/>
      <c r="AC1573" s="176"/>
    </row>
    <row r="1574" spans="1:41" s="177" customFormat="1" ht="16.149999999999999" customHeight="1" x14ac:dyDescent="0.25">
      <c r="A1574" s="128"/>
      <c r="B1574" s="220"/>
      <c r="C1574" s="223"/>
      <c r="D1574" s="302" t="s">
        <v>425</v>
      </c>
      <c r="E1574" s="302"/>
      <c r="F1574" s="302"/>
      <c r="G1574" s="302"/>
      <c r="H1574" s="302"/>
      <c r="I1574" s="302"/>
      <c r="J1574" s="302"/>
      <c r="K1574" s="302"/>
      <c r="L1574" s="302"/>
      <c r="M1574" s="302"/>
      <c r="N1574" s="95" t="s">
        <v>251</v>
      </c>
      <c r="O1574" s="302"/>
      <c r="P1574" s="207"/>
      <c r="Q1574" s="307"/>
      <c r="R1574" s="306"/>
      <c r="S1574" s="380" t="str">
        <f>IF(AND(OR(N1574="NO",N1574="&lt;select&gt;"),OR(D1578&lt;&gt;"",U1585="TRUE")),"Please answer this question by making a selection in the dropdown.","")</f>
        <v/>
      </c>
      <c r="T1574" s="202" t="b">
        <f t="shared" si="119"/>
        <v>0</v>
      </c>
      <c r="U1574" s="202" t="str">
        <f t="shared" si="120"/>
        <v>FALSE</v>
      </c>
      <c r="V1574" s="202">
        <f>IF(N1574="YES",1,0)</f>
        <v>0</v>
      </c>
      <c r="W1574" s="202" t="str">
        <f t="shared" si="121"/>
        <v>0</v>
      </c>
      <c r="X1574" s="174"/>
      <c r="Y1574" s="174"/>
      <c r="Z1574" s="174"/>
      <c r="AA1574" s="175"/>
      <c r="AB1574" s="176"/>
      <c r="AC1574" s="176"/>
    </row>
    <row r="1575" spans="1:41" s="177" customFormat="1" ht="15.75" customHeight="1" x14ac:dyDescent="0.25">
      <c r="A1575" s="128"/>
      <c r="B1575" s="375"/>
      <c r="C1575" s="223"/>
      <c r="D1575" s="207"/>
      <c r="E1575" s="337"/>
      <c r="F1575" s="337"/>
      <c r="G1575" s="337"/>
      <c r="H1575" s="337"/>
      <c r="I1575" s="337"/>
      <c r="J1575" s="337"/>
      <c r="K1575" s="337"/>
      <c r="L1575" s="337"/>
      <c r="M1575" s="337"/>
      <c r="N1575" s="307"/>
      <c r="O1575" s="307"/>
      <c r="P1575" s="307"/>
      <c r="Q1575" s="307"/>
      <c r="R1575" s="306"/>
      <c r="S1575" s="380"/>
      <c r="T1575" s="202" t="b">
        <f t="shared" si="119"/>
        <v>0</v>
      </c>
      <c r="U1575" s="202" t="str">
        <f t="shared" si="120"/>
        <v>FALSE</v>
      </c>
      <c r="V1575" s="202">
        <f t="shared" ref="V1575:V1594" si="131">IF(C1575="Uploaded",1,0)</f>
        <v>0</v>
      </c>
      <c r="W1575" s="202" t="str">
        <f t="shared" si="121"/>
        <v>0</v>
      </c>
      <c r="X1575" s="174"/>
      <c r="Y1575" s="174"/>
      <c r="Z1575" s="174"/>
      <c r="AA1575" s="175"/>
      <c r="AB1575" s="176"/>
      <c r="AC1575" s="176"/>
    </row>
    <row r="1576" spans="1:41" s="177" customFormat="1" ht="15.75" x14ac:dyDescent="0.25">
      <c r="A1576" s="128"/>
      <c r="B1576" s="375"/>
      <c r="C1576" s="223"/>
      <c r="D1576" s="775" t="s">
        <v>516</v>
      </c>
      <c r="E1576" s="337"/>
      <c r="F1576" s="337"/>
      <c r="G1576" s="337"/>
      <c r="H1576" s="337"/>
      <c r="I1576" s="337"/>
      <c r="J1576" s="337"/>
      <c r="K1576" s="337"/>
      <c r="L1576" s="337"/>
      <c r="M1576" s="337"/>
      <c r="N1576" s="337"/>
      <c r="O1576" s="337"/>
      <c r="P1576" s="337"/>
      <c r="Q1576" s="337"/>
      <c r="R1576" s="306"/>
      <c r="S1576" s="380"/>
      <c r="T1576" s="202" t="b">
        <f t="shared" si="119"/>
        <v>0</v>
      </c>
      <c r="U1576" s="202" t="str">
        <f t="shared" si="120"/>
        <v>FALSE</v>
      </c>
      <c r="V1576" s="202">
        <f t="shared" si="131"/>
        <v>0</v>
      </c>
      <c r="W1576" s="202" t="str">
        <f t="shared" si="121"/>
        <v>0</v>
      </c>
      <c r="X1576" s="174"/>
      <c r="Y1576" s="174"/>
      <c r="Z1576" s="174"/>
      <c r="AA1576" s="175"/>
      <c r="AB1576" s="176"/>
      <c r="AC1576" s="176"/>
    </row>
    <row r="1577" spans="1:41" s="177" customFormat="1" ht="9" customHeight="1" x14ac:dyDescent="0.25">
      <c r="A1577" s="128"/>
      <c r="B1577" s="375"/>
      <c r="C1577" s="307"/>
      <c r="D1577" s="307"/>
      <c r="E1577" s="307"/>
      <c r="F1577" s="307"/>
      <c r="G1577" s="307"/>
      <c r="H1577" s="307"/>
      <c r="I1577" s="307"/>
      <c r="J1577" s="307"/>
      <c r="K1577" s="307"/>
      <c r="L1577" s="307"/>
      <c r="M1577" s="307"/>
      <c r="N1577" s="323"/>
      <c r="O1577" s="307"/>
      <c r="P1577" s="307"/>
      <c r="Q1577" s="307"/>
      <c r="R1577" s="306"/>
      <c r="S1577" s="380"/>
      <c r="T1577" s="202" t="b">
        <f t="shared" si="119"/>
        <v>0</v>
      </c>
      <c r="U1577" s="202" t="str">
        <f t="shared" si="120"/>
        <v>FALSE</v>
      </c>
      <c r="V1577" s="202">
        <f t="shared" si="131"/>
        <v>0</v>
      </c>
      <c r="W1577" s="202" t="str">
        <f t="shared" si="121"/>
        <v>0</v>
      </c>
      <c r="X1577" s="174"/>
      <c r="Y1577" s="174"/>
      <c r="Z1577" s="174"/>
      <c r="AA1577" s="175"/>
      <c r="AB1577" s="176"/>
      <c r="AC1577" s="176"/>
    </row>
    <row r="1578" spans="1:41" s="177" customFormat="1" x14ac:dyDescent="0.25">
      <c r="A1578" s="128"/>
      <c r="B1578" s="220"/>
      <c r="C1578" s="223"/>
      <c r="D1578" s="959"/>
      <c r="E1578" s="960"/>
      <c r="F1578" s="960"/>
      <c r="G1578" s="960"/>
      <c r="H1578" s="960"/>
      <c r="I1578" s="960"/>
      <c r="J1578" s="960"/>
      <c r="K1578" s="960"/>
      <c r="L1578" s="960"/>
      <c r="M1578" s="960"/>
      <c r="N1578" s="960"/>
      <c r="O1578" s="960"/>
      <c r="P1578" s="960"/>
      <c r="Q1578" s="961"/>
      <c r="R1578" s="309"/>
      <c r="S1578" s="380" t="str">
        <f>IF(AND(N1574="YES",D1578=""),"Please add narrative text.","")</f>
        <v/>
      </c>
      <c r="T1578" s="202" t="b">
        <f t="shared" si="119"/>
        <v>0</v>
      </c>
      <c r="U1578" s="202" t="str">
        <f t="shared" si="120"/>
        <v>FALSE</v>
      </c>
      <c r="V1578" s="202">
        <f t="shared" si="131"/>
        <v>0</v>
      </c>
      <c r="W1578" s="202" t="str">
        <f t="shared" si="121"/>
        <v>0</v>
      </c>
      <c r="X1578" s="174"/>
      <c r="Y1578" s="174"/>
      <c r="Z1578" s="174"/>
      <c r="AA1578" s="175"/>
      <c r="AB1578" s="176"/>
      <c r="AC1578" s="176"/>
    </row>
    <row r="1579" spans="1:41" s="177" customFormat="1" x14ac:dyDescent="0.25">
      <c r="A1579" s="128"/>
      <c r="B1579" s="220"/>
      <c r="C1579" s="223"/>
      <c r="D1579" s="962"/>
      <c r="E1579" s="963"/>
      <c r="F1579" s="963"/>
      <c r="G1579" s="963"/>
      <c r="H1579" s="963"/>
      <c r="I1579" s="963"/>
      <c r="J1579" s="963"/>
      <c r="K1579" s="963"/>
      <c r="L1579" s="963"/>
      <c r="M1579" s="963"/>
      <c r="N1579" s="963"/>
      <c r="O1579" s="963"/>
      <c r="P1579" s="963"/>
      <c r="Q1579" s="964"/>
      <c r="R1579" s="306"/>
      <c r="S1579" s="380"/>
      <c r="T1579" s="202" t="b">
        <f t="shared" si="119"/>
        <v>0</v>
      </c>
      <c r="U1579" s="202" t="str">
        <f t="shared" si="120"/>
        <v>FALSE</v>
      </c>
      <c r="V1579" s="202">
        <f t="shared" si="131"/>
        <v>0</v>
      </c>
      <c r="W1579" s="202" t="str">
        <f t="shared" si="121"/>
        <v>0</v>
      </c>
      <c r="X1579" s="174"/>
      <c r="Y1579" s="174"/>
      <c r="Z1579" s="174"/>
      <c r="AA1579" s="175"/>
      <c r="AB1579" s="176"/>
      <c r="AC1579" s="176"/>
    </row>
    <row r="1580" spans="1:41" s="177" customFormat="1" x14ac:dyDescent="0.25">
      <c r="A1580" s="128"/>
      <c r="B1580" s="220"/>
      <c r="C1580" s="223"/>
      <c r="D1580" s="962"/>
      <c r="E1580" s="963"/>
      <c r="F1580" s="963"/>
      <c r="G1580" s="963"/>
      <c r="H1580" s="963"/>
      <c r="I1580" s="963"/>
      <c r="J1580" s="963"/>
      <c r="K1580" s="963"/>
      <c r="L1580" s="963"/>
      <c r="M1580" s="963"/>
      <c r="N1580" s="963"/>
      <c r="O1580" s="963"/>
      <c r="P1580" s="963"/>
      <c r="Q1580" s="964"/>
      <c r="R1580" s="306"/>
      <c r="S1580" s="380"/>
      <c r="T1580" s="202" t="b">
        <f t="shared" si="119"/>
        <v>0</v>
      </c>
      <c r="U1580" s="202" t="str">
        <f t="shared" si="120"/>
        <v>FALSE</v>
      </c>
      <c r="V1580" s="202">
        <f t="shared" si="131"/>
        <v>0</v>
      </c>
      <c r="W1580" s="202" t="str">
        <f t="shared" si="121"/>
        <v>0</v>
      </c>
      <c r="X1580" s="174"/>
      <c r="Y1580" s="174"/>
      <c r="Z1580" s="174"/>
      <c r="AA1580" s="175"/>
      <c r="AB1580" s="176"/>
      <c r="AC1580" s="176"/>
    </row>
    <row r="1581" spans="1:41" s="177" customFormat="1" x14ac:dyDescent="0.25">
      <c r="A1581" s="128"/>
      <c r="B1581" s="220"/>
      <c r="C1581" s="223"/>
      <c r="D1581" s="962"/>
      <c r="E1581" s="963"/>
      <c r="F1581" s="963"/>
      <c r="G1581" s="963"/>
      <c r="H1581" s="963"/>
      <c r="I1581" s="963"/>
      <c r="J1581" s="963"/>
      <c r="K1581" s="963"/>
      <c r="L1581" s="963"/>
      <c r="M1581" s="963"/>
      <c r="N1581" s="963"/>
      <c r="O1581" s="963"/>
      <c r="P1581" s="963"/>
      <c r="Q1581" s="964"/>
      <c r="R1581" s="306"/>
      <c r="S1581" s="380"/>
      <c r="T1581" s="202" t="b">
        <f t="shared" si="119"/>
        <v>0</v>
      </c>
      <c r="U1581" s="202" t="str">
        <f t="shared" si="120"/>
        <v>FALSE</v>
      </c>
      <c r="V1581" s="202">
        <f t="shared" si="131"/>
        <v>0</v>
      </c>
      <c r="W1581" s="202" t="str">
        <f t="shared" si="121"/>
        <v>0</v>
      </c>
      <c r="X1581" s="174"/>
      <c r="Y1581" s="174"/>
      <c r="Z1581" s="174"/>
      <c r="AA1581" s="175"/>
      <c r="AB1581" s="176"/>
      <c r="AC1581" s="176"/>
    </row>
    <row r="1582" spans="1:41" s="177" customFormat="1" x14ac:dyDescent="0.25">
      <c r="A1582" s="128"/>
      <c r="B1582" s="220"/>
      <c r="C1582" s="223"/>
      <c r="D1582" s="962"/>
      <c r="E1582" s="963"/>
      <c r="F1582" s="963"/>
      <c r="G1582" s="963"/>
      <c r="H1582" s="963"/>
      <c r="I1582" s="963"/>
      <c r="J1582" s="963"/>
      <c r="K1582" s="963"/>
      <c r="L1582" s="963"/>
      <c r="M1582" s="963"/>
      <c r="N1582" s="963"/>
      <c r="O1582" s="963"/>
      <c r="P1582" s="963"/>
      <c r="Q1582" s="964"/>
      <c r="R1582" s="306"/>
      <c r="S1582" s="380"/>
      <c r="T1582" s="202" t="b">
        <f t="shared" si="119"/>
        <v>0</v>
      </c>
      <c r="U1582" s="202" t="str">
        <f t="shared" si="120"/>
        <v>FALSE</v>
      </c>
      <c r="V1582" s="202">
        <f t="shared" si="131"/>
        <v>0</v>
      </c>
      <c r="W1582" s="202" t="str">
        <f t="shared" si="121"/>
        <v>0</v>
      </c>
      <c r="X1582" s="174"/>
      <c r="Y1582" s="174"/>
      <c r="Z1582" s="174"/>
      <c r="AA1582" s="175"/>
      <c r="AB1582" s="176"/>
      <c r="AC1582" s="176"/>
    </row>
    <row r="1583" spans="1:41" s="177" customFormat="1" x14ac:dyDescent="0.25">
      <c r="A1583" s="128"/>
      <c r="B1583" s="220"/>
      <c r="C1583" s="223"/>
      <c r="D1583" s="965"/>
      <c r="E1583" s="966"/>
      <c r="F1583" s="966"/>
      <c r="G1583" s="966"/>
      <c r="H1583" s="966"/>
      <c r="I1583" s="966"/>
      <c r="J1583" s="966"/>
      <c r="K1583" s="966"/>
      <c r="L1583" s="966"/>
      <c r="M1583" s="966"/>
      <c r="N1583" s="966"/>
      <c r="O1583" s="966"/>
      <c r="P1583" s="966"/>
      <c r="Q1583" s="967"/>
      <c r="R1583" s="339"/>
      <c r="S1583" s="380"/>
      <c r="T1583" s="202" t="b">
        <f t="shared" si="119"/>
        <v>0</v>
      </c>
      <c r="U1583" s="202" t="str">
        <f t="shared" si="120"/>
        <v>FALSE</v>
      </c>
      <c r="V1583" s="202">
        <f t="shared" si="131"/>
        <v>0</v>
      </c>
      <c r="W1583" s="202" t="str">
        <f t="shared" si="121"/>
        <v>0</v>
      </c>
      <c r="X1583" s="174"/>
      <c r="Y1583" s="174"/>
      <c r="Z1583" s="174"/>
      <c r="AA1583" s="175"/>
      <c r="AB1583" s="176"/>
      <c r="AC1583" s="176"/>
    </row>
    <row r="1584" spans="1:41" ht="11.45" customHeight="1" x14ac:dyDescent="0.25">
      <c r="A1584" s="124"/>
      <c r="B1584" s="211"/>
      <c r="C1584" s="223"/>
      <c r="D1584" s="333"/>
      <c r="E1584" s="307"/>
      <c r="F1584" s="307"/>
      <c r="G1584" s="307"/>
      <c r="H1584" s="307"/>
      <c r="I1584" s="307"/>
      <c r="J1584" s="307"/>
      <c r="K1584" s="307"/>
      <c r="L1584" s="307"/>
      <c r="M1584" s="307"/>
      <c r="N1584" s="323"/>
      <c r="O1584" s="151"/>
      <c r="P1584" s="372"/>
      <c r="Q1584" s="307"/>
      <c r="R1584" s="243"/>
      <c r="S1584" s="536"/>
      <c r="T1584" s="202" t="b">
        <f t="shared" ref="T1584:T1589" si="132">IF(W1584="1",TRUE,FALSE)</f>
        <v>0</v>
      </c>
      <c r="U1584" s="202" t="str">
        <f t="shared" ref="U1584:U1589" si="133">""&amp;T1584&amp;""</f>
        <v>FALSE</v>
      </c>
      <c r="V1584" s="202">
        <f>IF(C1584="Uploaded",1,0)</f>
        <v>0</v>
      </c>
      <c r="W1584" s="202" t="str">
        <f t="shared" ref="W1584:W1589" si="134">""&amp;V1584&amp;""</f>
        <v>0</v>
      </c>
      <c r="AL1584" s="178"/>
      <c r="AM1584" s="178"/>
      <c r="AN1584" s="178"/>
      <c r="AO1584" s="178"/>
    </row>
    <row r="1585" spans="1:41" ht="21.75" customHeight="1" x14ac:dyDescent="0.25">
      <c r="A1585" s="124"/>
      <c r="B1585" s="211"/>
      <c r="C1585" s="307"/>
      <c r="D1585" s="908" t="s">
        <v>289</v>
      </c>
      <c r="E1585" s="908"/>
      <c r="F1585" s="908"/>
      <c r="G1585" s="908"/>
      <c r="H1585" s="908"/>
      <c r="I1585" s="908"/>
      <c r="J1585" s="908"/>
      <c r="K1585" s="908"/>
      <c r="L1585" s="908"/>
      <c r="M1585" s="908"/>
      <c r="N1585" s="908"/>
      <c r="O1585" s="908"/>
      <c r="P1585" s="968" t="s">
        <v>251</v>
      </c>
      <c r="Q1585" s="969"/>
      <c r="R1585" s="243"/>
      <c r="S1585" s="536" t="str">
        <f>IF(AND(N1574="YES",P1585="&lt;select&gt;"),"Please upload the required documentation.","")</f>
        <v/>
      </c>
      <c r="T1585" s="202" t="b">
        <f t="shared" si="132"/>
        <v>0</v>
      </c>
      <c r="U1585" s="202" t="str">
        <f t="shared" si="133"/>
        <v>FALSE</v>
      </c>
      <c r="V1585" s="202">
        <f>IF(P1585="Uploaded",1,0)</f>
        <v>0</v>
      </c>
      <c r="W1585" s="202" t="str">
        <f t="shared" si="134"/>
        <v>0</v>
      </c>
      <c r="AL1585" s="178"/>
      <c r="AM1585" s="178"/>
      <c r="AN1585" s="178"/>
      <c r="AO1585" s="178"/>
    </row>
    <row r="1586" spans="1:41" ht="21.75" customHeight="1" x14ac:dyDescent="0.25">
      <c r="A1586" s="124"/>
      <c r="B1586" s="211"/>
      <c r="C1586" s="223"/>
      <c r="D1586" s="908"/>
      <c r="E1586" s="908"/>
      <c r="F1586" s="908"/>
      <c r="G1586" s="908"/>
      <c r="H1586" s="908"/>
      <c r="I1586" s="908"/>
      <c r="J1586" s="908"/>
      <c r="K1586" s="908"/>
      <c r="L1586" s="908"/>
      <c r="M1586" s="908"/>
      <c r="N1586" s="908"/>
      <c r="O1586" s="908"/>
      <c r="P1586" s="774"/>
      <c r="Q1586" s="774"/>
      <c r="R1586" s="243"/>
      <c r="S1586" s="536"/>
      <c r="T1586" s="202"/>
      <c r="U1586" s="202"/>
      <c r="V1586" s="202"/>
      <c r="W1586" s="202"/>
      <c r="AL1586" s="178"/>
      <c r="AM1586" s="178"/>
      <c r="AN1586" s="178"/>
      <c r="AO1586" s="178"/>
    </row>
    <row r="1587" spans="1:41" s="133" customFormat="1" ht="21.75" customHeight="1" x14ac:dyDescent="0.25">
      <c r="A1587" s="128"/>
      <c r="B1587" s="220"/>
      <c r="C1587" s="223"/>
      <c r="D1587" s="221" t="s">
        <v>663</v>
      </c>
      <c r="E1587" s="775"/>
      <c r="F1587" s="775"/>
      <c r="G1587" s="223"/>
      <c r="H1587" s="224"/>
      <c r="I1587" s="223"/>
      <c r="J1587" s="223"/>
      <c r="K1587" s="223"/>
      <c r="L1587" s="223"/>
      <c r="M1587" s="223"/>
      <c r="N1587" s="225"/>
      <c r="O1587" s="226"/>
      <c r="P1587" s="772"/>
      <c r="Q1587" s="772"/>
      <c r="R1587" s="773"/>
      <c r="S1587" s="380"/>
      <c r="T1587" s="202"/>
      <c r="U1587" s="202"/>
      <c r="V1587" s="202"/>
      <c r="W1587" s="202"/>
      <c r="X1587" s="202"/>
      <c r="Y1587" s="202"/>
      <c r="Z1587" s="202"/>
      <c r="AA1587" s="128"/>
      <c r="AB1587" s="131"/>
      <c r="AC1587" s="131"/>
    </row>
    <row r="1588" spans="1:41" s="133" customFormat="1" ht="15.75" x14ac:dyDescent="0.25">
      <c r="A1588" s="128"/>
      <c r="B1588" s="220"/>
      <c r="C1588" s="223"/>
      <c r="D1588" s="229"/>
      <c r="E1588" s="411" t="s">
        <v>257</v>
      </c>
      <c r="F1588" s="956" t="s">
        <v>251</v>
      </c>
      <c r="G1588" s="957"/>
      <c r="H1588" s="957"/>
      <c r="I1588" s="957"/>
      <c r="J1588" s="958"/>
      <c r="K1588" s="494"/>
      <c r="L1588" s="411" t="s">
        <v>258</v>
      </c>
      <c r="M1588" s="956" t="s">
        <v>251</v>
      </c>
      <c r="N1588" s="957"/>
      <c r="O1588" s="957"/>
      <c r="P1588" s="957"/>
      <c r="Q1588" s="958"/>
      <c r="R1588" s="773"/>
      <c r="S1588" s="380"/>
      <c r="T1588" s="202"/>
      <c r="U1588" s="202"/>
      <c r="V1588" s="202"/>
      <c r="W1588" s="202"/>
      <c r="X1588" s="202"/>
      <c r="Y1588" s="202"/>
      <c r="Z1588" s="202"/>
      <c r="AA1588" s="128"/>
      <c r="AB1588" s="131"/>
      <c r="AC1588" s="131"/>
    </row>
    <row r="1589" spans="1:41" s="177" customFormat="1" ht="15.6" customHeight="1" x14ac:dyDescent="0.25">
      <c r="A1589" s="128"/>
      <c r="B1589" s="220"/>
      <c r="C1589" s="223"/>
      <c r="D1589" s="770"/>
      <c r="E1589" s="770"/>
      <c r="F1589" s="770"/>
      <c r="G1589" s="770"/>
      <c r="H1589" s="770"/>
      <c r="I1589" s="770"/>
      <c r="J1589" s="770"/>
      <c r="K1589" s="770"/>
      <c r="L1589" s="770"/>
      <c r="M1589" s="770"/>
      <c r="N1589" s="770"/>
      <c r="O1589" s="770"/>
      <c r="P1589" s="207"/>
      <c r="Q1589" s="207"/>
      <c r="R1589" s="306"/>
      <c r="S1589" s="380"/>
      <c r="T1589" s="202" t="b">
        <f t="shared" si="132"/>
        <v>0</v>
      </c>
      <c r="U1589" s="202" t="str">
        <f t="shared" si="133"/>
        <v>FALSE</v>
      </c>
      <c r="V1589" s="202">
        <f>IF(C1589="Uploaded",1,0)</f>
        <v>0</v>
      </c>
      <c r="W1589" s="202" t="str">
        <f t="shared" si="134"/>
        <v>0</v>
      </c>
      <c r="X1589" s="174"/>
      <c r="Y1589" s="174"/>
      <c r="Z1589" s="174"/>
      <c r="AA1589" s="175"/>
      <c r="AB1589" s="176"/>
      <c r="AC1589" s="176"/>
    </row>
    <row r="1590" spans="1:41" ht="27.75" customHeight="1" thickBot="1" x14ac:dyDescent="0.3">
      <c r="A1590" s="124"/>
      <c r="B1590" s="954" t="s">
        <v>758</v>
      </c>
      <c r="C1590" s="955"/>
      <c r="D1590" s="955"/>
      <c r="E1590" s="319"/>
      <c r="F1590" s="319"/>
      <c r="G1590" s="319"/>
      <c r="H1590" s="319"/>
      <c r="I1590" s="319"/>
      <c r="J1590" s="319"/>
      <c r="K1590" s="319"/>
      <c r="L1590" s="319"/>
      <c r="M1590" s="319"/>
      <c r="N1590" s="319"/>
      <c r="O1590" s="319"/>
      <c r="P1590" s="319"/>
      <c r="Q1590" s="320"/>
      <c r="R1590" s="321"/>
      <c r="S1590" s="486"/>
      <c r="T1590" s="202" t="b">
        <f>IF(W1590="1",TRUE,FALSE)</f>
        <v>0</v>
      </c>
      <c r="U1590" s="202" t="str">
        <f>""&amp;T1590&amp;""</f>
        <v>FALSE</v>
      </c>
      <c r="V1590" s="202">
        <f>IF(C1590="Uploaded",1,0)</f>
        <v>0</v>
      </c>
      <c r="W1590" s="202" t="str">
        <f>""&amp;V1590&amp;""</f>
        <v>0</v>
      </c>
      <c r="AL1590" s="178"/>
      <c r="AM1590" s="178"/>
      <c r="AN1590" s="178"/>
      <c r="AO1590" s="178"/>
    </row>
    <row r="1591" spans="1:41" s="177" customFormat="1" ht="17.25" customHeight="1" collapsed="1" x14ac:dyDescent="0.25">
      <c r="A1591" s="542"/>
      <c r="B1591" s="547"/>
      <c r="C1591" s="529"/>
      <c r="D1591" s="529"/>
      <c r="E1591" s="529"/>
      <c r="F1591" s="529"/>
      <c r="G1591" s="529"/>
      <c r="H1591" s="529"/>
      <c r="I1591" s="529"/>
      <c r="J1591" s="529"/>
      <c r="K1591" s="529"/>
      <c r="L1591" s="529"/>
      <c r="M1591" s="529"/>
      <c r="N1591" s="529"/>
      <c r="O1591" s="529"/>
      <c r="P1591" s="529"/>
      <c r="Q1591" s="529"/>
      <c r="R1591" s="183"/>
      <c r="S1591" s="483"/>
      <c r="T1591" s="202" t="b">
        <f t="shared" si="119"/>
        <v>0</v>
      </c>
      <c r="U1591" s="202" t="str">
        <f t="shared" si="120"/>
        <v>FALSE</v>
      </c>
      <c r="V1591" s="202">
        <f t="shared" si="131"/>
        <v>0</v>
      </c>
      <c r="W1591" s="202" t="str">
        <f t="shared" si="121"/>
        <v>0</v>
      </c>
      <c r="X1591" s="174"/>
      <c r="Y1591" s="174"/>
      <c r="Z1591" s="174"/>
      <c r="AA1591" s="175"/>
      <c r="AB1591" s="176"/>
      <c r="AC1591" s="176"/>
    </row>
    <row r="1592" spans="1:41" s="177" customFormat="1" ht="21" customHeight="1" x14ac:dyDescent="0.4">
      <c r="A1592" s="570"/>
      <c r="B1592" s="547"/>
      <c r="C1592" s="571" t="s">
        <v>60</v>
      </c>
      <c r="D1592" s="659"/>
      <c r="E1592" s="272"/>
      <c r="F1592" s="529"/>
      <c r="G1592" s="529"/>
      <c r="H1592" s="529"/>
      <c r="I1592" s="529"/>
      <c r="J1592" s="529"/>
      <c r="K1592" s="529"/>
      <c r="L1592" s="529"/>
      <c r="M1592" s="529"/>
      <c r="N1592" s="529"/>
      <c r="O1592" s="529"/>
      <c r="P1592" s="530" t="s">
        <v>120</v>
      </c>
      <c r="Q1592" s="530">
        <f>SUM(V1598,V1633,V1663,V1696,V1720)</f>
        <v>0</v>
      </c>
      <c r="R1592" s="548" t="s">
        <v>149</v>
      </c>
      <c r="S1592" s="483"/>
      <c r="T1592" s="202" t="e">
        <f t="shared" si="119"/>
        <v>#REF!</v>
      </c>
      <c r="U1592" s="202" t="e">
        <f t="shared" si="120"/>
        <v>#REF!</v>
      </c>
      <c r="V1592" s="202" t="e">
        <f>IF(#REF!="Uploaded",1,0)</f>
        <v>#REF!</v>
      </c>
      <c r="W1592" s="202" t="e">
        <f t="shared" si="121"/>
        <v>#REF!</v>
      </c>
      <c r="X1592" s="174"/>
      <c r="Y1592" s="174"/>
      <c r="Z1592" s="174"/>
      <c r="AA1592" s="175"/>
      <c r="AB1592" s="176"/>
      <c r="AC1592" s="176"/>
    </row>
    <row r="1593" spans="1:41" s="177" customFormat="1" ht="15" customHeight="1" thickBot="1" x14ac:dyDescent="0.3">
      <c r="A1593" s="542"/>
      <c r="B1593" s="549"/>
      <c r="C1593" s="550"/>
      <c r="D1593" s="550"/>
      <c r="E1593" s="550"/>
      <c r="F1593" s="550"/>
      <c r="G1593" s="550"/>
      <c r="H1593" s="550"/>
      <c r="I1593" s="550"/>
      <c r="J1593" s="550"/>
      <c r="K1593" s="550"/>
      <c r="L1593" s="550"/>
      <c r="M1593" s="550"/>
      <c r="N1593" s="550"/>
      <c r="O1593" s="550"/>
      <c r="P1593" s="550"/>
      <c r="Q1593" s="550"/>
      <c r="R1593" s="187"/>
      <c r="S1593" s="483"/>
      <c r="T1593" s="202" t="b">
        <f t="shared" si="119"/>
        <v>0</v>
      </c>
      <c r="U1593" s="202" t="str">
        <f t="shared" si="120"/>
        <v>FALSE</v>
      </c>
      <c r="V1593" s="202">
        <f t="shared" si="131"/>
        <v>0</v>
      </c>
      <c r="W1593" s="202" t="str">
        <f t="shared" si="121"/>
        <v>0</v>
      </c>
      <c r="X1593" s="174"/>
      <c r="Y1593" s="174"/>
      <c r="Z1593" s="174"/>
      <c r="AA1593" s="175"/>
      <c r="AB1593" s="176"/>
      <c r="AC1593" s="176"/>
    </row>
    <row r="1594" spans="1:41" s="177" customFormat="1" ht="15.75" x14ac:dyDescent="0.25">
      <c r="A1594" s="128"/>
      <c r="B1594" s="374"/>
      <c r="C1594" s="342"/>
      <c r="D1594" s="342"/>
      <c r="E1594" s="342"/>
      <c r="F1594" s="342"/>
      <c r="G1594" s="342"/>
      <c r="H1594" s="342"/>
      <c r="I1594" s="342"/>
      <c r="J1594" s="342"/>
      <c r="K1594" s="342"/>
      <c r="L1594" s="342"/>
      <c r="M1594" s="342"/>
      <c r="N1594" s="343"/>
      <c r="O1594" s="342"/>
      <c r="P1594" s="342"/>
      <c r="Q1594" s="342"/>
      <c r="R1594" s="294"/>
      <c r="S1594" s="380"/>
      <c r="T1594" s="202" t="b">
        <f t="shared" si="119"/>
        <v>0</v>
      </c>
      <c r="U1594" s="202" t="str">
        <f t="shared" si="120"/>
        <v>FALSE</v>
      </c>
      <c r="V1594" s="202">
        <f t="shared" si="131"/>
        <v>0</v>
      </c>
      <c r="W1594" s="202" t="str">
        <f t="shared" si="121"/>
        <v>0</v>
      </c>
      <c r="X1594" s="174"/>
      <c r="Y1594" s="174"/>
      <c r="Z1594" s="174"/>
      <c r="AA1594" s="175"/>
      <c r="AB1594" s="176"/>
      <c r="AC1594" s="176"/>
    </row>
    <row r="1595" spans="1:41" s="177" customFormat="1" ht="15.75" x14ac:dyDescent="0.25">
      <c r="A1595" s="128"/>
      <c r="B1595" s="375"/>
      <c r="C1595" s="322" t="s">
        <v>172</v>
      </c>
      <c r="D1595" s="322"/>
      <c r="E1595" s="307"/>
      <c r="F1595" s="307"/>
      <c r="G1595" s="307"/>
      <c r="H1595" s="307"/>
      <c r="I1595" s="307"/>
      <c r="J1595" s="307"/>
      <c r="K1595" s="307"/>
      <c r="L1595" s="307"/>
      <c r="M1595" s="307"/>
      <c r="N1595" s="323"/>
      <c r="O1595" s="307"/>
      <c r="P1595" s="307"/>
      <c r="Q1595" s="307"/>
      <c r="R1595" s="345"/>
      <c r="S1595" s="380"/>
      <c r="T1595" s="202" t="b">
        <f t="shared" si="119"/>
        <v>0</v>
      </c>
      <c r="U1595" s="202" t="str">
        <f t="shared" si="120"/>
        <v>FALSE</v>
      </c>
      <c r="V1595" s="202">
        <f>IF(P1595="YES",1,0)</f>
        <v>0</v>
      </c>
      <c r="W1595" s="202" t="str">
        <f t="shared" si="121"/>
        <v>0</v>
      </c>
      <c r="X1595" s="174"/>
      <c r="Y1595" s="174"/>
      <c r="Z1595" s="174"/>
      <c r="AA1595" s="175"/>
      <c r="AB1595" s="176"/>
      <c r="AC1595" s="176"/>
    </row>
    <row r="1596" spans="1:41" s="346" customFormat="1" ht="15.75" customHeight="1" x14ac:dyDescent="0.25">
      <c r="A1596" s="324"/>
      <c r="B1596" s="376"/>
      <c r="C1596" s="326" t="s">
        <v>349</v>
      </c>
      <c r="E1596" s="377"/>
      <c r="F1596" s="377"/>
      <c r="G1596" s="377"/>
      <c r="H1596" s="377"/>
      <c r="I1596" s="377"/>
      <c r="J1596" s="377"/>
      <c r="K1596" s="377"/>
      <c r="L1596" s="377"/>
      <c r="M1596" s="377"/>
      <c r="N1596" s="328"/>
      <c r="O1596" s="328"/>
      <c r="P1596" s="328"/>
      <c r="Q1596" s="328"/>
      <c r="R1596" s="348"/>
      <c r="S1596" s="539"/>
      <c r="T1596" s="330" t="e">
        <f t="shared" si="119"/>
        <v>#REF!</v>
      </c>
      <c r="U1596" s="330" t="e">
        <f t="shared" si="120"/>
        <v>#REF!</v>
      </c>
      <c r="V1596" s="330" t="e">
        <f>IF(#REF!="Uploaded",1,0)</f>
        <v>#REF!</v>
      </c>
      <c r="W1596" s="330" t="e">
        <f t="shared" si="121"/>
        <v>#REF!</v>
      </c>
      <c r="X1596" s="349"/>
      <c r="Y1596" s="349"/>
      <c r="Z1596" s="349"/>
      <c r="AA1596" s="541"/>
      <c r="AB1596" s="350"/>
      <c r="AC1596" s="350"/>
    </row>
    <row r="1597" spans="1:41" s="177" customFormat="1" ht="16.5" customHeight="1" x14ac:dyDescent="0.25">
      <c r="A1597" s="128"/>
      <c r="B1597" s="220"/>
      <c r="C1597" s="223"/>
      <c r="D1597" s="229"/>
      <c r="E1597" s="307"/>
      <c r="F1597" s="307"/>
      <c r="G1597" s="307"/>
      <c r="H1597" s="307"/>
      <c r="I1597" s="307"/>
      <c r="J1597" s="307"/>
      <c r="K1597" s="307"/>
      <c r="L1597" s="307"/>
      <c r="M1597" s="307"/>
      <c r="N1597" s="307"/>
      <c r="O1597" s="307"/>
      <c r="P1597" s="307"/>
      <c r="Q1597" s="307"/>
      <c r="R1597" s="306"/>
      <c r="S1597" s="380"/>
      <c r="T1597" s="202" t="b">
        <f>IF(W1597="1",TRUE,FALSE)</f>
        <v>0</v>
      </c>
      <c r="U1597" s="202" t="str">
        <f>""&amp;T1597&amp;""</f>
        <v>FALSE</v>
      </c>
      <c r="V1597" s="202">
        <f>IF(P1597="YES",1,0)</f>
        <v>0</v>
      </c>
      <c r="W1597" s="202" t="str">
        <f>""&amp;V1597&amp;""</f>
        <v>0</v>
      </c>
      <c r="X1597" s="174"/>
      <c r="Y1597" s="174"/>
      <c r="Z1597" s="174"/>
      <c r="AA1597" s="175"/>
      <c r="AB1597" s="176"/>
      <c r="AC1597" s="176"/>
    </row>
    <row r="1598" spans="1:41" s="177" customFormat="1" ht="16.5" customHeight="1" x14ac:dyDescent="0.25">
      <c r="A1598" s="128"/>
      <c r="B1598" s="220"/>
      <c r="C1598" s="307"/>
      <c r="D1598" s="883" t="s">
        <v>699</v>
      </c>
      <c r="E1598" s="883"/>
      <c r="F1598" s="883"/>
      <c r="G1598" s="883"/>
      <c r="H1598" s="883"/>
      <c r="I1598" s="883"/>
      <c r="J1598" s="883"/>
      <c r="K1598" s="883"/>
      <c r="L1598" s="883"/>
      <c r="M1598" s="883"/>
      <c r="N1598" s="883"/>
      <c r="O1598" s="883"/>
      <c r="P1598" s="379"/>
      <c r="Q1598" s="95" t="s">
        <v>251</v>
      </c>
      <c r="R1598" s="306"/>
      <c r="S1598" s="380" t="str">
        <f>IF(AND(OR(Q1598="NO",Q1598="&lt;select&gt;"),OR(D1606&lt;&gt;"",U1624="TRUE",D1618&lt;&gt;"",F1602&lt;="",I1602&lt;&gt;"")),"Please answer this question by making a selection in the dropdown.","")</f>
        <v/>
      </c>
      <c r="T1598" s="202" t="b">
        <f>IF(W1598="1",TRUE,FALSE)</f>
        <v>0</v>
      </c>
      <c r="U1598" s="202" t="str">
        <f>""&amp;T1598&amp;""</f>
        <v>FALSE</v>
      </c>
      <c r="V1598" s="202">
        <f>IF(Q1598="YES",1,0)</f>
        <v>0</v>
      </c>
      <c r="W1598" s="202" t="str">
        <f>""&amp;V1598&amp;""</f>
        <v>0</v>
      </c>
      <c r="X1598" s="174"/>
      <c r="Y1598" s="174"/>
      <c r="Z1598" s="174"/>
      <c r="AA1598" s="175"/>
      <c r="AB1598" s="176"/>
      <c r="AC1598" s="176"/>
    </row>
    <row r="1599" spans="1:41" s="177" customFormat="1" ht="15.75" customHeight="1" x14ac:dyDescent="0.25">
      <c r="A1599" s="128"/>
      <c r="B1599" s="375"/>
      <c r="C1599" s="223"/>
      <c r="D1599" s="207"/>
      <c r="E1599" s="378"/>
      <c r="F1599" s="378"/>
      <c r="G1599" s="378"/>
      <c r="H1599" s="378"/>
      <c r="I1599" s="378"/>
      <c r="J1599" s="378"/>
      <c r="K1599" s="378"/>
      <c r="L1599" s="378"/>
      <c r="M1599" s="378"/>
      <c r="N1599" s="378"/>
      <c r="O1599" s="226"/>
      <c r="P1599" s="152"/>
      <c r="Q1599" s="152"/>
      <c r="R1599" s="345"/>
      <c r="S1599" s="380"/>
      <c r="T1599" s="202" t="b">
        <f t="shared" si="119"/>
        <v>0</v>
      </c>
      <c r="U1599" s="202" t="str">
        <f t="shared" si="120"/>
        <v>FALSE</v>
      </c>
      <c r="V1599" s="202">
        <f t="shared" ref="V1599:V1629" si="135">IF(C1599="Uploaded",1,0)</f>
        <v>0</v>
      </c>
      <c r="W1599" s="202" t="str">
        <f t="shared" si="121"/>
        <v>0</v>
      </c>
      <c r="X1599" s="174"/>
      <c r="Y1599" s="174"/>
      <c r="Z1599" s="174"/>
      <c r="AA1599" s="175"/>
      <c r="AB1599" s="176"/>
      <c r="AC1599" s="176"/>
    </row>
    <row r="1600" spans="1:41" s="177" customFormat="1" ht="15.75" customHeight="1" x14ac:dyDescent="0.25">
      <c r="A1600" s="128"/>
      <c r="B1600" s="375"/>
      <c r="C1600" s="223"/>
      <c r="D1600" s="222" t="s">
        <v>240</v>
      </c>
      <c r="E1600" s="378"/>
      <c r="F1600" s="378"/>
      <c r="G1600" s="378"/>
      <c r="H1600" s="378"/>
      <c r="I1600" s="378"/>
      <c r="J1600" s="275"/>
      <c r="O1600" s="226"/>
      <c r="P1600" s="152"/>
      <c r="Q1600" s="152"/>
      <c r="R1600" s="345"/>
      <c r="S1600" s="380"/>
      <c r="T1600" s="202" t="b">
        <f t="shared" si="119"/>
        <v>0</v>
      </c>
      <c r="U1600" s="202" t="str">
        <f t="shared" si="120"/>
        <v>FALSE</v>
      </c>
      <c r="V1600" s="202">
        <f t="shared" si="135"/>
        <v>0</v>
      </c>
      <c r="W1600" s="202" t="str">
        <f t="shared" si="121"/>
        <v>0</v>
      </c>
      <c r="X1600" s="174"/>
      <c r="Y1600" s="174"/>
      <c r="Z1600" s="174"/>
      <c r="AA1600" s="175"/>
      <c r="AB1600" s="176"/>
      <c r="AC1600" s="176"/>
    </row>
    <row r="1601" spans="1:29" s="177" customFormat="1" ht="11.25" customHeight="1" x14ac:dyDescent="0.25">
      <c r="A1601" s="128"/>
      <c r="B1601" s="375"/>
      <c r="C1601" s="307"/>
      <c r="D1601" s="222"/>
      <c r="E1601" s="378"/>
      <c r="F1601" s="378"/>
      <c r="G1601" s="378"/>
      <c r="H1601" s="378"/>
      <c r="I1601" s="378"/>
      <c r="J1601" s="207"/>
      <c r="K1601" s="379"/>
      <c r="L1601" s="207"/>
      <c r="M1601" s="207"/>
      <c r="N1601" s="207"/>
      <c r="O1601" s="226"/>
      <c r="P1601" s="152"/>
      <c r="Q1601" s="152"/>
      <c r="R1601" s="345"/>
      <c r="S1601" s="380"/>
      <c r="T1601" s="202" t="b">
        <f t="shared" si="119"/>
        <v>0</v>
      </c>
      <c r="U1601" s="202" t="str">
        <f t="shared" si="120"/>
        <v>FALSE</v>
      </c>
      <c r="V1601" s="202">
        <f t="shared" si="135"/>
        <v>0</v>
      </c>
      <c r="W1601" s="202" t="str">
        <f t="shared" si="121"/>
        <v>0</v>
      </c>
      <c r="X1601" s="174"/>
      <c r="Y1601" s="174"/>
      <c r="Z1601" s="174"/>
      <c r="AA1601" s="175"/>
      <c r="AB1601" s="176"/>
      <c r="AC1601" s="176"/>
    </row>
    <row r="1602" spans="1:29" s="177" customFormat="1" ht="15.75" customHeight="1" x14ac:dyDescent="0.25">
      <c r="A1602" s="128"/>
      <c r="B1602" s="375"/>
      <c r="C1602" s="307"/>
      <c r="D1602" s="222"/>
      <c r="E1602" s="381" t="s">
        <v>206</v>
      </c>
      <c r="F1602" s="715" t="s">
        <v>251</v>
      </c>
      <c r="G1602" s="378"/>
      <c r="H1602" s="381" t="s">
        <v>205</v>
      </c>
      <c r="I1602" s="1084"/>
      <c r="J1602" s="1085"/>
      <c r="K1602" s="379"/>
      <c r="L1602" s="382"/>
      <c r="M1602" s="383"/>
      <c r="N1602" s="216"/>
      <c r="O1602" s="226"/>
      <c r="P1602" s="152"/>
      <c r="Q1602" s="152"/>
      <c r="R1602" s="345"/>
      <c r="S1602" s="380" t="str">
        <f>IF(AND(Q1598="YES",I1602=""),"Please fill in the month and year.","")</f>
        <v/>
      </c>
      <c r="T1602" s="202" t="b">
        <f t="shared" si="119"/>
        <v>0</v>
      </c>
      <c r="U1602" s="202" t="str">
        <f t="shared" si="120"/>
        <v>FALSE</v>
      </c>
      <c r="V1602" s="202">
        <f t="shared" si="135"/>
        <v>0</v>
      </c>
      <c r="W1602" s="202" t="str">
        <f t="shared" si="121"/>
        <v>0</v>
      </c>
      <c r="X1602" s="174"/>
      <c r="Y1602" s="174"/>
      <c r="Z1602" s="174"/>
      <c r="AA1602" s="175"/>
      <c r="AB1602" s="176"/>
      <c r="AC1602" s="176"/>
    </row>
    <row r="1603" spans="1:29" s="177" customFormat="1" ht="15.75" customHeight="1" x14ac:dyDescent="0.25">
      <c r="A1603" s="128"/>
      <c r="B1603" s="375"/>
      <c r="C1603" s="307"/>
      <c r="D1603" s="207"/>
      <c r="E1603" s="378"/>
      <c r="F1603" s="378"/>
      <c r="G1603" s="378"/>
      <c r="H1603" s="378"/>
      <c r="I1603" s="378"/>
      <c r="J1603" s="384"/>
      <c r="L1603" s="378"/>
      <c r="M1603" s="378"/>
      <c r="N1603" s="378"/>
      <c r="O1603" s="226"/>
      <c r="P1603" s="152"/>
      <c r="Q1603" s="152"/>
      <c r="R1603" s="345"/>
      <c r="S1603" s="380"/>
      <c r="T1603" s="202" t="b">
        <f t="shared" si="119"/>
        <v>0</v>
      </c>
      <c r="U1603" s="202" t="str">
        <f t="shared" si="120"/>
        <v>FALSE</v>
      </c>
      <c r="V1603" s="202">
        <f t="shared" si="135"/>
        <v>0</v>
      </c>
      <c r="W1603" s="202" t="str">
        <f t="shared" si="121"/>
        <v>0</v>
      </c>
      <c r="X1603" s="174"/>
      <c r="Y1603" s="174"/>
      <c r="Z1603" s="174"/>
      <c r="AA1603" s="175"/>
      <c r="AB1603" s="176"/>
      <c r="AC1603" s="176"/>
    </row>
    <row r="1604" spans="1:29" s="177" customFormat="1" ht="15.75" x14ac:dyDescent="0.25">
      <c r="A1604" s="128"/>
      <c r="B1604" s="375"/>
      <c r="C1604" s="307"/>
      <c r="D1604" s="222" t="s">
        <v>422</v>
      </c>
      <c r="E1604" s="378"/>
      <c r="F1604" s="378"/>
      <c r="G1604" s="378"/>
      <c r="H1604" s="378"/>
      <c r="I1604" s="378"/>
      <c r="J1604" s="378"/>
      <c r="K1604" s="378"/>
      <c r="L1604" s="378"/>
      <c r="M1604" s="378"/>
      <c r="N1604" s="378"/>
      <c r="O1604" s="378"/>
      <c r="P1604" s="378"/>
      <c r="Q1604" s="378"/>
      <c r="R1604" s="345"/>
      <c r="S1604" s="380"/>
      <c r="T1604" s="202" t="b">
        <f t="shared" ref="T1604:T1675" si="136">IF(W1604="1",TRUE,FALSE)</f>
        <v>0</v>
      </c>
      <c r="U1604" s="202" t="str">
        <f t="shared" ref="U1604:U1675" si="137">""&amp;T1604&amp;""</f>
        <v>FALSE</v>
      </c>
      <c r="V1604" s="202">
        <f t="shared" si="135"/>
        <v>0</v>
      </c>
      <c r="W1604" s="202" t="str">
        <f t="shared" ref="W1604:W1675" si="138">""&amp;V1604&amp;""</f>
        <v>0</v>
      </c>
      <c r="X1604" s="174"/>
      <c r="Y1604" s="174"/>
      <c r="Z1604" s="174"/>
      <c r="AA1604" s="175"/>
      <c r="AB1604" s="176"/>
      <c r="AC1604" s="176"/>
    </row>
    <row r="1605" spans="1:29" s="177" customFormat="1" ht="9" customHeight="1" x14ac:dyDescent="0.25">
      <c r="A1605" s="128"/>
      <c r="B1605" s="220"/>
      <c r="C1605" s="223"/>
      <c r="D1605" s="223"/>
      <c r="E1605" s="223"/>
      <c r="F1605" s="223"/>
      <c r="G1605" s="223"/>
      <c r="H1605" s="223"/>
      <c r="I1605" s="223"/>
      <c r="J1605" s="223"/>
      <c r="K1605" s="223"/>
      <c r="L1605" s="223"/>
      <c r="M1605" s="223"/>
      <c r="N1605" s="308"/>
      <c r="O1605" s="223"/>
      <c r="P1605" s="223"/>
      <c r="Q1605" s="223"/>
      <c r="R1605" s="345"/>
      <c r="S1605" s="380"/>
      <c r="T1605" s="202" t="b">
        <f t="shared" si="136"/>
        <v>0</v>
      </c>
      <c r="U1605" s="202" t="str">
        <f t="shared" si="137"/>
        <v>FALSE</v>
      </c>
      <c r="V1605" s="202">
        <f t="shared" si="135"/>
        <v>0</v>
      </c>
      <c r="W1605" s="202" t="str">
        <f t="shared" si="138"/>
        <v>0</v>
      </c>
      <c r="X1605" s="174"/>
      <c r="Y1605" s="174"/>
      <c r="Z1605" s="174"/>
      <c r="AA1605" s="175"/>
      <c r="AB1605" s="176"/>
      <c r="AC1605" s="176"/>
    </row>
    <row r="1606" spans="1:29" s="177" customFormat="1" x14ac:dyDescent="0.25">
      <c r="A1606" s="128"/>
      <c r="B1606" s="220"/>
      <c r="C1606" s="223"/>
      <c r="D1606" s="959"/>
      <c r="E1606" s="960"/>
      <c r="F1606" s="960"/>
      <c r="G1606" s="960"/>
      <c r="H1606" s="960"/>
      <c r="I1606" s="960"/>
      <c r="J1606" s="960"/>
      <c r="K1606" s="960"/>
      <c r="L1606" s="960"/>
      <c r="M1606" s="960"/>
      <c r="N1606" s="960"/>
      <c r="O1606" s="960"/>
      <c r="P1606" s="960"/>
      <c r="Q1606" s="961"/>
      <c r="R1606" s="309"/>
      <c r="S1606" s="380" t="str">
        <f>IF(AND(Q1598="YES",D1606=""),"Please add narrative text.","")</f>
        <v/>
      </c>
      <c r="T1606" s="202" t="b">
        <f t="shared" si="136"/>
        <v>0</v>
      </c>
      <c r="U1606" s="202" t="str">
        <f t="shared" si="137"/>
        <v>FALSE</v>
      </c>
      <c r="V1606" s="202">
        <f t="shared" si="135"/>
        <v>0</v>
      </c>
      <c r="W1606" s="202" t="str">
        <f t="shared" si="138"/>
        <v>0</v>
      </c>
      <c r="X1606" s="174"/>
      <c r="Y1606" s="174"/>
      <c r="Z1606" s="174"/>
      <c r="AA1606" s="175"/>
      <c r="AB1606" s="176"/>
      <c r="AC1606" s="176"/>
    </row>
    <row r="1607" spans="1:29" s="177" customFormat="1" x14ac:dyDescent="0.25">
      <c r="A1607" s="128"/>
      <c r="B1607" s="220"/>
      <c r="C1607" s="223"/>
      <c r="D1607" s="962"/>
      <c r="E1607" s="963"/>
      <c r="F1607" s="963"/>
      <c r="G1607" s="963"/>
      <c r="H1607" s="963"/>
      <c r="I1607" s="963"/>
      <c r="J1607" s="963"/>
      <c r="K1607" s="963"/>
      <c r="L1607" s="963"/>
      <c r="M1607" s="963"/>
      <c r="N1607" s="963"/>
      <c r="O1607" s="963"/>
      <c r="P1607" s="963"/>
      <c r="Q1607" s="964"/>
      <c r="R1607" s="306"/>
      <c r="S1607" s="380"/>
      <c r="T1607" s="202" t="b">
        <f t="shared" si="136"/>
        <v>0</v>
      </c>
      <c r="U1607" s="202" t="str">
        <f t="shared" si="137"/>
        <v>FALSE</v>
      </c>
      <c r="V1607" s="202">
        <f t="shared" si="135"/>
        <v>0</v>
      </c>
      <c r="W1607" s="202" t="str">
        <f t="shared" si="138"/>
        <v>0</v>
      </c>
      <c r="X1607" s="174"/>
      <c r="Y1607" s="174"/>
      <c r="Z1607" s="174"/>
      <c r="AA1607" s="175"/>
      <c r="AB1607" s="176"/>
      <c r="AC1607" s="176"/>
    </row>
    <row r="1608" spans="1:29" s="177" customFormat="1" x14ac:dyDescent="0.25">
      <c r="A1608" s="128"/>
      <c r="B1608" s="220"/>
      <c r="C1608" s="223"/>
      <c r="D1608" s="962"/>
      <c r="E1608" s="963"/>
      <c r="F1608" s="963"/>
      <c r="G1608" s="963"/>
      <c r="H1608" s="963"/>
      <c r="I1608" s="963"/>
      <c r="J1608" s="963"/>
      <c r="K1608" s="963"/>
      <c r="L1608" s="963"/>
      <c r="M1608" s="963"/>
      <c r="N1608" s="963"/>
      <c r="O1608" s="963"/>
      <c r="P1608" s="963"/>
      <c r="Q1608" s="964"/>
      <c r="R1608" s="306"/>
      <c r="S1608" s="380"/>
      <c r="T1608" s="202" t="b">
        <f t="shared" si="136"/>
        <v>0</v>
      </c>
      <c r="U1608" s="202" t="str">
        <f t="shared" si="137"/>
        <v>FALSE</v>
      </c>
      <c r="V1608" s="202">
        <f t="shared" si="135"/>
        <v>0</v>
      </c>
      <c r="W1608" s="202" t="str">
        <f t="shared" si="138"/>
        <v>0</v>
      </c>
      <c r="X1608" s="174"/>
      <c r="Y1608" s="174"/>
      <c r="Z1608" s="174"/>
      <c r="AA1608" s="175"/>
      <c r="AB1608" s="176"/>
      <c r="AC1608" s="176"/>
    </row>
    <row r="1609" spans="1:29" s="177" customFormat="1" x14ac:dyDescent="0.25">
      <c r="A1609" s="128"/>
      <c r="B1609" s="220"/>
      <c r="C1609" s="223"/>
      <c r="D1609" s="962"/>
      <c r="E1609" s="963"/>
      <c r="F1609" s="963"/>
      <c r="G1609" s="963"/>
      <c r="H1609" s="963"/>
      <c r="I1609" s="963"/>
      <c r="J1609" s="963"/>
      <c r="K1609" s="963"/>
      <c r="L1609" s="963"/>
      <c r="M1609" s="963"/>
      <c r="N1609" s="963"/>
      <c r="O1609" s="963"/>
      <c r="P1609" s="963"/>
      <c r="Q1609" s="964"/>
      <c r="R1609" s="306"/>
      <c r="S1609" s="380"/>
      <c r="T1609" s="202" t="b">
        <f t="shared" si="136"/>
        <v>0</v>
      </c>
      <c r="U1609" s="202" t="str">
        <f t="shared" si="137"/>
        <v>FALSE</v>
      </c>
      <c r="V1609" s="202">
        <f t="shared" si="135"/>
        <v>0</v>
      </c>
      <c r="W1609" s="202" t="str">
        <f t="shared" si="138"/>
        <v>0</v>
      </c>
      <c r="X1609" s="174"/>
      <c r="Y1609" s="174"/>
      <c r="Z1609" s="174"/>
      <c r="AA1609" s="175"/>
      <c r="AB1609" s="176"/>
      <c r="AC1609" s="176"/>
    </row>
    <row r="1610" spans="1:29" s="177" customFormat="1" x14ac:dyDescent="0.25">
      <c r="A1610" s="128"/>
      <c r="B1610" s="220"/>
      <c r="C1610" s="223"/>
      <c r="D1610" s="962"/>
      <c r="E1610" s="963"/>
      <c r="F1610" s="963"/>
      <c r="G1610" s="963"/>
      <c r="H1610" s="963"/>
      <c r="I1610" s="963"/>
      <c r="J1610" s="963"/>
      <c r="K1610" s="963"/>
      <c r="L1610" s="963"/>
      <c r="M1610" s="963"/>
      <c r="N1610" s="963"/>
      <c r="O1610" s="963"/>
      <c r="P1610" s="963"/>
      <c r="Q1610" s="964"/>
      <c r="R1610" s="306"/>
      <c r="S1610" s="380"/>
      <c r="T1610" s="202" t="b">
        <f t="shared" si="136"/>
        <v>0</v>
      </c>
      <c r="U1610" s="202" t="str">
        <f t="shared" si="137"/>
        <v>FALSE</v>
      </c>
      <c r="V1610" s="202">
        <f t="shared" si="135"/>
        <v>0</v>
      </c>
      <c r="W1610" s="202" t="str">
        <f t="shared" si="138"/>
        <v>0</v>
      </c>
      <c r="X1610" s="174"/>
      <c r="Y1610" s="174"/>
      <c r="Z1610" s="174"/>
      <c r="AA1610" s="175"/>
      <c r="AB1610" s="176"/>
      <c r="AC1610" s="176"/>
    </row>
    <row r="1611" spans="1:29" s="177" customFormat="1" x14ac:dyDescent="0.25">
      <c r="A1611" s="128"/>
      <c r="B1611" s="220"/>
      <c r="C1611" s="223"/>
      <c r="D1611" s="962"/>
      <c r="E1611" s="963"/>
      <c r="F1611" s="963"/>
      <c r="G1611" s="963"/>
      <c r="H1611" s="963"/>
      <c r="I1611" s="963"/>
      <c r="J1611" s="963"/>
      <c r="K1611" s="963"/>
      <c r="L1611" s="963"/>
      <c r="M1611" s="963"/>
      <c r="N1611" s="963"/>
      <c r="O1611" s="963"/>
      <c r="P1611" s="963"/>
      <c r="Q1611" s="964"/>
      <c r="R1611" s="306"/>
      <c r="S1611" s="380"/>
      <c r="T1611" s="202" t="b">
        <f t="shared" si="136"/>
        <v>0</v>
      </c>
      <c r="U1611" s="202" t="str">
        <f t="shared" si="137"/>
        <v>FALSE</v>
      </c>
      <c r="V1611" s="202">
        <f t="shared" si="135"/>
        <v>0</v>
      </c>
      <c r="W1611" s="202" t="str">
        <f t="shared" si="138"/>
        <v>0</v>
      </c>
      <c r="X1611" s="174"/>
      <c r="Y1611" s="174"/>
      <c r="Z1611" s="174"/>
      <c r="AA1611" s="175"/>
      <c r="AB1611" s="176"/>
      <c r="AC1611" s="176"/>
    </row>
    <row r="1612" spans="1:29" s="177" customFormat="1" x14ac:dyDescent="0.25">
      <c r="A1612" s="128"/>
      <c r="B1612" s="220"/>
      <c r="C1612" s="223"/>
      <c r="D1612" s="965"/>
      <c r="E1612" s="966"/>
      <c r="F1612" s="966"/>
      <c r="G1612" s="966"/>
      <c r="H1612" s="966"/>
      <c r="I1612" s="966"/>
      <c r="J1612" s="966"/>
      <c r="K1612" s="966"/>
      <c r="L1612" s="966"/>
      <c r="M1612" s="966"/>
      <c r="N1612" s="966"/>
      <c r="O1612" s="966"/>
      <c r="P1612" s="966"/>
      <c r="Q1612" s="967"/>
      <c r="R1612" s="339"/>
      <c r="T1612" s="202" t="b">
        <f t="shared" si="136"/>
        <v>0</v>
      </c>
      <c r="U1612" s="202" t="str">
        <f t="shared" si="137"/>
        <v>FALSE</v>
      </c>
      <c r="V1612" s="202">
        <f t="shared" si="135"/>
        <v>0</v>
      </c>
      <c r="W1612" s="202" t="str">
        <f t="shared" si="138"/>
        <v>0</v>
      </c>
      <c r="X1612" s="174"/>
      <c r="Y1612" s="174"/>
      <c r="Z1612" s="174"/>
      <c r="AA1612" s="175"/>
      <c r="AB1612" s="176"/>
      <c r="AC1612" s="176"/>
    </row>
    <row r="1613" spans="1:29" s="177" customFormat="1" ht="20.25" customHeight="1" x14ac:dyDescent="0.25">
      <c r="A1613" s="128"/>
      <c r="B1613" s="220"/>
      <c r="C1613" s="223"/>
      <c r="D1613" s="229"/>
      <c r="E1613" s="307"/>
      <c r="F1613" s="307"/>
      <c r="G1613" s="307"/>
      <c r="H1613" s="307"/>
      <c r="I1613" s="307"/>
      <c r="J1613" s="307"/>
      <c r="K1613" s="307"/>
      <c r="L1613" s="307"/>
      <c r="M1613" s="307"/>
      <c r="N1613" s="307"/>
      <c r="O1613" s="307"/>
      <c r="P1613" s="307"/>
      <c r="Q1613" s="307"/>
      <c r="R1613" s="306"/>
      <c r="S1613" s="535" t="str">
        <f>IF(AND(OR(P1614="YES"),OR(Q1598="&lt;select&gt;")),"Please answer this question by making a selection in the dropdown.","")</f>
        <v/>
      </c>
      <c r="T1613" s="202" t="b">
        <f t="shared" si="136"/>
        <v>0</v>
      </c>
      <c r="U1613" s="202" t="str">
        <f t="shared" si="137"/>
        <v>FALSE</v>
      </c>
      <c r="V1613" s="202">
        <f>IF(P1613="YES",1,0)</f>
        <v>0</v>
      </c>
      <c r="W1613" s="202" t="str">
        <f t="shared" si="138"/>
        <v>0</v>
      </c>
      <c r="X1613" s="174"/>
      <c r="Y1613" s="174"/>
      <c r="Z1613" s="174"/>
      <c r="AA1613" s="175"/>
      <c r="AB1613" s="176"/>
      <c r="AC1613" s="176"/>
    </row>
    <row r="1614" spans="1:29" s="177" customFormat="1" ht="16.5" customHeight="1" x14ac:dyDescent="0.25">
      <c r="A1614" s="128"/>
      <c r="B1614" s="220"/>
      <c r="C1614" s="223"/>
      <c r="D1614" s="883" t="s">
        <v>653</v>
      </c>
      <c r="E1614" s="883"/>
      <c r="F1614" s="883"/>
      <c r="G1614" s="883"/>
      <c r="H1614" s="883"/>
      <c r="I1614" s="883"/>
      <c r="J1614" s="883"/>
      <c r="K1614" s="883"/>
      <c r="L1614" s="883"/>
      <c r="M1614" s="883"/>
      <c r="N1614" s="883"/>
      <c r="O1614" s="884"/>
      <c r="P1614" s="95" t="s">
        <v>251</v>
      </c>
      <c r="Q1614" s="307"/>
      <c r="R1614" s="306"/>
      <c r="S1614" s="380" t="str">
        <f>IF(AND(OR(Q1598="YES"),OR(P1614="&lt;select&gt;")),"Please answer this question by making a selection in the dropdown.","")</f>
        <v/>
      </c>
      <c r="T1614" s="202" t="b">
        <f t="shared" si="136"/>
        <v>0</v>
      </c>
      <c r="U1614" s="202" t="str">
        <f t="shared" si="137"/>
        <v>FALSE</v>
      </c>
      <c r="V1614" s="202">
        <f>IF(P1614="YES",1,0)</f>
        <v>0</v>
      </c>
      <c r="W1614" s="202" t="str">
        <f t="shared" si="138"/>
        <v>0</v>
      </c>
      <c r="X1614" s="174"/>
      <c r="Y1614" s="174"/>
      <c r="Z1614" s="174"/>
      <c r="AA1614" s="175"/>
      <c r="AB1614" s="176"/>
      <c r="AC1614" s="176"/>
    </row>
    <row r="1615" spans="1:29" s="177" customFormat="1" ht="15.75" x14ac:dyDescent="0.25">
      <c r="A1615" s="128"/>
      <c r="B1615" s="375"/>
      <c r="C1615" s="307"/>
      <c r="D1615" s="885" t="s">
        <v>423</v>
      </c>
      <c r="E1615" s="907"/>
      <c r="F1615" s="907"/>
      <c r="G1615" s="907"/>
      <c r="H1615" s="907"/>
      <c r="I1615" s="907"/>
      <c r="J1615" s="907"/>
      <c r="K1615" s="907"/>
      <c r="L1615" s="907"/>
      <c r="M1615" s="907"/>
      <c r="N1615" s="907"/>
      <c r="O1615" s="907"/>
      <c r="P1615" s="907"/>
      <c r="Q1615" s="907"/>
      <c r="R1615" s="345"/>
      <c r="S1615" s="380"/>
      <c r="T1615" s="202" t="b">
        <f t="shared" si="136"/>
        <v>0</v>
      </c>
      <c r="U1615" s="202" t="str">
        <f t="shared" si="137"/>
        <v>FALSE</v>
      </c>
      <c r="V1615" s="202">
        <f t="shared" si="135"/>
        <v>0</v>
      </c>
      <c r="W1615" s="202" t="str">
        <f t="shared" si="138"/>
        <v>0</v>
      </c>
      <c r="X1615" s="174"/>
      <c r="Y1615" s="174"/>
      <c r="Z1615" s="174"/>
      <c r="AA1615" s="175"/>
      <c r="AB1615" s="176"/>
      <c r="AC1615" s="176"/>
    </row>
    <row r="1616" spans="1:29" s="177" customFormat="1" ht="15.75" x14ac:dyDescent="0.25">
      <c r="A1616" s="128"/>
      <c r="B1616" s="375"/>
      <c r="C1616" s="307"/>
      <c r="D1616" s="907"/>
      <c r="E1616" s="907"/>
      <c r="F1616" s="907"/>
      <c r="G1616" s="907"/>
      <c r="H1616" s="907"/>
      <c r="I1616" s="907"/>
      <c r="J1616" s="907"/>
      <c r="K1616" s="907"/>
      <c r="L1616" s="907"/>
      <c r="M1616" s="907"/>
      <c r="N1616" s="907"/>
      <c r="O1616" s="907"/>
      <c r="P1616" s="907"/>
      <c r="Q1616" s="907"/>
      <c r="R1616" s="345"/>
      <c r="S1616" s="380"/>
      <c r="T1616" s="202" t="b">
        <f t="shared" si="136"/>
        <v>0</v>
      </c>
      <c r="U1616" s="202" t="str">
        <f t="shared" si="137"/>
        <v>FALSE</v>
      </c>
      <c r="V1616" s="202">
        <f t="shared" si="135"/>
        <v>0</v>
      </c>
      <c r="W1616" s="202" t="str">
        <f t="shared" si="138"/>
        <v>0</v>
      </c>
      <c r="X1616" s="174"/>
      <c r="Y1616" s="174"/>
      <c r="Z1616" s="174"/>
      <c r="AA1616" s="175"/>
      <c r="AB1616" s="176"/>
      <c r="AC1616" s="176"/>
    </row>
    <row r="1617" spans="1:41" s="177" customFormat="1" ht="9" customHeight="1" x14ac:dyDescent="0.25">
      <c r="A1617" s="128"/>
      <c r="B1617" s="375"/>
      <c r="C1617" s="307"/>
      <c r="D1617" s="385"/>
      <c r="E1617" s="385"/>
      <c r="F1617" s="385"/>
      <c r="G1617" s="385"/>
      <c r="H1617" s="385"/>
      <c r="I1617" s="385"/>
      <c r="J1617" s="385"/>
      <c r="K1617" s="385"/>
      <c r="L1617" s="385"/>
      <c r="M1617" s="385"/>
      <c r="N1617" s="385"/>
      <c r="O1617" s="385"/>
      <c r="P1617" s="385"/>
      <c r="Q1617" s="385"/>
      <c r="R1617" s="345"/>
      <c r="S1617" s="380"/>
      <c r="T1617" s="202" t="b">
        <f t="shared" si="136"/>
        <v>0</v>
      </c>
      <c r="U1617" s="202" t="str">
        <f t="shared" si="137"/>
        <v>FALSE</v>
      </c>
      <c r="V1617" s="202">
        <f t="shared" si="135"/>
        <v>0</v>
      </c>
      <c r="W1617" s="202" t="str">
        <f t="shared" si="138"/>
        <v>0</v>
      </c>
      <c r="X1617" s="174"/>
      <c r="Y1617" s="174"/>
      <c r="Z1617" s="174"/>
      <c r="AA1617" s="175"/>
      <c r="AB1617" s="176"/>
      <c r="AC1617" s="176"/>
    </row>
    <row r="1618" spans="1:41" s="177" customFormat="1" ht="19.5" customHeight="1" x14ac:dyDescent="0.25">
      <c r="A1618" s="128"/>
      <c r="B1618" s="220"/>
      <c r="C1618" s="223"/>
      <c r="D1618" s="959"/>
      <c r="E1618" s="960"/>
      <c r="F1618" s="960"/>
      <c r="G1618" s="960"/>
      <c r="H1618" s="960"/>
      <c r="I1618" s="960"/>
      <c r="J1618" s="960"/>
      <c r="K1618" s="960"/>
      <c r="L1618" s="960"/>
      <c r="M1618" s="960"/>
      <c r="N1618" s="960"/>
      <c r="O1618" s="960"/>
      <c r="P1618" s="960"/>
      <c r="Q1618" s="961"/>
      <c r="R1618" s="309"/>
      <c r="S1618" s="380" t="str">
        <f>IF(AND(P1614="YES",D1618=""),"Please add narrative text.","")</f>
        <v/>
      </c>
      <c r="T1618" s="202" t="b">
        <f t="shared" si="136"/>
        <v>0</v>
      </c>
      <c r="U1618" s="202" t="str">
        <f t="shared" si="137"/>
        <v>FALSE</v>
      </c>
      <c r="V1618" s="202">
        <f t="shared" si="135"/>
        <v>0</v>
      </c>
      <c r="W1618" s="202" t="str">
        <f t="shared" si="138"/>
        <v>0</v>
      </c>
      <c r="X1618" s="174"/>
      <c r="Y1618" s="174"/>
      <c r="Z1618" s="174"/>
      <c r="AA1618" s="175"/>
      <c r="AB1618" s="176"/>
      <c r="AC1618" s="176"/>
    </row>
    <row r="1619" spans="1:41" s="177" customFormat="1" x14ac:dyDescent="0.25">
      <c r="A1619" s="128"/>
      <c r="B1619" s="220"/>
      <c r="C1619" s="716"/>
      <c r="D1619" s="962"/>
      <c r="E1619" s="963"/>
      <c r="F1619" s="963"/>
      <c r="G1619" s="963"/>
      <c r="H1619" s="963"/>
      <c r="I1619" s="963"/>
      <c r="J1619" s="963"/>
      <c r="K1619" s="963"/>
      <c r="L1619" s="963"/>
      <c r="M1619" s="963"/>
      <c r="N1619" s="963"/>
      <c r="O1619" s="963"/>
      <c r="P1619" s="963"/>
      <c r="Q1619" s="964"/>
      <c r="R1619" s="309"/>
      <c r="S1619" s="380"/>
      <c r="T1619" s="202" t="b">
        <f t="shared" si="136"/>
        <v>0</v>
      </c>
      <c r="U1619" s="202" t="str">
        <f t="shared" si="137"/>
        <v>FALSE</v>
      </c>
      <c r="V1619" s="202">
        <f t="shared" si="135"/>
        <v>0</v>
      </c>
      <c r="W1619" s="202" t="str">
        <f t="shared" si="138"/>
        <v>0</v>
      </c>
      <c r="X1619" s="174"/>
      <c r="Y1619" s="174"/>
      <c r="Z1619" s="174"/>
      <c r="AA1619" s="175"/>
      <c r="AB1619" s="176"/>
      <c r="AC1619" s="176"/>
    </row>
    <row r="1620" spans="1:41" s="177" customFormat="1" ht="15.75" x14ac:dyDescent="0.25">
      <c r="A1620" s="128"/>
      <c r="B1620" s="220"/>
      <c r="C1620" s="307"/>
      <c r="D1620" s="962"/>
      <c r="E1620" s="963"/>
      <c r="F1620" s="963"/>
      <c r="G1620" s="963"/>
      <c r="H1620" s="963"/>
      <c r="I1620" s="963"/>
      <c r="J1620" s="963"/>
      <c r="K1620" s="963"/>
      <c r="L1620" s="963"/>
      <c r="M1620" s="963"/>
      <c r="N1620" s="963"/>
      <c r="O1620" s="963"/>
      <c r="P1620" s="963"/>
      <c r="Q1620" s="964"/>
      <c r="R1620" s="306"/>
      <c r="S1620" s="380"/>
      <c r="T1620" s="202" t="b">
        <f t="shared" si="136"/>
        <v>0</v>
      </c>
      <c r="U1620" s="202" t="str">
        <f t="shared" si="137"/>
        <v>FALSE</v>
      </c>
      <c r="V1620" s="202">
        <f t="shared" si="135"/>
        <v>0</v>
      </c>
      <c r="W1620" s="202" t="str">
        <f t="shared" si="138"/>
        <v>0</v>
      </c>
      <c r="X1620" s="174"/>
      <c r="Y1620" s="174"/>
      <c r="Z1620" s="174"/>
      <c r="AA1620" s="175"/>
      <c r="AB1620" s="176"/>
      <c r="AC1620" s="176"/>
    </row>
    <row r="1621" spans="1:41" s="177" customFormat="1" ht="15.75" x14ac:dyDescent="0.25">
      <c r="A1621" s="128"/>
      <c r="B1621" s="220"/>
      <c r="C1621" s="307"/>
      <c r="D1621" s="962"/>
      <c r="E1621" s="963"/>
      <c r="F1621" s="963"/>
      <c r="G1621" s="963"/>
      <c r="H1621" s="963"/>
      <c r="I1621" s="963"/>
      <c r="J1621" s="963"/>
      <c r="K1621" s="963"/>
      <c r="L1621" s="963"/>
      <c r="M1621" s="963"/>
      <c r="N1621" s="963"/>
      <c r="O1621" s="963"/>
      <c r="P1621" s="963"/>
      <c r="Q1621" s="964"/>
      <c r="R1621" s="306"/>
      <c r="S1621" s="380"/>
      <c r="T1621" s="202" t="b">
        <f t="shared" si="136"/>
        <v>0</v>
      </c>
      <c r="U1621" s="202" t="str">
        <f t="shared" si="137"/>
        <v>FALSE</v>
      </c>
      <c r="V1621" s="202">
        <f t="shared" si="135"/>
        <v>0</v>
      </c>
      <c r="W1621" s="202" t="str">
        <f t="shared" si="138"/>
        <v>0</v>
      </c>
      <c r="X1621" s="174"/>
      <c r="Y1621" s="174"/>
      <c r="Z1621" s="174"/>
      <c r="AA1621" s="175"/>
      <c r="AB1621" s="176"/>
      <c r="AC1621" s="176"/>
    </row>
    <row r="1622" spans="1:41" s="177" customFormat="1" x14ac:dyDescent="0.25">
      <c r="A1622" s="128"/>
      <c r="B1622" s="220"/>
      <c r="C1622" s="223"/>
      <c r="D1622" s="965"/>
      <c r="E1622" s="966"/>
      <c r="F1622" s="966"/>
      <c r="G1622" s="966"/>
      <c r="H1622" s="966"/>
      <c r="I1622" s="966"/>
      <c r="J1622" s="966"/>
      <c r="K1622" s="966"/>
      <c r="L1622" s="966"/>
      <c r="M1622" s="966"/>
      <c r="N1622" s="966"/>
      <c r="O1622" s="966"/>
      <c r="P1622" s="966"/>
      <c r="Q1622" s="967"/>
      <c r="R1622" s="339"/>
      <c r="S1622" s="380"/>
      <c r="T1622" s="202" t="b">
        <f t="shared" si="136"/>
        <v>0</v>
      </c>
      <c r="U1622" s="202" t="str">
        <f t="shared" si="137"/>
        <v>FALSE</v>
      </c>
      <c r="V1622" s="202">
        <f t="shared" si="135"/>
        <v>0</v>
      </c>
      <c r="W1622" s="202" t="str">
        <f t="shared" si="138"/>
        <v>0</v>
      </c>
      <c r="X1622" s="174"/>
      <c r="Y1622" s="174"/>
      <c r="Z1622" s="174"/>
      <c r="AA1622" s="175"/>
      <c r="AB1622" s="176"/>
      <c r="AC1622" s="176"/>
    </row>
    <row r="1623" spans="1:41" ht="11.45" customHeight="1" x14ac:dyDescent="0.25">
      <c r="A1623" s="124"/>
      <c r="B1623" s="211"/>
      <c r="C1623" s="223"/>
      <c r="D1623" s="333"/>
      <c r="E1623" s="307"/>
      <c r="F1623" s="307"/>
      <c r="G1623" s="307"/>
      <c r="H1623" s="307"/>
      <c r="I1623" s="307"/>
      <c r="J1623" s="307"/>
      <c r="K1623" s="307"/>
      <c r="L1623" s="307"/>
      <c r="M1623" s="307"/>
      <c r="N1623" s="323"/>
      <c r="O1623" s="151"/>
      <c r="P1623" s="372"/>
      <c r="Q1623" s="307"/>
      <c r="R1623" s="243"/>
      <c r="S1623" s="536"/>
      <c r="T1623" s="202" t="b">
        <f t="shared" si="136"/>
        <v>0</v>
      </c>
      <c r="U1623" s="202" t="str">
        <f t="shared" si="137"/>
        <v>FALSE</v>
      </c>
      <c r="V1623" s="202">
        <f>IF(C1623="Uploaded",1,0)</f>
        <v>0</v>
      </c>
      <c r="W1623" s="202" t="str">
        <f t="shared" si="138"/>
        <v>0</v>
      </c>
      <c r="AL1623" s="178"/>
      <c r="AM1623" s="178"/>
      <c r="AN1623" s="178"/>
      <c r="AO1623" s="178"/>
    </row>
    <row r="1624" spans="1:41" ht="21.75" customHeight="1" x14ac:dyDescent="0.25">
      <c r="A1624" s="124"/>
      <c r="B1624" s="211"/>
      <c r="C1624" s="223"/>
      <c r="D1624" s="902" t="s">
        <v>290</v>
      </c>
      <c r="E1624" s="902"/>
      <c r="F1624" s="902"/>
      <c r="G1624" s="902"/>
      <c r="H1624" s="902"/>
      <c r="I1624" s="902"/>
      <c r="J1624" s="902"/>
      <c r="K1624" s="902"/>
      <c r="L1624" s="902"/>
      <c r="M1624" s="902"/>
      <c r="N1624" s="902"/>
      <c r="O1624" s="903"/>
      <c r="P1624" s="968" t="s">
        <v>251</v>
      </c>
      <c r="Q1624" s="969"/>
      <c r="R1624" s="243"/>
      <c r="S1624" s="536" t="str">
        <f>IF(AND(Q1598="YES",P1624="&lt;select&gt;"),"Please upload the required documentation.","")</f>
        <v/>
      </c>
      <c r="T1624" s="202" t="b">
        <f t="shared" si="136"/>
        <v>0</v>
      </c>
      <c r="U1624" s="202" t="str">
        <f t="shared" si="137"/>
        <v>FALSE</v>
      </c>
      <c r="V1624" s="202">
        <f>IF(P1624="Uploaded",1,0)</f>
        <v>0</v>
      </c>
      <c r="W1624" s="202" t="str">
        <f t="shared" si="138"/>
        <v>0</v>
      </c>
      <c r="AL1624" s="178"/>
      <c r="AM1624" s="178"/>
      <c r="AN1624" s="178"/>
      <c r="AO1624" s="178"/>
    </row>
    <row r="1625" spans="1:41" ht="26.25" customHeight="1" x14ac:dyDescent="0.25">
      <c r="A1625" s="124"/>
      <c r="B1625" s="211"/>
      <c r="C1625" s="223"/>
      <c r="D1625" s="386" t="s">
        <v>643</v>
      </c>
      <c r="E1625" s="387"/>
      <c r="F1625" s="387"/>
      <c r="G1625" s="387"/>
      <c r="H1625" s="387"/>
      <c r="I1625" s="387"/>
      <c r="J1625" s="387"/>
      <c r="K1625" s="387"/>
      <c r="L1625" s="387"/>
      <c r="M1625" s="387"/>
      <c r="N1625" s="387"/>
      <c r="O1625" s="387"/>
      <c r="P1625" s="357"/>
      <c r="Q1625" s="357"/>
      <c r="R1625" s="243"/>
      <c r="S1625" s="536"/>
      <c r="T1625" s="202"/>
      <c r="U1625" s="202"/>
      <c r="V1625" s="202"/>
      <c r="W1625" s="202"/>
      <c r="X1625" s="261"/>
      <c r="Y1625" s="261"/>
      <c r="Z1625" s="261"/>
      <c r="AA1625" s="124"/>
      <c r="AB1625" s="262"/>
      <c r="AC1625" s="262"/>
      <c r="AD1625" s="207"/>
      <c r="AE1625" s="207"/>
      <c r="AF1625" s="207"/>
      <c r="AG1625" s="207"/>
      <c r="AH1625" s="207"/>
      <c r="AI1625" s="207"/>
      <c r="AJ1625" s="207"/>
      <c r="AK1625" s="207"/>
      <c r="AL1625" s="178"/>
      <c r="AM1625" s="178"/>
      <c r="AN1625" s="178"/>
      <c r="AO1625" s="178"/>
    </row>
    <row r="1626" spans="1:41" s="133" customFormat="1" ht="21.75" customHeight="1" x14ac:dyDescent="0.25">
      <c r="A1626" s="128"/>
      <c r="B1626" s="220"/>
      <c r="C1626" s="223"/>
      <c r="D1626" s="221" t="s">
        <v>663</v>
      </c>
      <c r="E1626" s="222"/>
      <c r="F1626" s="222"/>
      <c r="G1626" s="223"/>
      <c r="H1626" s="224"/>
      <c r="I1626" s="223"/>
      <c r="J1626" s="223"/>
      <c r="K1626" s="223"/>
      <c r="L1626" s="223"/>
      <c r="M1626" s="223"/>
      <c r="N1626" s="225"/>
      <c r="O1626" s="226"/>
      <c r="P1626" s="129"/>
      <c r="Q1626" s="129"/>
      <c r="R1626" s="227"/>
      <c r="S1626" s="380"/>
      <c r="T1626" s="202"/>
      <c r="U1626" s="202"/>
      <c r="V1626" s="202"/>
      <c r="W1626" s="202"/>
      <c r="X1626" s="202"/>
      <c r="Y1626" s="202"/>
      <c r="Z1626" s="202"/>
      <c r="AA1626" s="128"/>
      <c r="AB1626" s="131"/>
      <c r="AC1626" s="131"/>
    </row>
    <row r="1627" spans="1:41" s="133" customFormat="1" ht="15.75" x14ac:dyDescent="0.25">
      <c r="A1627" s="128"/>
      <c r="B1627" s="220"/>
      <c r="C1627" s="223"/>
      <c r="D1627" s="229"/>
      <c r="E1627" s="411" t="s">
        <v>257</v>
      </c>
      <c r="F1627" s="956" t="s">
        <v>251</v>
      </c>
      <c r="G1627" s="957"/>
      <c r="H1627" s="957"/>
      <c r="I1627" s="957"/>
      <c r="J1627" s="958"/>
      <c r="K1627" s="494"/>
      <c r="L1627" s="411" t="s">
        <v>258</v>
      </c>
      <c r="M1627" s="956" t="s">
        <v>251</v>
      </c>
      <c r="N1627" s="957"/>
      <c r="O1627" s="957"/>
      <c r="P1627" s="957"/>
      <c r="Q1627" s="958"/>
      <c r="R1627" s="227"/>
      <c r="S1627" s="380"/>
      <c r="T1627" s="202"/>
      <c r="U1627" s="202"/>
      <c r="V1627" s="202"/>
      <c r="W1627" s="202"/>
      <c r="X1627" s="202"/>
      <c r="Y1627" s="202"/>
      <c r="Z1627" s="202"/>
      <c r="AA1627" s="128"/>
      <c r="AB1627" s="131"/>
      <c r="AC1627" s="131"/>
    </row>
    <row r="1628" spans="1:41" s="177" customFormat="1" ht="15.6" customHeight="1" thickBot="1" x14ac:dyDescent="0.3">
      <c r="A1628" s="128"/>
      <c r="B1628" s="358"/>
      <c r="C1628" s="223"/>
      <c r="D1628" s="360"/>
      <c r="E1628" s="360"/>
      <c r="F1628" s="360"/>
      <c r="G1628" s="360"/>
      <c r="H1628" s="360"/>
      <c r="I1628" s="360"/>
      <c r="J1628" s="360"/>
      <c r="K1628" s="360"/>
      <c r="L1628" s="360"/>
      <c r="M1628" s="360"/>
      <c r="N1628" s="360"/>
      <c r="O1628" s="360"/>
      <c r="P1628" s="320"/>
      <c r="Q1628" s="320"/>
      <c r="R1628" s="361"/>
      <c r="S1628" s="380"/>
      <c r="T1628" s="202" t="b">
        <f t="shared" si="136"/>
        <v>0</v>
      </c>
      <c r="U1628" s="202" t="str">
        <f t="shared" si="137"/>
        <v>FALSE</v>
      </c>
      <c r="V1628" s="202">
        <f>IF(C1628="Uploaded",1,0)</f>
        <v>0</v>
      </c>
      <c r="W1628" s="202" t="str">
        <f t="shared" si="138"/>
        <v>0</v>
      </c>
      <c r="X1628" s="174"/>
      <c r="Y1628" s="174"/>
      <c r="Z1628" s="174"/>
      <c r="AA1628" s="175"/>
      <c r="AB1628" s="176"/>
      <c r="AC1628" s="176"/>
    </row>
    <row r="1629" spans="1:41" s="177" customFormat="1" ht="15.75" x14ac:dyDescent="0.25">
      <c r="A1629" s="128"/>
      <c r="B1629" s="374"/>
      <c r="C1629" s="342"/>
      <c r="D1629" s="342"/>
      <c r="E1629" s="342"/>
      <c r="F1629" s="342"/>
      <c r="G1629" s="342"/>
      <c r="H1629" s="342"/>
      <c r="I1629" s="342"/>
      <c r="J1629" s="342"/>
      <c r="K1629" s="342"/>
      <c r="L1629" s="342"/>
      <c r="M1629" s="342"/>
      <c r="N1629" s="343"/>
      <c r="O1629" s="342"/>
      <c r="P1629" s="342"/>
      <c r="Q1629" s="342"/>
      <c r="R1629" s="294"/>
      <c r="S1629" s="380"/>
      <c r="T1629" s="202" t="b">
        <f t="shared" si="136"/>
        <v>0</v>
      </c>
      <c r="U1629" s="202" t="str">
        <f t="shared" si="137"/>
        <v>FALSE</v>
      </c>
      <c r="V1629" s="202">
        <f t="shared" si="135"/>
        <v>0</v>
      </c>
      <c r="W1629" s="202" t="str">
        <f t="shared" si="138"/>
        <v>0</v>
      </c>
      <c r="X1629" s="174"/>
      <c r="Y1629" s="174"/>
      <c r="Z1629" s="174"/>
      <c r="AA1629" s="175"/>
      <c r="AB1629" s="176"/>
      <c r="AC1629" s="176"/>
    </row>
    <row r="1630" spans="1:41" s="177" customFormat="1" ht="15.75" x14ac:dyDescent="0.25">
      <c r="A1630" s="128"/>
      <c r="B1630" s="375"/>
      <c r="C1630" s="322" t="s">
        <v>350</v>
      </c>
      <c r="D1630" s="333"/>
      <c r="E1630" s="307"/>
      <c r="F1630" s="307"/>
      <c r="G1630" s="307"/>
      <c r="H1630" s="307"/>
      <c r="I1630" s="307"/>
      <c r="J1630" s="307"/>
      <c r="K1630" s="307"/>
      <c r="L1630" s="307"/>
      <c r="M1630" s="307"/>
      <c r="N1630" s="323"/>
      <c r="O1630" s="307"/>
      <c r="P1630" s="307"/>
      <c r="Q1630" s="307"/>
      <c r="R1630" s="345"/>
      <c r="S1630" s="380"/>
      <c r="T1630" s="202" t="b">
        <f t="shared" si="136"/>
        <v>0</v>
      </c>
      <c r="U1630" s="202" t="str">
        <f t="shared" si="137"/>
        <v>FALSE</v>
      </c>
      <c r="V1630" s="202">
        <f>IF(P1630="YES",1,0)</f>
        <v>0</v>
      </c>
      <c r="W1630" s="202" t="str">
        <f t="shared" si="138"/>
        <v>0</v>
      </c>
      <c r="X1630" s="174"/>
      <c r="Y1630" s="174"/>
      <c r="Z1630" s="174"/>
      <c r="AA1630" s="175"/>
      <c r="AB1630" s="176"/>
      <c r="AC1630" s="176"/>
    </row>
    <row r="1631" spans="1:41" s="346" customFormat="1" ht="15.75" x14ac:dyDescent="0.25">
      <c r="A1631" s="324"/>
      <c r="B1631" s="376"/>
      <c r="C1631" s="326" t="s">
        <v>349</v>
      </c>
      <c r="E1631" s="328"/>
      <c r="F1631" s="328"/>
      <c r="G1631" s="328"/>
      <c r="H1631" s="328"/>
      <c r="I1631" s="328"/>
      <c r="J1631" s="328"/>
      <c r="K1631" s="328"/>
      <c r="L1631" s="328"/>
      <c r="M1631" s="328"/>
      <c r="N1631" s="388"/>
      <c r="O1631" s="389"/>
      <c r="P1631" s="390"/>
      <c r="Q1631" s="390"/>
      <c r="R1631" s="348"/>
      <c r="S1631" s="539"/>
      <c r="T1631" s="330" t="e">
        <f t="shared" si="136"/>
        <v>#REF!</v>
      </c>
      <c r="U1631" s="330" t="e">
        <f t="shared" si="137"/>
        <v>#REF!</v>
      </c>
      <c r="V1631" s="330" t="e">
        <f>IF(#REF!="Uploaded",1,0)</f>
        <v>#REF!</v>
      </c>
      <c r="W1631" s="330" t="e">
        <f t="shared" si="138"/>
        <v>#REF!</v>
      </c>
      <c r="X1631" s="349"/>
      <c r="Y1631" s="349"/>
      <c r="Z1631" s="349"/>
      <c r="AA1631" s="541"/>
      <c r="AB1631" s="350"/>
      <c r="AC1631" s="350"/>
    </row>
    <row r="1632" spans="1:41" s="346" customFormat="1" ht="16.5" customHeight="1" x14ac:dyDescent="0.25">
      <c r="A1632" s="324"/>
      <c r="B1632" s="325"/>
      <c r="C1632" s="328"/>
      <c r="D1632" s="326"/>
      <c r="E1632" s="328"/>
      <c r="F1632" s="328"/>
      <c r="G1632" s="328"/>
      <c r="H1632" s="328"/>
      <c r="I1632" s="328"/>
      <c r="J1632" s="328"/>
      <c r="K1632" s="328"/>
      <c r="L1632" s="328"/>
      <c r="M1632" s="328"/>
      <c r="N1632" s="328"/>
      <c r="O1632" s="328"/>
      <c r="P1632" s="328"/>
      <c r="Q1632" s="328"/>
      <c r="R1632" s="329"/>
      <c r="S1632" s="539"/>
      <c r="T1632" s="330" t="b">
        <f>IF(W1632="1",TRUE,FALSE)</f>
        <v>0</v>
      </c>
      <c r="U1632" s="330" t="str">
        <f>""&amp;T1632&amp;""</f>
        <v>FALSE</v>
      </c>
      <c r="V1632" s="330">
        <f>IF(P1632="YES",1,0)</f>
        <v>0</v>
      </c>
      <c r="W1632" s="330" t="str">
        <f>""&amp;V1632&amp;""</f>
        <v>0</v>
      </c>
      <c r="X1632" s="349"/>
      <c r="Y1632" s="349"/>
      <c r="Z1632" s="349"/>
      <c r="AA1632" s="541"/>
      <c r="AB1632" s="350"/>
      <c r="AC1632" s="350"/>
    </row>
    <row r="1633" spans="1:29" s="177" customFormat="1" ht="16.5" customHeight="1" x14ac:dyDescent="0.25">
      <c r="A1633" s="128"/>
      <c r="B1633" s="220"/>
      <c r="C1633" s="223"/>
      <c r="D1633" s="883" t="s">
        <v>654</v>
      </c>
      <c r="E1633" s="883"/>
      <c r="F1633" s="883"/>
      <c r="G1633" s="883"/>
      <c r="H1633" s="883"/>
      <c r="I1633" s="883"/>
      <c r="J1633" s="883"/>
      <c r="K1633" s="883"/>
      <c r="L1633" s="883"/>
      <c r="M1633" s="883"/>
      <c r="N1633" s="883"/>
      <c r="O1633" s="884"/>
      <c r="P1633" s="95" t="s">
        <v>251</v>
      </c>
      <c r="Q1633" s="307"/>
      <c r="R1633" s="306"/>
      <c r="S1633" s="380" t="str">
        <f>IF(AND(OR(P1633="NO",P1633="&lt;select&gt;"),OR(D1637&lt;&gt;"",U1654="TRUE",D1647&lt;&gt;"")),"Please answer this question by making a selection in the dropdown.","")</f>
        <v/>
      </c>
      <c r="T1633" s="202" t="b">
        <f>IF(W1633="1",TRUE,FALSE)</f>
        <v>0</v>
      </c>
      <c r="U1633" s="202" t="str">
        <f>""&amp;T1633&amp;""</f>
        <v>FALSE</v>
      </c>
      <c r="V1633" s="202">
        <f>IF(P1633="YES",1,0)</f>
        <v>0</v>
      </c>
      <c r="W1633" s="202" t="str">
        <f>""&amp;V1633&amp;""</f>
        <v>0</v>
      </c>
      <c r="X1633" s="174"/>
      <c r="Y1633" s="174"/>
      <c r="Z1633" s="174"/>
      <c r="AA1633" s="175"/>
      <c r="AB1633" s="176"/>
      <c r="AC1633" s="176"/>
    </row>
    <row r="1634" spans="1:29" s="177" customFormat="1" ht="15.75" customHeight="1" x14ac:dyDescent="0.25">
      <c r="A1634" s="128"/>
      <c r="B1634" s="375"/>
      <c r="C1634" s="223"/>
      <c r="E1634" s="378"/>
      <c r="F1634" s="378"/>
      <c r="G1634" s="378"/>
      <c r="H1634" s="378"/>
      <c r="I1634" s="378"/>
      <c r="J1634" s="378"/>
      <c r="K1634" s="378"/>
      <c r="L1634" s="378"/>
      <c r="M1634" s="378"/>
      <c r="N1634" s="378"/>
      <c r="O1634" s="378"/>
      <c r="P1634" s="378"/>
      <c r="Q1634" s="378"/>
      <c r="R1634" s="345"/>
      <c r="S1634" s="380"/>
      <c r="T1634" s="202" t="b">
        <f t="shared" si="136"/>
        <v>0</v>
      </c>
      <c r="U1634" s="202" t="str">
        <f t="shared" si="137"/>
        <v>FALSE</v>
      </c>
      <c r="V1634" s="202">
        <f t="shared" ref="V1634:V1659" si="139">IF(C1634="Uploaded",1,0)</f>
        <v>0</v>
      </c>
      <c r="W1634" s="202" t="str">
        <f t="shared" si="138"/>
        <v>0</v>
      </c>
      <c r="X1634" s="174"/>
      <c r="Y1634" s="174"/>
      <c r="Z1634" s="174"/>
      <c r="AA1634" s="175"/>
      <c r="AB1634" s="176"/>
      <c r="AC1634" s="176"/>
    </row>
    <row r="1635" spans="1:29" s="177" customFormat="1" ht="15.75" x14ac:dyDescent="0.25">
      <c r="A1635" s="128"/>
      <c r="B1635" s="375"/>
      <c r="C1635" s="223"/>
      <c r="D1635" s="222" t="s">
        <v>420</v>
      </c>
      <c r="E1635" s="378"/>
      <c r="F1635" s="378"/>
      <c r="G1635" s="378"/>
      <c r="H1635" s="378"/>
      <c r="I1635" s="378"/>
      <c r="J1635" s="378"/>
      <c r="K1635" s="378"/>
      <c r="L1635" s="378"/>
      <c r="M1635" s="378"/>
      <c r="N1635" s="378"/>
      <c r="O1635" s="378"/>
      <c r="P1635" s="378"/>
      <c r="Q1635" s="378"/>
      <c r="R1635" s="345"/>
      <c r="S1635" s="380"/>
      <c r="T1635" s="202" t="b">
        <f t="shared" si="136"/>
        <v>0</v>
      </c>
      <c r="U1635" s="202" t="str">
        <f t="shared" si="137"/>
        <v>FALSE</v>
      </c>
      <c r="V1635" s="202">
        <f t="shared" si="139"/>
        <v>0</v>
      </c>
      <c r="W1635" s="202" t="str">
        <f t="shared" si="138"/>
        <v>0</v>
      </c>
      <c r="X1635" s="174"/>
      <c r="Y1635" s="174"/>
      <c r="Z1635" s="174"/>
      <c r="AA1635" s="175"/>
      <c r="AB1635" s="176"/>
      <c r="AC1635" s="176"/>
    </row>
    <row r="1636" spans="1:29" s="177" customFormat="1" ht="10.5" customHeight="1" x14ac:dyDescent="0.25">
      <c r="A1636" s="128"/>
      <c r="B1636" s="220"/>
      <c r="C1636" s="223"/>
      <c r="D1636" s="223"/>
      <c r="E1636" s="223"/>
      <c r="F1636" s="223"/>
      <c r="G1636" s="223"/>
      <c r="H1636" s="223"/>
      <c r="I1636" s="223"/>
      <c r="J1636" s="223"/>
      <c r="K1636" s="223"/>
      <c r="L1636" s="223"/>
      <c r="M1636" s="223"/>
      <c r="N1636" s="308"/>
      <c r="O1636" s="223"/>
      <c r="P1636" s="223"/>
      <c r="Q1636" s="223"/>
      <c r="R1636" s="306"/>
      <c r="S1636" s="380"/>
      <c r="T1636" s="202" t="b">
        <f t="shared" si="136"/>
        <v>0</v>
      </c>
      <c r="U1636" s="202" t="str">
        <f t="shared" si="137"/>
        <v>FALSE</v>
      </c>
      <c r="V1636" s="202">
        <f t="shared" si="139"/>
        <v>0</v>
      </c>
      <c r="W1636" s="202" t="str">
        <f t="shared" si="138"/>
        <v>0</v>
      </c>
      <c r="X1636" s="174"/>
      <c r="Y1636" s="174"/>
      <c r="Z1636" s="174"/>
      <c r="AA1636" s="175"/>
      <c r="AB1636" s="176"/>
      <c r="AC1636" s="176"/>
    </row>
    <row r="1637" spans="1:29" s="177" customFormat="1" x14ac:dyDescent="0.25">
      <c r="A1637" s="128"/>
      <c r="B1637" s="220"/>
      <c r="C1637" s="223"/>
      <c r="D1637" s="959"/>
      <c r="E1637" s="960"/>
      <c r="F1637" s="960"/>
      <c r="G1637" s="960"/>
      <c r="H1637" s="960"/>
      <c r="I1637" s="960"/>
      <c r="J1637" s="960"/>
      <c r="K1637" s="960"/>
      <c r="L1637" s="960"/>
      <c r="M1637" s="960"/>
      <c r="N1637" s="960"/>
      <c r="O1637" s="960"/>
      <c r="P1637" s="960"/>
      <c r="Q1637" s="961"/>
      <c r="R1637" s="309"/>
      <c r="S1637" s="380" t="str">
        <f>IF(AND(P1633="YES",D1637=""),"Please add narrative text.","")</f>
        <v/>
      </c>
      <c r="T1637" s="202" t="b">
        <f t="shared" si="136"/>
        <v>0</v>
      </c>
      <c r="U1637" s="202" t="str">
        <f t="shared" si="137"/>
        <v>FALSE</v>
      </c>
      <c r="V1637" s="202">
        <f t="shared" si="139"/>
        <v>0</v>
      </c>
      <c r="W1637" s="202" t="str">
        <f t="shared" si="138"/>
        <v>0</v>
      </c>
      <c r="X1637" s="174"/>
      <c r="Y1637" s="174"/>
      <c r="Z1637" s="174"/>
      <c r="AA1637" s="175"/>
      <c r="AB1637" s="176"/>
      <c r="AC1637" s="176"/>
    </row>
    <row r="1638" spans="1:29" s="177" customFormat="1" x14ac:dyDescent="0.25">
      <c r="A1638" s="128"/>
      <c r="B1638" s="220"/>
      <c r="C1638" s="223"/>
      <c r="D1638" s="962"/>
      <c r="E1638" s="963"/>
      <c r="F1638" s="963"/>
      <c r="G1638" s="963"/>
      <c r="H1638" s="963"/>
      <c r="I1638" s="963"/>
      <c r="J1638" s="963"/>
      <c r="K1638" s="963"/>
      <c r="L1638" s="963"/>
      <c r="M1638" s="963"/>
      <c r="N1638" s="963"/>
      <c r="O1638" s="963"/>
      <c r="P1638" s="963"/>
      <c r="Q1638" s="964"/>
      <c r="R1638" s="306"/>
      <c r="S1638" s="380"/>
      <c r="T1638" s="202" t="b">
        <f t="shared" si="136"/>
        <v>0</v>
      </c>
      <c r="U1638" s="202" t="str">
        <f t="shared" si="137"/>
        <v>FALSE</v>
      </c>
      <c r="V1638" s="202">
        <f t="shared" si="139"/>
        <v>0</v>
      </c>
      <c r="W1638" s="202" t="str">
        <f t="shared" si="138"/>
        <v>0</v>
      </c>
      <c r="X1638" s="174"/>
      <c r="Y1638" s="174"/>
      <c r="Z1638" s="174"/>
      <c r="AA1638" s="175"/>
      <c r="AB1638" s="176"/>
      <c r="AC1638" s="176"/>
    </row>
    <row r="1639" spans="1:29" s="177" customFormat="1" x14ac:dyDescent="0.25">
      <c r="A1639" s="128"/>
      <c r="B1639" s="220"/>
      <c r="C1639" s="223"/>
      <c r="D1639" s="962"/>
      <c r="E1639" s="963"/>
      <c r="F1639" s="963"/>
      <c r="G1639" s="963"/>
      <c r="H1639" s="963"/>
      <c r="I1639" s="963"/>
      <c r="J1639" s="963"/>
      <c r="K1639" s="963"/>
      <c r="L1639" s="963"/>
      <c r="M1639" s="963"/>
      <c r="N1639" s="963"/>
      <c r="O1639" s="963"/>
      <c r="P1639" s="963"/>
      <c r="Q1639" s="964"/>
      <c r="R1639" s="306"/>
      <c r="S1639" s="380"/>
      <c r="T1639" s="202" t="b">
        <f t="shared" si="136"/>
        <v>0</v>
      </c>
      <c r="U1639" s="202" t="str">
        <f t="shared" si="137"/>
        <v>FALSE</v>
      </c>
      <c r="V1639" s="202">
        <f t="shared" si="139"/>
        <v>0</v>
      </c>
      <c r="W1639" s="202" t="str">
        <f t="shared" si="138"/>
        <v>0</v>
      </c>
      <c r="X1639" s="174"/>
      <c r="Y1639" s="174"/>
      <c r="Z1639" s="174"/>
      <c r="AA1639" s="175"/>
      <c r="AB1639" s="176"/>
      <c r="AC1639" s="176"/>
    </row>
    <row r="1640" spans="1:29" s="177" customFormat="1" x14ac:dyDescent="0.25">
      <c r="A1640" s="128"/>
      <c r="B1640" s="220"/>
      <c r="C1640" s="223"/>
      <c r="D1640" s="962"/>
      <c r="E1640" s="963"/>
      <c r="F1640" s="963"/>
      <c r="G1640" s="963"/>
      <c r="H1640" s="963"/>
      <c r="I1640" s="963"/>
      <c r="J1640" s="963"/>
      <c r="K1640" s="963"/>
      <c r="L1640" s="963"/>
      <c r="M1640" s="963"/>
      <c r="N1640" s="963"/>
      <c r="O1640" s="963"/>
      <c r="P1640" s="963"/>
      <c r="Q1640" s="964"/>
      <c r="R1640" s="306"/>
      <c r="S1640" s="380"/>
      <c r="T1640" s="202" t="b">
        <f t="shared" si="136"/>
        <v>0</v>
      </c>
      <c r="U1640" s="202" t="str">
        <f t="shared" si="137"/>
        <v>FALSE</v>
      </c>
      <c r="V1640" s="202">
        <f t="shared" si="139"/>
        <v>0</v>
      </c>
      <c r="W1640" s="202" t="str">
        <f t="shared" si="138"/>
        <v>0</v>
      </c>
      <c r="X1640" s="174"/>
      <c r="Y1640" s="174"/>
      <c r="Z1640" s="174"/>
      <c r="AA1640" s="175"/>
      <c r="AB1640" s="176"/>
      <c r="AC1640" s="176"/>
    </row>
    <row r="1641" spans="1:29" s="177" customFormat="1" x14ac:dyDescent="0.25">
      <c r="A1641" s="128"/>
      <c r="B1641" s="220"/>
      <c r="C1641" s="223"/>
      <c r="D1641" s="965"/>
      <c r="E1641" s="966"/>
      <c r="F1641" s="966"/>
      <c r="G1641" s="966"/>
      <c r="H1641" s="966"/>
      <c r="I1641" s="966"/>
      <c r="J1641" s="966"/>
      <c r="K1641" s="966"/>
      <c r="L1641" s="966"/>
      <c r="M1641" s="966"/>
      <c r="N1641" s="966"/>
      <c r="O1641" s="966"/>
      <c r="P1641" s="966"/>
      <c r="Q1641" s="967"/>
      <c r="R1641" s="339"/>
      <c r="T1641" s="202" t="b">
        <f t="shared" si="136"/>
        <v>0</v>
      </c>
      <c r="U1641" s="202" t="str">
        <f t="shared" si="137"/>
        <v>FALSE</v>
      </c>
      <c r="V1641" s="202">
        <f t="shared" si="139"/>
        <v>0</v>
      </c>
      <c r="W1641" s="202" t="str">
        <f t="shared" si="138"/>
        <v>0</v>
      </c>
      <c r="X1641" s="174"/>
      <c r="Y1641" s="174"/>
      <c r="Z1641" s="174"/>
      <c r="AA1641" s="175"/>
      <c r="AB1641" s="176"/>
      <c r="AC1641" s="176"/>
    </row>
    <row r="1642" spans="1:29" s="177" customFormat="1" ht="19.5" customHeight="1" x14ac:dyDescent="0.25">
      <c r="A1642" s="128"/>
      <c r="B1642" s="220"/>
      <c r="C1642" s="223"/>
      <c r="D1642" s="229"/>
      <c r="E1642" s="307"/>
      <c r="F1642" s="307"/>
      <c r="G1642" s="307"/>
      <c r="H1642" s="307"/>
      <c r="I1642" s="307"/>
      <c r="J1642" s="307"/>
      <c r="K1642" s="307"/>
      <c r="L1642" s="307"/>
      <c r="M1642" s="307"/>
      <c r="N1642" s="307"/>
      <c r="O1642" s="307"/>
      <c r="P1642" s="307"/>
      <c r="Q1642" s="307"/>
      <c r="R1642" s="306"/>
      <c r="S1642" s="380" t="str">
        <f>IF(AND(OR(P1643="YES"),OR(P1633="&lt;select&gt;")),"Answer the question above.","")</f>
        <v/>
      </c>
      <c r="T1642" s="202" t="b">
        <f t="shared" si="136"/>
        <v>0</v>
      </c>
      <c r="U1642" s="202" t="str">
        <f t="shared" si="137"/>
        <v>FALSE</v>
      </c>
      <c r="V1642" s="202">
        <f>IF(P1642="YES",1,0)</f>
        <v>0</v>
      </c>
      <c r="W1642" s="202" t="str">
        <f t="shared" si="138"/>
        <v>0</v>
      </c>
      <c r="X1642" s="174"/>
      <c r="Y1642" s="174"/>
      <c r="Z1642" s="174"/>
      <c r="AA1642" s="175"/>
      <c r="AB1642" s="176"/>
      <c r="AC1642" s="176"/>
    </row>
    <row r="1643" spans="1:29" s="177" customFormat="1" ht="16.5" customHeight="1" x14ac:dyDescent="0.25">
      <c r="A1643" s="128"/>
      <c r="B1643" s="220"/>
      <c r="C1643" s="223"/>
      <c r="D1643" s="883" t="s">
        <v>421</v>
      </c>
      <c r="E1643" s="883"/>
      <c r="F1643" s="883"/>
      <c r="G1643" s="883"/>
      <c r="H1643" s="883"/>
      <c r="I1643" s="883"/>
      <c r="J1643" s="883"/>
      <c r="K1643" s="883"/>
      <c r="L1643" s="883"/>
      <c r="M1643" s="883"/>
      <c r="N1643" s="883"/>
      <c r="O1643" s="884"/>
      <c r="P1643" s="95" t="s">
        <v>251</v>
      </c>
      <c r="Q1643" s="307"/>
      <c r="R1643" s="306"/>
      <c r="S1643" s="380" t="str">
        <f>IF(AND(OR(P1633="YES"),OR(P1643="&lt;select&gt;")),"Please answer this question by making a selection in the dropdown.","")</f>
        <v/>
      </c>
      <c r="T1643" s="202" t="b">
        <f t="shared" si="136"/>
        <v>0</v>
      </c>
      <c r="U1643" s="202" t="str">
        <f t="shared" si="137"/>
        <v>FALSE</v>
      </c>
      <c r="V1643" s="202">
        <f>IF(P1643="YES",1,0)</f>
        <v>0</v>
      </c>
      <c r="W1643" s="202" t="str">
        <f t="shared" si="138"/>
        <v>0</v>
      </c>
      <c r="X1643" s="174"/>
      <c r="Y1643" s="174"/>
      <c r="Z1643" s="174"/>
      <c r="AA1643" s="175"/>
      <c r="AB1643" s="176"/>
      <c r="AC1643" s="176"/>
    </row>
    <row r="1644" spans="1:29" s="177" customFormat="1" ht="15.75" customHeight="1" x14ac:dyDescent="0.25">
      <c r="A1644" s="128"/>
      <c r="B1644" s="220"/>
      <c r="C1644" s="223"/>
      <c r="D1644" s="333"/>
      <c r="E1644" s="307"/>
      <c r="F1644" s="307"/>
      <c r="G1644" s="307"/>
      <c r="H1644" s="307"/>
      <c r="I1644" s="307"/>
      <c r="J1644" s="307"/>
      <c r="K1644" s="307"/>
      <c r="L1644" s="307"/>
      <c r="M1644" s="307"/>
      <c r="N1644" s="323"/>
      <c r="O1644" s="226"/>
      <c r="P1644" s="152"/>
      <c r="Q1644" s="152"/>
      <c r="R1644" s="306"/>
      <c r="S1644" s="380"/>
      <c r="T1644" s="202" t="b">
        <f t="shared" si="136"/>
        <v>0</v>
      </c>
      <c r="U1644" s="202" t="str">
        <f t="shared" si="137"/>
        <v>FALSE</v>
      </c>
      <c r="V1644" s="202">
        <f>IF(C1644="Uploaded",1,0)</f>
        <v>0</v>
      </c>
      <c r="W1644" s="202" t="str">
        <f t="shared" si="138"/>
        <v>0</v>
      </c>
      <c r="X1644" s="174"/>
      <c r="Y1644" s="174"/>
      <c r="Z1644" s="174"/>
      <c r="AA1644" s="175"/>
      <c r="AB1644" s="176"/>
      <c r="AC1644" s="176"/>
    </row>
    <row r="1645" spans="1:29" s="207" customFormat="1" ht="15" customHeight="1" x14ac:dyDescent="0.25">
      <c r="A1645" s="128"/>
      <c r="B1645" s="220"/>
      <c r="C1645" s="223"/>
      <c r="D1645" s="222" t="s">
        <v>517</v>
      </c>
      <c r="E1645" s="334"/>
      <c r="F1645" s="334"/>
      <c r="G1645" s="334"/>
      <c r="H1645" s="334"/>
      <c r="I1645" s="334"/>
      <c r="J1645" s="334"/>
      <c r="K1645" s="334"/>
      <c r="L1645" s="334"/>
      <c r="M1645" s="334"/>
      <c r="N1645" s="334"/>
      <c r="O1645" s="334"/>
      <c r="P1645" s="334"/>
      <c r="Q1645" s="334"/>
      <c r="R1645" s="306"/>
      <c r="S1645" s="380"/>
      <c r="T1645" s="202" t="b">
        <f t="shared" si="136"/>
        <v>0</v>
      </c>
      <c r="U1645" s="202" t="str">
        <f t="shared" si="137"/>
        <v>FALSE</v>
      </c>
      <c r="V1645" s="202">
        <f t="shared" si="139"/>
        <v>0</v>
      </c>
      <c r="W1645" s="202" t="str">
        <f t="shared" si="138"/>
        <v>0</v>
      </c>
      <c r="X1645" s="261"/>
      <c r="Y1645" s="261"/>
      <c r="Z1645" s="261"/>
      <c r="AA1645" s="124"/>
      <c r="AB1645" s="262"/>
      <c r="AC1645" s="262"/>
    </row>
    <row r="1646" spans="1:29" s="207" customFormat="1" ht="10.5" customHeight="1" x14ac:dyDescent="0.25">
      <c r="A1646" s="128"/>
      <c r="B1646" s="220"/>
      <c r="C1646" s="223"/>
      <c r="D1646" s="385"/>
      <c r="E1646" s="385"/>
      <c r="F1646" s="385"/>
      <c r="G1646" s="385"/>
      <c r="H1646" s="385"/>
      <c r="I1646" s="385"/>
      <c r="J1646" s="385"/>
      <c r="K1646" s="385"/>
      <c r="L1646" s="385"/>
      <c r="M1646" s="385"/>
      <c r="N1646" s="385"/>
      <c r="O1646" s="385"/>
      <c r="P1646" s="385"/>
      <c r="Q1646" s="385"/>
      <c r="R1646" s="306"/>
      <c r="S1646" s="380"/>
      <c r="T1646" s="202" t="b">
        <f t="shared" si="136"/>
        <v>0</v>
      </c>
      <c r="U1646" s="202" t="str">
        <f t="shared" si="137"/>
        <v>FALSE</v>
      </c>
      <c r="V1646" s="202">
        <f t="shared" si="139"/>
        <v>0</v>
      </c>
      <c r="W1646" s="202" t="str">
        <f t="shared" si="138"/>
        <v>0</v>
      </c>
      <c r="X1646" s="261"/>
      <c r="Y1646" s="261"/>
      <c r="Z1646" s="261"/>
      <c r="AA1646" s="124"/>
      <c r="AB1646" s="262"/>
      <c r="AC1646" s="262"/>
    </row>
    <row r="1647" spans="1:29" s="177" customFormat="1" ht="19.5" customHeight="1" x14ac:dyDescent="0.25">
      <c r="A1647" s="128"/>
      <c r="B1647" s="220"/>
      <c r="C1647" s="223"/>
      <c r="D1647" s="959"/>
      <c r="E1647" s="960"/>
      <c r="F1647" s="960"/>
      <c r="G1647" s="960"/>
      <c r="H1647" s="960"/>
      <c r="I1647" s="960"/>
      <c r="J1647" s="960"/>
      <c r="K1647" s="960"/>
      <c r="L1647" s="960"/>
      <c r="M1647" s="960"/>
      <c r="N1647" s="960"/>
      <c r="O1647" s="960"/>
      <c r="P1647" s="960"/>
      <c r="Q1647" s="961"/>
      <c r="R1647" s="309"/>
      <c r="S1647" s="380" t="str">
        <f>IF(AND(P1643="YES",D1647=""),"Please add narrative text.","")</f>
        <v/>
      </c>
      <c r="T1647" s="202" t="b">
        <f t="shared" si="136"/>
        <v>0</v>
      </c>
      <c r="U1647" s="202" t="str">
        <f t="shared" si="137"/>
        <v>FALSE</v>
      </c>
      <c r="V1647" s="202">
        <f t="shared" si="139"/>
        <v>0</v>
      </c>
      <c r="W1647" s="202" t="str">
        <f t="shared" si="138"/>
        <v>0</v>
      </c>
      <c r="X1647" s="174"/>
      <c r="Y1647" s="174"/>
      <c r="Z1647" s="174"/>
      <c r="AA1647" s="175"/>
      <c r="AB1647" s="176"/>
      <c r="AC1647" s="176"/>
    </row>
    <row r="1648" spans="1:29" s="177" customFormat="1" ht="18.75" customHeight="1" x14ac:dyDescent="0.25">
      <c r="A1648" s="128"/>
      <c r="B1648" s="220"/>
      <c r="C1648" s="223"/>
      <c r="D1648" s="962"/>
      <c r="E1648" s="963"/>
      <c r="F1648" s="963"/>
      <c r="G1648" s="963"/>
      <c r="H1648" s="963"/>
      <c r="I1648" s="963"/>
      <c r="J1648" s="963"/>
      <c r="K1648" s="963"/>
      <c r="L1648" s="963"/>
      <c r="M1648" s="963"/>
      <c r="N1648" s="963"/>
      <c r="O1648" s="963"/>
      <c r="P1648" s="963"/>
      <c r="Q1648" s="964"/>
      <c r="R1648" s="306"/>
      <c r="S1648" s="380"/>
      <c r="T1648" s="202" t="b">
        <f t="shared" si="136"/>
        <v>0</v>
      </c>
      <c r="U1648" s="202" t="str">
        <f t="shared" si="137"/>
        <v>FALSE</v>
      </c>
      <c r="V1648" s="202">
        <f t="shared" si="139"/>
        <v>0</v>
      </c>
      <c r="W1648" s="202" t="str">
        <f t="shared" si="138"/>
        <v>0</v>
      </c>
      <c r="X1648" s="174"/>
      <c r="Y1648" s="174"/>
      <c r="Z1648" s="174"/>
      <c r="AA1648" s="175"/>
      <c r="AB1648" s="176"/>
      <c r="AC1648" s="176"/>
    </row>
    <row r="1649" spans="1:41" s="177" customFormat="1" ht="22.5" customHeight="1" x14ac:dyDescent="0.25">
      <c r="A1649" s="128"/>
      <c r="B1649" s="220"/>
      <c r="C1649" s="307"/>
      <c r="D1649" s="962"/>
      <c r="E1649" s="963"/>
      <c r="F1649" s="963"/>
      <c r="G1649" s="963"/>
      <c r="H1649" s="963"/>
      <c r="I1649" s="963"/>
      <c r="J1649" s="963"/>
      <c r="K1649" s="963"/>
      <c r="L1649" s="963"/>
      <c r="M1649" s="963"/>
      <c r="N1649" s="963"/>
      <c r="O1649" s="963"/>
      <c r="P1649" s="963"/>
      <c r="Q1649" s="964"/>
      <c r="R1649" s="306"/>
      <c r="S1649" s="380"/>
      <c r="T1649" s="202" t="b">
        <f t="shared" si="136"/>
        <v>0</v>
      </c>
      <c r="U1649" s="202" t="str">
        <f t="shared" si="137"/>
        <v>FALSE</v>
      </c>
      <c r="V1649" s="202">
        <f t="shared" si="139"/>
        <v>0</v>
      </c>
      <c r="W1649" s="202" t="str">
        <f t="shared" si="138"/>
        <v>0</v>
      </c>
      <c r="X1649" s="174"/>
      <c r="Y1649" s="174"/>
      <c r="Z1649" s="174"/>
      <c r="AA1649" s="175"/>
      <c r="AB1649" s="176"/>
      <c r="AC1649" s="176"/>
    </row>
    <row r="1650" spans="1:41" s="177" customFormat="1" ht="18.75" customHeight="1" x14ac:dyDescent="0.25">
      <c r="A1650" s="128"/>
      <c r="B1650" s="220"/>
      <c r="C1650" s="307"/>
      <c r="D1650" s="962"/>
      <c r="E1650" s="963"/>
      <c r="F1650" s="963"/>
      <c r="G1650" s="963"/>
      <c r="H1650" s="963"/>
      <c r="I1650" s="963"/>
      <c r="J1650" s="963"/>
      <c r="K1650" s="963"/>
      <c r="L1650" s="963"/>
      <c r="M1650" s="963"/>
      <c r="N1650" s="963"/>
      <c r="O1650" s="963"/>
      <c r="P1650" s="963"/>
      <c r="Q1650" s="964"/>
      <c r="R1650" s="306"/>
      <c r="S1650" s="380"/>
      <c r="T1650" s="202" t="b">
        <f t="shared" si="136"/>
        <v>0</v>
      </c>
      <c r="U1650" s="202" t="str">
        <f t="shared" si="137"/>
        <v>FALSE</v>
      </c>
      <c r="V1650" s="202">
        <f t="shared" si="139"/>
        <v>0</v>
      </c>
      <c r="W1650" s="202" t="str">
        <f t="shared" si="138"/>
        <v>0</v>
      </c>
      <c r="X1650" s="174"/>
      <c r="Y1650" s="174"/>
      <c r="Z1650" s="174"/>
      <c r="AA1650" s="175"/>
      <c r="AB1650" s="176"/>
      <c r="AC1650" s="176"/>
    </row>
    <row r="1651" spans="1:41" s="177" customFormat="1" ht="21" customHeight="1" x14ac:dyDescent="0.25">
      <c r="A1651" s="128"/>
      <c r="B1651" s="220"/>
      <c r="C1651" s="223"/>
      <c r="D1651" s="962"/>
      <c r="E1651" s="963"/>
      <c r="F1651" s="963"/>
      <c r="G1651" s="963"/>
      <c r="H1651" s="963"/>
      <c r="I1651" s="963"/>
      <c r="J1651" s="963"/>
      <c r="K1651" s="963"/>
      <c r="L1651" s="963"/>
      <c r="M1651" s="963"/>
      <c r="N1651" s="963"/>
      <c r="O1651" s="963"/>
      <c r="P1651" s="963"/>
      <c r="Q1651" s="964"/>
      <c r="R1651" s="306"/>
      <c r="S1651" s="380"/>
      <c r="T1651" s="202" t="b">
        <f t="shared" si="136"/>
        <v>0</v>
      </c>
      <c r="U1651" s="202" t="str">
        <f t="shared" si="137"/>
        <v>FALSE</v>
      </c>
      <c r="V1651" s="202">
        <f t="shared" si="139"/>
        <v>0</v>
      </c>
      <c r="W1651" s="202" t="str">
        <f t="shared" si="138"/>
        <v>0</v>
      </c>
      <c r="X1651" s="174"/>
      <c r="Y1651" s="174"/>
      <c r="Z1651" s="174"/>
      <c r="AA1651" s="175"/>
      <c r="AB1651" s="176"/>
      <c r="AC1651" s="176"/>
    </row>
    <row r="1652" spans="1:41" s="177" customFormat="1" x14ac:dyDescent="0.25">
      <c r="A1652" s="128"/>
      <c r="B1652" s="220"/>
      <c r="C1652" s="223"/>
      <c r="D1652" s="965"/>
      <c r="E1652" s="966"/>
      <c r="F1652" s="966"/>
      <c r="G1652" s="966"/>
      <c r="H1652" s="966"/>
      <c r="I1652" s="966"/>
      <c r="J1652" s="966"/>
      <c r="K1652" s="966"/>
      <c r="L1652" s="966"/>
      <c r="M1652" s="966"/>
      <c r="N1652" s="966"/>
      <c r="O1652" s="966"/>
      <c r="P1652" s="966"/>
      <c r="Q1652" s="967"/>
      <c r="R1652" s="339"/>
      <c r="S1652" s="380"/>
      <c r="T1652" s="202" t="b">
        <f t="shared" si="136"/>
        <v>0</v>
      </c>
      <c r="U1652" s="202" t="str">
        <f t="shared" si="137"/>
        <v>FALSE</v>
      </c>
      <c r="V1652" s="202">
        <f t="shared" si="139"/>
        <v>0</v>
      </c>
      <c r="W1652" s="202" t="str">
        <f t="shared" si="138"/>
        <v>0</v>
      </c>
      <c r="X1652" s="174"/>
      <c r="Y1652" s="174"/>
      <c r="Z1652" s="174"/>
      <c r="AA1652" s="175"/>
      <c r="AB1652" s="176"/>
      <c r="AC1652" s="176"/>
    </row>
    <row r="1653" spans="1:41" ht="11.45" customHeight="1" x14ac:dyDescent="0.25">
      <c r="A1653" s="124"/>
      <c r="B1653" s="211"/>
      <c r="C1653" s="223"/>
      <c r="D1653" s="333"/>
      <c r="E1653" s="307"/>
      <c r="F1653" s="307"/>
      <c r="G1653" s="307"/>
      <c r="H1653" s="307"/>
      <c r="I1653" s="307"/>
      <c r="J1653" s="307"/>
      <c r="K1653" s="307"/>
      <c r="L1653" s="307"/>
      <c r="M1653" s="307"/>
      <c r="N1653" s="323"/>
      <c r="O1653" s="151"/>
      <c r="P1653" s="372"/>
      <c r="Q1653" s="307"/>
      <c r="R1653" s="243"/>
      <c r="S1653" s="536"/>
      <c r="T1653" s="202" t="b">
        <f t="shared" ref="T1653:T1658" si="140">IF(W1653="1",TRUE,FALSE)</f>
        <v>0</v>
      </c>
      <c r="U1653" s="202" t="str">
        <f t="shared" ref="U1653:U1658" si="141">""&amp;T1653&amp;""</f>
        <v>FALSE</v>
      </c>
      <c r="V1653" s="202">
        <f>IF(C1653="Uploaded",1,0)</f>
        <v>0</v>
      </c>
      <c r="W1653" s="202" t="str">
        <f t="shared" ref="W1653:W1658" si="142">""&amp;V1653&amp;""</f>
        <v>0</v>
      </c>
      <c r="AL1653" s="178"/>
      <c r="AM1653" s="178"/>
      <c r="AN1653" s="178"/>
      <c r="AO1653" s="178"/>
    </row>
    <row r="1654" spans="1:41" ht="21.75" customHeight="1" x14ac:dyDescent="0.25">
      <c r="A1654" s="124"/>
      <c r="B1654" s="211"/>
      <c r="C1654" s="223"/>
      <c r="D1654" s="902" t="s">
        <v>291</v>
      </c>
      <c r="E1654" s="902"/>
      <c r="F1654" s="902"/>
      <c r="G1654" s="902"/>
      <c r="H1654" s="902"/>
      <c r="I1654" s="902"/>
      <c r="J1654" s="902"/>
      <c r="K1654" s="902"/>
      <c r="L1654" s="902"/>
      <c r="M1654" s="902"/>
      <c r="N1654" s="902"/>
      <c r="O1654" s="903"/>
      <c r="P1654" s="968" t="s">
        <v>251</v>
      </c>
      <c r="Q1654" s="969"/>
      <c r="R1654" s="243"/>
      <c r="S1654" s="536" t="str">
        <f>IF(AND(P1633="YES",P1654="&lt;select&gt;"),"Please upload the required documentation.","")</f>
        <v/>
      </c>
      <c r="T1654" s="202" t="b">
        <f t="shared" si="140"/>
        <v>0</v>
      </c>
      <c r="U1654" s="202" t="str">
        <f t="shared" si="141"/>
        <v>FALSE</v>
      </c>
      <c r="V1654" s="202">
        <f>IF(P1654="Uploaded",1,0)</f>
        <v>0</v>
      </c>
      <c r="W1654" s="202" t="str">
        <f t="shared" si="142"/>
        <v>0</v>
      </c>
      <c r="AL1654" s="178"/>
      <c r="AM1654" s="178"/>
      <c r="AN1654" s="178"/>
      <c r="AO1654" s="178"/>
    </row>
    <row r="1655" spans="1:41" ht="15.75" customHeight="1" x14ac:dyDescent="0.25">
      <c r="A1655" s="124"/>
      <c r="B1655" s="211"/>
      <c r="C1655" s="223"/>
      <c r="D1655" s="312"/>
      <c r="E1655" s="312"/>
      <c r="F1655" s="312"/>
      <c r="G1655" s="312"/>
      <c r="H1655" s="312"/>
      <c r="I1655" s="312"/>
      <c r="J1655" s="312"/>
      <c r="K1655" s="312"/>
      <c r="L1655" s="312"/>
      <c r="M1655" s="312"/>
      <c r="N1655" s="312"/>
      <c r="O1655" s="312"/>
      <c r="P1655" s="357"/>
      <c r="Q1655" s="357"/>
      <c r="R1655" s="243"/>
      <c r="S1655" s="536"/>
      <c r="T1655" s="202"/>
      <c r="U1655" s="202"/>
      <c r="V1655" s="202"/>
      <c r="W1655" s="202"/>
      <c r="X1655" s="261"/>
      <c r="Y1655" s="261"/>
      <c r="Z1655" s="261"/>
      <c r="AA1655" s="124"/>
      <c r="AB1655" s="262"/>
      <c r="AC1655" s="262"/>
      <c r="AD1655" s="207"/>
      <c r="AE1655" s="207"/>
      <c r="AF1655" s="207"/>
      <c r="AG1655" s="207"/>
      <c r="AH1655" s="207"/>
      <c r="AI1655" s="207"/>
      <c r="AJ1655" s="207"/>
      <c r="AK1655" s="207"/>
      <c r="AL1655" s="178"/>
      <c r="AM1655" s="178"/>
      <c r="AN1655" s="178"/>
      <c r="AO1655" s="178"/>
    </row>
    <row r="1656" spans="1:41" s="133" customFormat="1" ht="21.75" customHeight="1" x14ac:dyDescent="0.25">
      <c r="A1656" s="128"/>
      <c r="B1656" s="220"/>
      <c r="C1656" s="223"/>
      <c r="D1656" s="221" t="s">
        <v>663</v>
      </c>
      <c r="E1656" s="222"/>
      <c r="F1656" s="222"/>
      <c r="G1656" s="223"/>
      <c r="H1656" s="224"/>
      <c r="I1656" s="223"/>
      <c r="J1656" s="223"/>
      <c r="K1656" s="223"/>
      <c r="L1656" s="223"/>
      <c r="M1656" s="223"/>
      <c r="N1656" s="225"/>
      <c r="O1656" s="226"/>
      <c r="P1656" s="129"/>
      <c r="Q1656" s="129"/>
      <c r="R1656" s="227"/>
      <c r="S1656" s="380"/>
      <c r="T1656" s="202"/>
      <c r="U1656" s="202"/>
      <c r="V1656" s="202"/>
      <c r="W1656" s="202"/>
      <c r="X1656" s="202"/>
      <c r="Y1656" s="202"/>
      <c r="Z1656" s="202"/>
      <c r="AA1656" s="128"/>
      <c r="AB1656" s="131"/>
      <c r="AC1656" s="131"/>
    </row>
    <row r="1657" spans="1:41" s="133" customFormat="1" ht="15.75" x14ac:dyDescent="0.25">
      <c r="A1657" s="128"/>
      <c r="B1657" s="220"/>
      <c r="C1657" s="223"/>
      <c r="D1657" s="229"/>
      <c r="E1657" s="411" t="s">
        <v>257</v>
      </c>
      <c r="F1657" s="956" t="s">
        <v>251</v>
      </c>
      <c r="G1657" s="957"/>
      <c r="H1657" s="957"/>
      <c r="I1657" s="957"/>
      <c r="J1657" s="958"/>
      <c r="K1657" s="494"/>
      <c r="L1657" s="411" t="s">
        <v>258</v>
      </c>
      <c r="M1657" s="956" t="s">
        <v>251</v>
      </c>
      <c r="N1657" s="957"/>
      <c r="O1657" s="957"/>
      <c r="P1657" s="957"/>
      <c r="Q1657" s="958"/>
      <c r="R1657" s="227"/>
      <c r="S1657" s="380"/>
      <c r="T1657" s="202"/>
      <c r="U1657" s="202"/>
      <c r="V1657" s="202"/>
      <c r="W1657" s="202"/>
      <c r="X1657" s="202"/>
      <c r="Y1657" s="202"/>
      <c r="Z1657" s="202"/>
      <c r="AA1657" s="128"/>
      <c r="AB1657" s="131"/>
      <c r="AC1657" s="131"/>
    </row>
    <row r="1658" spans="1:41" s="177" customFormat="1" ht="15.6" customHeight="1" thickBot="1" x14ac:dyDescent="0.3">
      <c r="A1658" s="128"/>
      <c r="B1658" s="358"/>
      <c r="C1658" s="359"/>
      <c r="D1658" s="360"/>
      <c r="E1658" s="360"/>
      <c r="F1658" s="360"/>
      <c r="G1658" s="360"/>
      <c r="H1658" s="360"/>
      <c r="I1658" s="360"/>
      <c r="J1658" s="360"/>
      <c r="K1658" s="360"/>
      <c r="L1658" s="360"/>
      <c r="M1658" s="360"/>
      <c r="N1658" s="360"/>
      <c r="O1658" s="360"/>
      <c r="P1658" s="320"/>
      <c r="Q1658" s="320"/>
      <c r="R1658" s="361"/>
      <c r="S1658" s="380"/>
      <c r="T1658" s="202" t="b">
        <f t="shared" si="140"/>
        <v>0</v>
      </c>
      <c r="U1658" s="202" t="str">
        <f t="shared" si="141"/>
        <v>FALSE</v>
      </c>
      <c r="V1658" s="202">
        <f>IF(C1658="Uploaded",1,0)</f>
        <v>0</v>
      </c>
      <c r="W1658" s="202" t="str">
        <f t="shared" si="142"/>
        <v>0</v>
      </c>
      <c r="X1658" s="174"/>
      <c r="Y1658" s="174"/>
      <c r="Z1658" s="174"/>
      <c r="AA1658" s="175"/>
      <c r="AB1658" s="176"/>
      <c r="AC1658" s="176"/>
    </row>
    <row r="1659" spans="1:41" s="177" customFormat="1" ht="15.75" x14ac:dyDescent="0.25">
      <c r="A1659" s="128"/>
      <c r="B1659" s="291"/>
      <c r="C1659" s="292"/>
      <c r="D1659" s="342"/>
      <c r="E1659" s="342"/>
      <c r="F1659" s="342"/>
      <c r="G1659" s="342"/>
      <c r="H1659" s="342"/>
      <c r="I1659" s="342"/>
      <c r="J1659" s="342"/>
      <c r="K1659" s="342"/>
      <c r="L1659" s="342"/>
      <c r="M1659" s="342"/>
      <c r="N1659" s="343"/>
      <c r="O1659" s="342"/>
      <c r="P1659" s="342"/>
      <c r="Q1659" s="342"/>
      <c r="R1659" s="344"/>
      <c r="S1659" s="380"/>
      <c r="T1659" s="202" t="b">
        <f t="shared" si="136"/>
        <v>0</v>
      </c>
      <c r="U1659" s="202" t="str">
        <f t="shared" si="137"/>
        <v>FALSE</v>
      </c>
      <c r="V1659" s="202">
        <f t="shared" si="139"/>
        <v>0</v>
      </c>
      <c r="W1659" s="202" t="str">
        <f t="shared" si="138"/>
        <v>0</v>
      </c>
      <c r="X1659" s="174"/>
      <c r="Y1659" s="174"/>
      <c r="Z1659" s="174"/>
      <c r="AA1659" s="175"/>
      <c r="AB1659" s="176"/>
      <c r="AC1659" s="176"/>
    </row>
    <row r="1660" spans="1:41" s="177" customFormat="1" ht="15.75" x14ac:dyDescent="0.25">
      <c r="A1660" s="128"/>
      <c r="B1660" s="220"/>
      <c r="C1660" s="322" t="s">
        <v>173</v>
      </c>
      <c r="D1660" s="322"/>
      <c r="E1660" s="307"/>
      <c r="F1660" s="307"/>
      <c r="G1660" s="307"/>
      <c r="H1660" s="307"/>
      <c r="I1660" s="307"/>
      <c r="J1660" s="307"/>
      <c r="K1660" s="307"/>
      <c r="L1660" s="307"/>
      <c r="M1660" s="307"/>
      <c r="N1660" s="323"/>
      <c r="O1660" s="307"/>
      <c r="P1660" s="307"/>
      <c r="Q1660" s="307"/>
      <c r="R1660" s="345"/>
      <c r="S1660" s="380"/>
      <c r="T1660" s="202" t="b">
        <f t="shared" si="136"/>
        <v>0</v>
      </c>
      <c r="U1660" s="202" t="str">
        <f t="shared" si="137"/>
        <v>FALSE</v>
      </c>
      <c r="V1660" s="202">
        <f>IF(P1660="YES",1,0)</f>
        <v>0</v>
      </c>
      <c r="W1660" s="202" t="str">
        <f t="shared" si="138"/>
        <v>0</v>
      </c>
      <c r="X1660" s="174"/>
      <c r="Y1660" s="174"/>
      <c r="Z1660" s="174"/>
      <c r="AA1660" s="175"/>
      <c r="AB1660" s="176"/>
      <c r="AC1660" s="176"/>
    </row>
    <row r="1661" spans="1:41" s="346" customFormat="1" ht="15.75" customHeight="1" x14ac:dyDescent="0.25">
      <c r="A1661" s="324"/>
      <c r="B1661" s="325"/>
      <c r="C1661" s="326" t="s">
        <v>351</v>
      </c>
      <c r="E1661" s="377"/>
      <c r="F1661" s="377"/>
      <c r="G1661" s="377"/>
      <c r="H1661" s="377"/>
      <c r="I1661" s="377"/>
      <c r="J1661" s="377"/>
      <c r="K1661" s="377"/>
      <c r="L1661" s="377"/>
      <c r="M1661" s="377"/>
      <c r="N1661" s="328"/>
      <c r="O1661" s="328"/>
      <c r="P1661" s="328"/>
      <c r="Q1661" s="328"/>
      <c r="R1661" s="348"/>
      <c r="S1661" s="539"/>
      <c r="T1661" s="330" t="e">
        <f t="shared" si="136"/>
        <v>#REF!</v>
      </c>
      <c r="U1661" s="330" t="e">
        <f t="shared" si="137"/>
        <v>#REF!</v>
      </c>
      <c r="V1661" s="330" t="e">
        <f>IF(#REF!="Uploaded",1,0)</f>
        <v>#REF!</v>
      </c>
      <c r="W1661" s="330" t="e">
        <f t="shared" si="138"/>
        <v>#REF!</v>
      </c>
      <c r="X1661" s="349"/>
      <c r="Y1661" s="349"/>
      <c r="Z1661" s="349"/>
      <c r="AA1661" s="541"/>
      <c r="AB1661" s="350"/>
      <c r="AC1661" s="350"/>
    </row>
    <row r="1662" spans="1:41" s="177" customFormat="1" ht="16.5" customHeight="1" x14ac:dyDescent="0.25">
      <c r="A1662" s="128"/>
      <c r="B1662" s="220"/>
      <c r="C1662" s="307"/>
      <c r="D1662" s="229"/>
      <c r="E1662" s="307"/>
      <c r="F1662" s="307"/>
      <c r="G1662" s="307"/>
      <c r="H1662" s="307"/>
      <c r="I1662" s="307"/>
      <c r="J1662" s="307"/>
      <c r="K1662" s="307"/>
      <c r="L1662" s="307"/>
      <c r="M1662" s="307"/>
      <c r="N1662" s="307"/>
      <c r="O1662" s="307"/>
      <c r="P1662" s="307"/>
      <c r="Q1662" s="307"/>
      <c r="R1662" s="306"/>
      <c r="S1662" s="380"/>
      <c r="T1662" s="202" t="b">
        <f t="shared" si="136"/>
        <v>0</v>
      </c>
      <c r="U1662" s="202" t="str">
        <f t="shared" si="137"/>
        <v>FALSE</v>
      </c>
      <c r="V1662" s="202">
        <f>IF(P1662="YES",1,0)</f>
        <v>0</v>
      </c>
      <c r="W1662" s="202" t="str">
        <f t="shared" si="138"/>
        <v>0</v>
      </c>
      <c r="X1662" s="174"/>
      <c r="Y1662" s="174"/>
      <c r="Z1662" s="174"/>
      <c r="AA1662" s="175"/>
      <c r="AB1662" s="176"/>
      <c r="AC1662" s="176"/>
    </row>
    <row r="1663" spans="1:41" s="177" customFormat="1" ht="16.5" customHeight="1" x14ac:dyDescent="0.25">
      <c r="A1663" s="128"/>
      <c r="B1663" s="220"/>
      <c r="C1663" s="223"/>
      <c r="D1663" s="302" t="s">
        <v>700</v>
      </c>
      <c r="E1663" s="302"/>
      <c r="F1663" s="302"/>
      <c r="G1663" s="302"/>
      <c r="H1663" s="302"/>
      <c r="I1663" s="302"/>
      <c r="J1663" s="302"/>
      <c r="K1663" s="302"/>
      <c r="L1663" s="302"/>
      <c r="M1663" s="302"/>
      <c r="N1663" s="302"/>
      <c r="O1663" s="302"/>
      <c r="P1663" s="379"/>
      <c r="Q1663" s="95" t="s">
        <v>251</v>
      </c>
      <c r="R1663" s="306"/>
      <c r="S1663" s="380" t="str">
        <f>IF(AND(OR(Q1663="NO",Q1663="&lt;select&gt;"),OR(D1671&lt;&gt;"",U1687="TRUE",D1681&lt;&gt;"",I1667&lt;&gt;"",)),"Please answer this question by making a selection in the dropdown.","")</f>
        <v/>
      </c>
      <c r="T1663" s="202" t="b">
        <f t="shared" si="136"/>
        <v>0</v>
      </c>
      <c r="U1663" s="202" t="str">
        <f t="shared" si="137"/>
        <v>FALSE</v>
      </c>
      <c r="V1663" s="202">
        <f>IF(Q1663="YES",1,0)</f>
        <v>0</v>
      </c>
      <c r="W1663" s="202" t="str">
        <f t="shared" si="138"/>
        <v>0</v>
      </c>
      <c r="X1663" s="174"/>
      <c r="Y1663" s="174"/>
      <c r="Z1663" s="174"/>
      <c r="AA1663" s="175"/>
      <c r="AB1663" s="176"/>
      <c r="AC1663" s="176"/>
    </row>
    <row r="1664" spans="1:41" s="177" customFormat="1" ht="15.75" customHeight="1" x14ac:dyDescent="0.25">
      <c r="A1664" s="128"/>
      <c r="B1664" s="220"/>
      <c r="C1664" s="223"/>
      <c r="D1664" s="207"/>
      <c r="E1664" s="378"/>
      <c r="F1664" s="378"/>
      <c r="G1664" s="378"/>
      <c r="H1664" s="378"/>
      <c r="I1664" s="378"/>
      <c r="J1664" s="378"/>
      <c r="K1664" s="378"/>
      <c r="L1664" s="378"/>
      <c r="M1664" s="378"/>
      <c r="N1664" s="378"/>
      <c r="O1664" s="226"/>
      <c r="P1664" s="152"/>
      <c r="Q1664" s="152"/>
      <c r="R1664" s="345"/>
      <c r="S1664" s="380"/>
      <c r="T1664" s="202" t="b">
        <f t="shared" si="136"/>
        <v>0</v>
      </c>
      <c r="U1664" s="202" t="str">
        <f t="shared" si="137"/>
        <v>FALSE</v>
      </c>
      <c r="V1664" s="202">
        <f t="shared" ref="V1664:V1692" si="143">IF(C1664="Uploaded",1,0)</f>
        <v>0</v>
      </c>
      <c r="W1664" s="202" t="str">
        <f t="shared" si="138"/>
        <v>0</v>
      </c>
      <c r="X1664" s="174"/>
      <c r="Y1664" s="174"/>
      <c r="Z1664" s="174"/>
      <c r="AA1664" s="175"/>
      <c r="AB1664" s="176"/>
      <c r="AC1664" s="176"/>
    </row>
    <row r="1665" spans="1:29" s="177" customFormat="1" ht="15.75" customHeight="1" x14ac:dyDescent="0.25">
      <c r="A1665" s="128"/>
      <c r="B1665" s="375"/>
      <c r="C1665" s="223"/>
      <c r="D1665" s="222" t="s">
        <v>241</v>
      </c>
      <c r="E1665" s="378"/>
      <c r="F1665" s="378"/>
      <c r="G1665" s="378"/>
      <c r="H1665" s="378"/>
      <c r="I1665" s="378"/>
      <c r="J1665" s="275"/>
      <c r="O1665" s="226"/>
      <c r="P1665" s="152"/>
      <c r="Q1665" s="152"/>
      <c r="R1665" s="345"/>
      <c r="S1665" s="380"/>
      <c r="T1665" s="202" t="b">
        <f t="shared" si="136"/>
        <v>0</v>
      </c>
      <c r="U1665" s="202" t="str">
        <f t="shared" si="137"/>
        <v>FALSE</v>
      </c>
      <c r="V1665" s="202">
        <f t="shared" si="143"/>
        <v>0</v>
      </c>
      <c r="W1665" s="202" t="str">
        <f t="shared" si="138"/>
        <v>0</v>
      </c>
      <c r="X1665" s="174"/>
      <c r="Y1665" s="174"/>
      <c r="Z1665" s="174"/>
      <c r="AA1665" s="175"/>
      <c r="AB1665" s="176"/>
      <c r="AC1665" s="176"/>
    </row>
    <row r="1666" spans="1:29" s="177" customFormat="1" ht="11.25" customHeight="1" x14ac:dyDescent="0.25">
      <c r="A1666" s="128"/>
      <c r="B1666" s="375"/>
      <c r="C1666" s="223"/>
      <c r="D1666" s="222"/>
      <c r="E1666" s="378"/>
      <c r="F1666" s="378"/>
      <c r="G1666" s="378"/>
      <c r="H1666" s="378"/>
      <c r="I1666" s="378"/>
      <c r="J1666" s="207"/>
      <c r="K1666" s="379"/>
      <c r="L1666" s="207"/>
      <c r="M1666" s="207"/>
      <c r="N1666" s="207"/>
      <c r="O1666" s="226"/>
      <c r="P1666" s="152"/>
      <c r="Q1666" s="152"/>
      <c r="R1666" s="345"/>
      <c r="S1666" s="380"/>
      <c r="T1666" s="202" t="b">
        <f t="shared" si="136"/>
        <v>0</v>
      </c>
      <c r="U1666" s="202" t="str">
        <f t="shared" si="137"/>
        <v>FALSE</v>
      </c>
      <c r="V1666" s="202">
        <f t="shared" si="143"/>
        <v>0</v>
      </c>
      <c r="W1666" s="202" t="str">
        <f t="shared" si="138"/>
        <v>0</v>
      </c>
      <c r="X1666" s="174"/>
      <c r="Y1666" s="174"/>
      <c r="Z1666" s="174"/>
      <c r="AA1666" s="175"/>
      <c r="AB1666" s="176"/>
      <c r="AC1666" s="176"/>
    </row>
    <row r="1667" spans="1:29" s="177" customFormat="1" ht="15.75" customHeight="1" x14ac:dyDescent="0.25">
      <c r="A1667" s="128"/>
      <c r="B1667" s="375"/>
      <c r="C1667" s="223"/>
      <c r="D1667" s="222"/>
      <c r="E1667" s="381" t="s">
        <v>206</v>
      </c>
      <c r="F1667" s="715" t="s">
        <v>251</v>
      </c>
      <c r="G1667" s="378"/>
      <c r="H1667" s="381" t="s">
        <v>205</v>
      </c>
      <c r="I1667" s="1084"/>
      <c r="J1667" s="1085"/>
      <c r="K1667" s="379"/>
      <c r="L1667" s="382"/>
      <c r="M1667" s="383"/>
      <c r="N1667" s="216"/>
      <c r="O1667" s="226"/>
      <c r="P1667" s="152"/>
      <c r="Q1667" s="152"/>
      <c r="R1667" s="345"/>
      <c r="S1667" s="380" t="str">
        <f>IF(AND(Q1663="YES",I1667=""),"Please fill in the month and year.","")</f>
        <v/>
      </c>
      <c r="T1667" s="202" t="b">
        <f t="shared" si="136"/>
        <v>0</v>
      </c>
      <c r="U1667" s="202" t="str">
        <f t="shared" si="137"/>
        <v>FALSE</v>
      </c>
      <c r="V1667" s="202">
        <f t="shared" si="143"/>
        <v>0</v>
      </c>
      <c r="W1667" s="202" t="str">
        <f t="shared" si="138"/>
        <v>0</v>
      </c>
      <c r="X1667" s="174"/>
      <c r="Y1667" s="174"/>
      <c r="Z1667" s="174"/>
      <c r="AA1667" s="175"/>
      <c r="AB1667" s="176"/>
      <c r="AC1667" s="176"/>
    </row>
    <row r="1668" spans="1:29" s="177" customFormat="1" ht="18" customHeight="1" x14ac:dyDescent="0.25">
      <c r="A1668" s="128"/>
      <c r="B1668" s="220"/>
      <c r="C1668" s="223"/>
      <c r="D1668" s="333"/>
      <c r="E1668" s="307"/>
      <c r="F1668" s="307"/>
      <c r="G1668" s="307"/>
      <c r="H1668" s="307"/>
      <c r="I1668" s="307"/>
      <c r="J1668" s="307"/>
      <c r="K1668" s="307"/>
      <c r="L1668" s="307"/>
      <c r="M1668" s="307"/>
      <c r="N1668" s="323"/>
      <c r="O1668" s="226"/>
      <c r="P1668" s="152"/>
      <c r="Q1668" s="152"/>
      <c r="R1668" s="306"/>
      <c r="S1668" s="380"/>
      <c r="T1668" s="202" t="b">
        <f>IF(W1668="1",TRUE,FALSE)</f>
        <v>0</v>
      </c>
      <c r="U1668" s="202" t="str">
        <f>""&amp;T1668&amp;""</f>
        <v>FALSE</v>
      </c>
      <c r="V1668" s="202">
        <f>IF(C1668="Uploaded",1,0)</f>
        <v>0</v>
      </c>
      <c r="W1668" s="202" t="str">
        <f>""&amp;V1668&amp;""</f>
        <v>0</v>
      </c>
      <c r="X1668" s="174"/>
      <c r="Y1668" s="174"/>
      <c r="Z1668" s="174"/>
      <c r="AA1668" s="175"/>
      <c r="AB1668" s="176"/>
      <c r="AC1668" s="176"/>
    </row>
    <row r="1669" spans="1:29" s="177" customFormat="1" ht="15.75" x14ac:dyDescent="0.25">
      <c r="A1669" s="128"/>
      <c r="B1669" s="220"/>
      <c r="C1669" s="223"/>
      <c r="D1669" s="222" t="s">
        <v>418</v>
      </c>
      <c r="E1669" s="378"/>
      <c r="F1669" s="378"/>
      <c r="G1669" s="378"/>
      <c r="H1669" s="378"/>
      <c r="I1669" s="378"/>
      <c r="J1669" s="378"/>
      <c r="K1669" s="378"/>
      <c r="L1669" s="378"/>
      <c r="M1669" s="378"/>
      <c r="N1669" s="378"/>
      <c r="O1669" s="378"/>
      <c r="P1669" s="378"/>
      <c r="Q1669" s="378"/>
      <c r="R1669" s="345"/>
      <c r="S1669" s="380"/>
      <c r="T1669" s="202" t="b">
        <f t="shared" si="136"/>
        <v>0</v>
      </c>
      <c r="U1669" s="202" t="str">
        <f t="shared" si="137"/>
        <v>FALSE</v>
      </c>
      <c r="V1669" s="202">
        <f t="shared" si="143"/>
        <v>0</v>
      </c>
      <c r="W1669" s="202" t="str">
        <f t="shared" si="138"/>
        <v>0</v>
      </c>
      <c r="X1669" s="174"/>
      <c r="Y1669" s="174"/>
      <c r="Z1669" s="174"/>
      <c r="AA1669" s="175"/>
      <c r="AB1669" s="176"/>
      <c r="AC1669" s="176"/>
    </row>
    <row r="1670" spans="1:29" s="177" customFormat="1" ht="9.75" customHeight="1" x14ac:dyDescent="0.25">
      <c r="A1670" s="128"/>
      <c r="B1670" s="220"/>
      <c r="C1670" s="223"/>
      <c r="D1670" s="307"/>
      <c r="E1670" s="307"/>
      <c r="F1670" s="307"/>
      <c r="G1670" s="307"/>
      <c r="H1670" s="307"/>
      <c r="I1670" s="307"/>
      <c r="J1670" s="307"/>
      <c r="K1670" s="307"/>
      <c r="L1670" s="307"/>
      <c r="M1670" s="307"/>
      <c r="N1670" s="323"/>
      <c r="O1670" s="307"/>
      <c r="P1670" s="307"/>
      <c r="Q1670" s="307"/>
      <c r="R1670" s="345"/>
      <c r="S1670" s="380"/>
      <c r="T1670" s="202" t="b">
        <f t="shared" si="136"/>
        <v>0</v>
      </c>
      <c r="U1670" s="202" t="str">
        <f t="shared" si="137"/>
        <v>FALSE</v>
      </c>
      <c r="V1670" s="202">
        <f t="shared" si="143"/>
        <v>0</v>
      </c>
      <c r="W1670" s="202" t="str">
        <f t="shared" si="138"/>
        <v>0</v>
      </c>
      <c r="X1670" s="174"/>
      <c r="Y1670" s="174"/>
      <c r="Z1670" s="174"/>
      <c r="AA1670" s="175"/>
      <c r="AB1670" s="176"/>
      <c r="AC1670" s="176"/>
    </row>
    <row r="1671" spans="1:29" s="177" customFormat="1" x14ac:dyDescent="0.25">
      <c r="A1671" s="128"/>
      <c r="B1671" s="220"/>
      <c r="C1671" s="223"/>
      <c r="D1671" s="959"/>
      <c r="E1671" s="960"/>
      <c r="F1671" s="960"/>
      <c r="G1671" s="960"/>
      <c r="H1671" s="960"/>
      <c r="I1671" s="960"/>
      <c r="J1671" s="960"/>
      <c r="K1671" s="960"/>
      <c r="L1671" s="960"/>
      <c r="M1671" s="960"/>
      <c r="N1671" s="960"/>
      <c r="O1671" s="960"/>
      <c r="P1671" s="960"/>
      <c r="Q1671" s="961"/>
      <c r="R1671" s="309"/>
      <c r="S1671" s="380" t="str">
        <f>IF(AND(Q1663="YES",D1671=""),"Please add narrative text.","")</f>
        <v/>
      </c>
      <c r="T1671" s="202" t="b">
        <f t="shared" si="136"/>
        <v>0</v>
      </c>
      <c r="U1671" s="202" t="str">
        <f t="shared" si="137"/>
        <v>FALSE</v>
      </c>
      <c r="V1671" s="202">
        <f t="shared" si="143"/>
        <v>0</v>
      </c>
      <c r="W1671" s="202" t="str">
        <f t="shared" si="138"/>
        <v>0</v>
      </c>
      <c r="X1671" s="174"/>
      <c r="Y1671" s="174"/>
      <c r="Z1671" s="174"/>
      <c r="AA1671" s="175"/>
      <c r="AB1671" s="176"/>
      <c r="AC1671" s="176"/>
    </row>
    <row r="1672" spans="1:29" s="177" customFormat="1" x14ac:dyDescent="0.25">
      <c r="A1672" s="128"/>
      <c r="B1672" s="220"/>
      <c r="C1672" s="223"/>
      <c r="D1672" s="962"/>
      <c r="E1672" s="963"/>
      <c r="F1672" s="963"/>
      <c r="G1672" s="963"/>
      <c r="H1672" s="963"/>
      <c r="I1672" s="963"/>
      <c r="J1672" s="963"/>
      <c r="K1672" s="963"/>
      <c r="L1672" s="963"/>
      <c r="M1672" s="963"/>
      <c r="N1672" s="963"/>
      <c r="O1672" s="963"/>
      <c r="P1672" s="963"/>
      <c r="Q1672" s="964"/>
      <c r="R1672" s="306"/>
      <c r="S1672" s="380"/>
      <c r="T1672" s="202" t="b">
        <f t="shared" si="136"/>
        <v>0</v>
      </c>
      <c r="U1672" s="202" t="str">
        <f t="shared" si="137"/>
        <v>FALSE</v>
      </c>
      <c r="V1672" s="202">
        <f t="shared" si="143"/>
        <v>0</v>
      </c>
      <c r="W1672" s="202" t="str">
        <f t="shared" si="138"/>
        <v>0</v>
      </c>
      <c r="X1672" s="174"/>
      <c r="Y1672" s="174"/>
      <c r="Z1672" s="174"/>
      <c r="AA1672" s="175"/>
      <c r="AB1672" s="176"/>
      <c r="AC1672" s="176"/>
    </row>
    <row r="1673" spans="1:29" s="177" customFormat="1" x14ac:dyDescent="0.25">
      <c r="A1673" s="128"/>
      <c r="B1673" s="220"/>
      <c r="C1673" s="223"/>
      <c r="D1673" s="962"/>
      <c r="E1673" s="963"/>
      <c r="F1673" s="963"/>
      <c r="G1673" s="963"/>
      <c r="H1673" s="963"/>
      <c r="I1673" s="963"/>
      <c r="J1673" s="963"/>
      <c r="K1673" s="963"/>
      <c r="L1673" s="963"/>
      <c r="M1673" s="963"/>
      <c r="N1673" s="963"/>
      <c r="O1673" s="963"/>
      <c r="P1673" s="963"/>
      <c r="Q1673" s="964"/>
      <c r="R1673" s="306"/>
      <c r="S1673" s="380"/>
      <c r="T1673" s="202" t="b">
        <f t="shared" si="136"/>
        <v>0</v>
      </c>
      <c r="U1673" s="202" t="str">
        <f t="shared" si="137"/>
        <v>FALSE</v>
      </c>
      <c r="V1673" s="202">
        <f t="shared" si="143"/>
        <v>0</v>
      </c>
      <c r="W1673" s="202" t="str">
        <f t="shared" si="138"/>
        <v>0</v>
      </c>
      <c r="X1673" s="174"/>
      <c r="Y1673" s="174"/>
      <c r="Z1673" s="174"/>
      <c r="AA1673" s="175"/>
      <c r="AB1673" s="176"/>
      <c r="AC1673" s="176"/>
    </row>
    <row r="1674" spans="1:29" s="177" customFormat="1" x14ac:dyDescent="0.25">
      <c r="A1674" s="128"/>
      <c r="B1674" s="220"/>
      <c r="C1674" s="223"/>
      <c r="D1674" s="962"/>
      <c r="E1674" s="963"/>
      <c r="F1674" s="963"/>
      <c r="G1674" s="963"/>
      <c r="H1674" s="963"/>
      <c r="I1674" s="963"/>
      <c r="J1674" s="963"/>
      <c r="K1674" s="963"/>
      <c r="L1674" s="963"/>
      <c r="M1674" s="963"/>
      <c r="N1674" s="963"/>
      <c r="O1674" s="963"/>
      <c r="P1674" s="963"/>
      <c r="Q1674" s="964"/>
      <c r="R1674" s="306"/>
      <c r="S1674" s="380"/>
      <c r="T1674" s="202" t="b">
        <f t="shared" si="136"/>
        <v>0</v>
      </c>
      <c r="U1674" s="202" t="str">
        <f t="shared" si="137"/>
        <v>FALSE</v>
      </c>
      <c r="V1674" s="202">
        <f t="shared" si="143"/>
        <v>0</v>
      </c>
      <c r="W1674" s="202" t="str">
        <f t="shared" si="138"/>
        <v>0</v>
      </c>
      <c r="X1674" s="174"/>
      <c r="Y1674" s="174"/>
      <c r="Z1674" s="174"/>
      <c r="AA1674" s="175"/>
      <c r="AB1674" s="176"/>
      <c r="AC1674" s="176"/>
    </row>
    <row r="1675" spans="1:29" s="177" customFormat="1" x14ac:dyDescent="0.25">
      <c r="A1675" s="128"/>
      <c r="B1675" s="220"/>
      <c r="C1675" s="223"/>
      <c r="D1675" s="965"/>
      <c r="E1675" s="966"/>
      <c r="F1675" s="966"/>
      <c r="G1675" s="966"/>
      <c r="H1675" s="966"/>
      <c r="I1675" s="966"/>
      <c r="J1675" s="966"/>
      <c r="K1675" s="966"/>
      <c r="L1675" s="966"/>
      <c r="M1675" s="966"/>
      <c r="N1675" s="966"/>
      <c r="O1675" s="966"/>
      <c r="P1675" s="966"/>
      <c r="Q1675" s="967"/>
      <c r="R1675" s="339"/>
      <c r="T1675" s="202" t="b">
        <f t="shared" si="136"/>
        <v>0</v>
      </c>
      <c r="U1675" s="202" t="str">
        <f t="shared" si="137"/>
        <v>FALSE</v>
      </c>
      <c r="V1675" s="202">
        <f t="shared" si="143"/>
        <v>0</v>
      </c>
      <c r="W1675" s="202" t="str">
        <f t="shared" si="138"/>
        <v>0</v>
      </c>
      <c r="X1675" s="174"/>
      <c r="Y1675" s="174"/>
      <c r="Z1675" s="174"/>
      <c r="AA1675" s="175"/>
      <c r="AB1675" s="176"/>
      <c r="AC1675" s="176"/>
    </row>
    <row r="1676" spans="1:29" s="177" customFormat="1" ht="20.25" customHeight="1" x14ac:dyDescent="0.25">
      <c r="A1676" s="128"/>
      <c r="B1676" s="220"/>
      <c r="C1676" s="223"/>
      <c r="D1676" s="229"/>
      <c r="E1676" s="307"/>
      <c r="F1676" s="307"/>
      <c r="G1676" s="307"/>
      <c r="H1676" s="307"/>
      <c r="I1676" s="307"/>
      <c r="J1676" s="307"/>
      <c r="K1676" s="307"/>
      <c r="L1676" s="307"/>
      <c r="M1676" s="307"/>
      <c r="N1676" s="307"/>
      <c r="O1676" s="307"/>
      <c r="P1676" s="307"/>
      <c r="Q1676" s="307"/>
      <c r="R1676" s="306"/>
      <c r="S1676" s="660" t="str">
        <f>IF(AND(OR(P1677="YES"),OR(Q1663="&lt;select&gt;")),"Answer the question above.","")</f>
        <v/>
      </c>
      <c r="T1676" s="202" t="b">
        <f>IF(W1676="1",TRUE,FALSE)</f>
        <v>0</v>
      </c>
      <c r="U1676" s="202" t="str">
        <f>""&amp;T1676&amp;""</f>
        <v>FALSE</v>
      </c>
      <c r="V1676" s="202">
        <f>IF(P1676="YES",1,0)</f>
        <v>0</v>
      </c>
      <c r="W1676" s="202" t="str">
        <f>""&amp;V1676&amp;""</f>
        <v>0</v>
      </c>
      <c r="X1676" s="174"/>
      <c r="Y1676" s="174"/>
      <c r="Z1676" s="174"/>
      <c r="AA1676" s="175"/>
      <c r="AB1676" s="176"/>
      <c r="AC1676" s="176"/>
    </row>
    <row r="1677" spans="1:29" s="177" customFormat="1" ht="16.5" customHeight="1" x14ac:dyDescent="0.25">
      <c r="A1677" s="128"/>
      <c r="B1677" s="220"/>
      <c r="C1677" s="223"/>
      <c r="D1677" s="883" t="s">
        <v>656</v>
      </c>
      <c r="E1677" s="883"/>
      <c r="F1677" s="883"/>
      <c r="G1677" s="883"/>
      <c r="H1677" s="883"/>
      <c r="I1677" s="883"/>
      <c r="J1677" s="883"/>
      <c r="K1677" s="883"/>
      <c r="L1677" s="883"/>
      <c r="M1677" s="883"/>
      <c r="N1677" s="883"/>
      <c r="O1677" s="884"/>
      <c r="P1677" s="95" t="s">
        <v>251</v>
      </c>
      <c r="Q1677" s="307"/>
      <c r="R1677" s="306"/>
      <c r="S1677" s="380" t="str">
        <f>IF(AND(OR(Q1663="YES"),OR(P1677="&lt;select&gt;")),"Please answer this question by making a selection in the dropdown.","")</f>
        <v/>
      </c>
      <c r="T1677" s="202" t="b">
        <f>IF(W1677="1",TRUE,FALSE)</f>
        <v>0</v>
      </c>
      <c r="U1677" s="202" t="str">
        <f>""&amp;T1677&amp;""</f>
        <v>FALSE</v>
      </c>
      <c r="V1677" s="202">
        <f>IF(P1677="YES",1,0)</f>
        <v>0</v>
      </c>
      <c r="W1677" s="202" t="str">
        <f>""&amp;V1677&amp;""</f>
        <v>0</v>
      </c>
      <c r="X1677" s="174"/>
      <c r="Y1677" s="174"/>
      <c r="Z1677" s="174"/>
      <c r="AA1677" s="175"/>
      <c r="AB1677" s="176"/>
      <c r="AC1677" s="176"/>
    </row>
    <row r="1678" spans="1:29" s="177" customFormat="1" ht="16.5" customHeight="1" x14ac:dyDescent="0.25">
      <c r="A1678" s="128"/>
      <c r="B1678" s="220"/>
      <c r="C1678" s="223"/>
      <c r="D1678" s="333"/>
      <c r="E1678" s="307"/>
      <c r="F1678" s="307"/>
      <c r="G1678" s="307"/>
      <c r="H1678" s="307"/>
      <c r="I1678" s="307"/>
      <c r="J1678" s="307"/>
      <c r="K1678" s="307"/>
      <c r="L1678" s="307"/>
      <c r="M1678" s="307"/>
      <c r="N1678" s="323"/>
      <c r="O1678" s="226"/>
      <c r="P1678" s="152"/>
      <c r="Q1678" s="152"/>
      <c r="R1678" s="306"/>
      <c r="S1678" s="380"/>
      <c r="T1678" s="202" t="b">
        <f>IF(W1678="1",TRUE,FALSE)</f>
        <v>0</v>
      </c>
      <c r="U1678" s="202" t="str">
        <f>""&amp;T1678&amp;""</f>
        <v>FALSE</v>
      </c>
      <c r="V1678" s="202">
        <f>IF(C1678="Uploaded",1,0)</f>
        <v>0</v>
      </c>
      <c r="W1678" s="202" t="str">
        <f>""&amp;V1678&amp;""</f>
        <v>0</v>
      </c>
      <c r="X1678" s="174"/>
      <c r="Y1678" s="174"/>
      <c r="Z1678" s="174"/>
      <c r="AA1678" s="175"/>
      <c r="AB1678" s="176"/>
      <c r="AC1678" s="176"/>
    </row>
    <row r="1679" spans="1:29" s="207" customFormat="1" ht="15" customHeight="1" x14ac:dyDescent="0.25">
      <c r="A1679" s="128"/>
      <c r="B1679" s="220"/>
      <c r="C1679" s="223"/>
      <c r="D1679" s="222" t="s">
        <v>424</v>
      </c>
      <c r="E1679" s="385"/>
      <c r="F1679" s="385"/>
      <c r="G1679" s="385"/>
      <c r="H1679" s="385"/>
      <c r="I1679" s="385"/>
      <c r="J1679" s="385"/>
      <c r="K1679" s="385"/>
      <c r="L1679" s="385"/>
      <c r="M1679" s="385"/>
      <c r="N1679" s="385"/>
      <c r="O1679" s="385"/>
      <c r="P1679" s="385"/>
      <c r="Q1679" s="385"/>
      <c r="R1679" s="306"/>
      <c r="S1679" s="380"/>
      <c r="T1679" s="202" t="b">
        <f t="shared" ref="T1679:T1753" si="144">IF(W1679="1",TRUE,FALSE)</f>
        <v>0</v>
      </c>
      <c r="U1679" s="202" t="str">
        <f t="shared" ref="U1679:U1753" si="145">""&amp;T1679&amp;""</f>
        <v>FALSE</v>
      </c>
      <c r="V1679" s="202">
        <f t="shared" si="143"/>
        <v>0</v>
      </c>
      <c r="W1679" s="202" t="str">
        <f t="shared" ref="W1679:W1753" si="146">""&amp;V1679&amp;""</f>
        <v>0</v>
      </c>
      <c r="X1679" s="261"/>
      <c r="Y1679" s="261"/>
      <c r="Z1679" s="261"/>
      <c r="AA1679" s="124"/>
      <c r="AB1679" s="262"/>
      <c r="AC1679" s="262"/>
    </row>
    <row r="1680" spans="1:29" s="207" customFormat="1" ht="9" customHeight="1" x14ac:dyDescent="0.25">
      <c r="A1680" s="128"/>
      <c r="B1680" s="220"/>
      <c r="C1680" s="223"/>
      <c r="D1680" s="385"/>
      <c r="E1680" s="385"/>
      <c r="F1680" s="385"/>
      <c r="G1680" s="385"/>
      <c r="H1680" s="385"/>
      <c r="I1680" s="385"/>
      <c r="J1680" s="385"/>
      <c r="K1680" s="385"/>
      <c r="L1680" s="385"/>
      <c r="M1680" s="385"/>
      <c r="N1680" s="385"/>
      <c r="O1680" s="385"/>
      <c r="P1680" s="385"/>
      <c r="Q1680" s="385"/>
      <c r="R1680" s="306"/>
      <c r="S1680" s="380"/>
      <c r="T1680" s="202" t="b">
        <f t="shared" si="144"/>
        <v>0</v>
      </c>
      <c r="U1680" s="202" t="str">
        <f t="shared" si="145"/>
        <v>FALSE</v>
      </c>
      <c r="V1680" s="202">
        <f t="shared" si="143"/>
        <v>0</v>
      </c>
      <c r="W1680" s="202" t="str">
        <f t="shared" si="146"/>
        <v>0</v>
      </c>
      <c r="X1680" s="261"/>
      <c r="Y1680" s="261"/>
      <c r="Z1680" s="261"/>
      <c r="AA1680" s="124"/>
      <c r="AB1680" s="262"/>
      <c r="AC1680" s="262"/>
    </row>
    <row r="1681" spans="1:41" s="177" customFormat="1" ht="19.5" customHeight="1" x14ac:dyDescent="0.25">
      <c r="A1681" s="128"/>
      <c r="B1681" s="220"/>
      <c r="C1681" s="307"/>
      <c r="D1681" s="959"/>
      <c r="E1681" s="960"/>
      <c r="F1681" s="960"/>
      <c r="G1681" s="960"/>
      <c r="H1681" s="960"/>
      <c r="I1681" s="960"/>
      <c r="J1681" s="960"/>
      <c r="K1681" s="960"/>
      <c r="L1681" s="960"/>
      <c r="M1681" s="960"/>
      <c r="N1681" s="960"/>
      <c r="O1681" s="960"/>
      <c r="P1681" s="960"/>
      <c r="Q1681" s="961"/>
      <c r="R1681" s="309"/>
      <c r="S1681" s="380" t="str">
        <f>IF(AND(P1677="YES",D1681=""),"Please add narrative text.","")</f>
        <v/>
      </c>
      <c r="T1681" s="202" t="b">
        <f t="shared" si="144"/>
        <v>0</v>
      </c>
      <c r="U1681" s="202" t="str">
        <f t="shared" si="145"/>
        <v>FALSE</v>
      </c>
      <c r="V1681" s="202">
        <f t="shared" si="143"/>
        <v>0</v>
      </c>
      <c r="W1681" s="202" t="str">
        <f t="shared" si="146"/>
        <v>0</v>
      </c>
      <c r="X1681" s="174"/>
      <c r="Y1681" s="174"/>
      <c r="Z1681" s="174"/>
      <c r="AA1681" s="175"/>
      <c r="AB1681" s="176"/>
      <c r="AC1681" s="176"/>
    </row>
    <row r="1682" spans="1:41" s="177" customFormat="1" ht="22.5" customHeight="1" x14ac:dyDescent="0.25">
      <c r="A1682" s="128"/>
      <c r="B1682" s="220"/>
      <c r="C1682" s="307"/>
      <c r="D1682" s="962"/>
      <c r="E1682" s="963"/>
      <c r="F1682" s="963"/>
      <c r="G1682" s="963"/>
      <c r="H1682" s="963"/>
      <c r="I1682" s="963"/>
      <c r="J1682" s="963"/>
      <c r="K1682" s="963"/>
      <c r="L1682" s="963"/>
      <c r="M1682" s="963"/>
      <c r="N1682" s="963"/>
      <c r="O1682" s="963"/>
      <c r="P1682" s="963"/>
      <c r="Q1682" s="964"/>
      <c r="R1682" s="306"/>
      <c r="S1682" s="380"/>
      <c r="T1682" s="202" t="b">
        <f t="shared" si="144"/>
        <v>0</v>
      </c>
      <c r="U1682" s="202" t="str">
        <f t="shared" si="145"/>
        <v>FALSE</v>
      </c>
      <c r="V1682" s="202">
        <f t="shared" si="143"/>
        <v>0</v>
      </c>
      <c r="W1682" s="202" t="str">
        <f t="shared" si="146"/>
        <v>0</v>
      </c>
      <c r="X1682" s="174"/>
      <c r="Y1682" s="174"/>
      <c r="Z1682" s="174"/>
      <c r="AA1682" s="175"/>
      <c r="AB1682" s="176"/>
      <c r="AC1682" s="176"/>
    </row>
    <row r="1683" spans="1:41" s="177" customFormat="1" ht="18.75" customHeight="1" x14ac:dyDescent="0.25">
      <c r="A1683" s="128"/>
      <c r="B1683" s="220"/>
      <c r="C1683" s="223"/>
      <c r="D1683" s="962"/>
      <c r="E1683" s="963"/>
      <c r="F1683" s="963"/>
      <c r="G1683" s="963"/>
      <c r="H1683" s="963"/>
      <c r="I1683" s="963"/>
      <c r="J1683" s="963"/>
      <c r="K1683" s="963"/>
      <c r="L1683" s="963"/>
      <c r="M1683" s="963"/>
      <c r="N1683" s="963"/>
      <c r="O1683" s="963"/>
      <c r="P1683" s="963"/>
      <c r="Q1683" s="964"/>
      <c r="R1683" s="306"/>
      <c r="S1683" s="380"/>
      <c r="T1683" s="202" t="b">
        <f t="shared" si="144"/>
        <v>0</v>
      </c>
      <c r="U1683" s="202" t="str">
        <f t="shared" si="145"/>
        <v>FALSE</v>
      </c>
      <c r="V1683" s="202">
        <f t="shared" si="143"/>
        <v>0</v>
      </c>
      <c r="W1683" s="202" t="str">
        <f t="shared" si="146"/>
        <v>0</v>
      </c>
      <c r="X1683" s="174"/>
      <c r="Y1683" s="174"/>
      <c r="Z1683" s="174"/>
      <c r="AA1683" s="175"/>
      <c r="AB1683" s="176"/>
      <c r="AC1683" s="176"/>
    </row>
    <row r="1684" spans="1:41" s="177" customFormat="1" ht="21" customHeight="1" x14ac:dyDescent="0.25">
      <c r="A1684" s="128"/>
      <c r="B1684" s="220"/>
      <c r="C1684" s="223"/>
      <c r="D1684" s="962"/>
      <c r="E1684" s="963"/>
      <c r="F1684" s="963"/>
      <c r="G1684" s="963"/>
      <c r="H1684" s="963"/>
      <c r="I1684" s="963"/>
      <c r="J1684" s="963"/>
      <c r="K1684" s="963"/>
      <c r="L1684" s="963"/>
      <c r="M1684" s="963"/>
      <c r="N1684" s="963"/>
      <c r="O1684" s="963"/>
      <c r="P1684" s="963"/>
      <c r="Q1684" s="964"/>
      <c r="R1684" s="306"/>
      <c r="S1684" s="380"/>
      <c r="T1684" s="202" t="b">
        <f t="shared" si="144"/>
        <v>0</v>
      </c>
      <c r="U1684" s="202" t="str">
        <f t="shared" si="145"/>
        <v>FALSE</v>
      </c>
      <c r="V1684" s="202">
        <f t="shared" si="143"/>
        <v>0</v>
      </c>
      <c r="W1684" s="202" t="str">
        <f t="shared" si="146"/>
        <v>0</v>
      </c>
      <c r="X1684" s="174"/>
      <c r="Y1684" s="174"/>
      <c r="Z1684" s="174"/>
      <c r="AA1684" s="175"/>
      <c r="AB1684" s="176"/>
      <c r="AC1684" s="176"/>
    </row>
    <row r="1685" spans="1:41" s="177" customFormat="1" x14ac:dyDescent="0.25">
      <c r="A1685" s="128"/>
      <c r="B1685" s="220"/>
      <c r="C1685" s="223"/>
      <c r="D1685" s="965"/>
      <c r="E1685" s="966"/>
      <c r="F1685" s="966"/>
      <c r="G1685" s="966"/>
      <c r="H1685" s="966"/>
      <c r="I1685" s="966"/>
      <c r="J1685" s="966"/>
      <c r="K1685" s="966"/>
      <c r="L1685" s="966"/>
      <c r="M1685" s="966"/>
      <c r="N1685" s="966"/>
      <c r="O1685" s="966"/>
      <c r="P1685" s="966"/>
      <c r="Q1685" s="967"/>
      <c r="R1685" s="339"/>
      <c r="S1685" s="380"/>
      <c r="T1685" s="202" t="b">
        <f t="shared" si="144"/>
        <v>0</v>
      </c>
      <c r="U1685" s="202" t="str">
        <f t="shared" si="145"/>
        <v>FALSE</v>
      </c>
      <c r="V1685" s="202">
        <f t="shared" si="143"/>
        <v>0</v>
      </c>
      <c r="W1685" s="202" t="str">
        <f t="shared" si="146"/>
        <v>0</v>
      </c>
      <c r="X1685" s="174"/>
      <c r="Y1685" s="174"/>
      <c r="Z1685" s="174"/>
      <c r="AA1685" s="175"/>
      <c r="AB1685" s="176"/>
      <c r="AC1685" s="176"/>
    </row>
    <row r="1686" spans="1:41" ht="15.75" customHeight="1" x14ac:dyDescent="0.25">
      <c r="A1686" s="124"/>
      <c r="B1686" s="211"/>
      <c r="C1686" s="223"/>
      <c r="D1686" s="333"/>
      <c r="E1686" s="307"/>
      <c r="F1686" s="307"/>
      <c r="G1686" s="307"/>
      <c r="H1686" s="307"/>
      <c r="I1686" s="307"/>
      <c r="J1686" s="307"/>
      <c r="K1686" s="307"/>
      <c r="L1686" s="307"/>
      <c r="M1686" s="307"/>
      <c r="N1686" s="323"/>
      <c r="O1686" s="151"/>
      <c r="P1686" s="372"/>
      <c r="Q1686" s="307"/>
      <c r="R1686" s="243"/>
      <c r="S1686" s="536"/>
      <c r="T1686" s="202" t="b">
        <f t="shared" si="144"/>
        <v>0</v>
      </c>
      <c r="U1686" s="202" t="str">
        <f t="shared" si="145"/>
        <v>FALSE</v>
      </c>
      <c r="V1686" s="202">
        <f>IF(C1686="Uploaded",1,0)</f>
        <v>0</v>
      </c>
      <c r="W1686" s="202" t="str">
        <f t="shared" si="146"/>
        <v>0</v>
      </c>
      <c r="AL1686" s="178"/>
      <c r="AM1686" s="178"/>
      <c r="AN1686" s="178"/>
      <c r="AO1686" s="178"/>
    </row>
    <row r="1687" spans="1:41" ht="21.75" customHeight="1" x14ac:dyDescent="0.25">
      <c r="A1687" s="124"/>
      <c r="B1687" s="211"/>
      <c r="C1687" s="223"/>
      <c r="D1687" s="902" t="s">
        <v>419</v>
      </c>
      <c r="E1687" s="902"/>
      <c r="F1687" s="902"/>
      <c r="G1687" s="902"/>
      <c r="H1687" s="902"/>
      <c r="I1687" s="902"/>
      <c r="J1687" s="902"/>
      <c r="K1687" s="902"/>
      <c r="L1687" s="902"/>
      <c r="M1687" s="902"/>
      <c r="N1687" s="902"/>
      <c r="O1687" s="903"/>
      <c r="P1687" s="968" t="s">
        <v>251</v>
      </c>
      <c r="Q1687" s="969"/>
      <c r="R1687" s="243"/>
      <c r="S1687" s="536" t="str">
        <f>IF(AND(Q1663="YES",P1687="&lt;select&gt;"),"Please upload the required documentation.","")</f>
        <v/>
      </c>
      <c r="T1687" s="202" t="b">
        <f t="shared" si="144"/>
        <v>0</v>
      </c>
      <c r="U1687" s="202" t="str">
        <f t="shared" si="145"/>
        <v>FALSE</v>
      </c>
      <c r="V1687" s="202">
        <f>IF(P1687="Uploaded",1,0)</f>
        <v>0</v>
      </c>
      <c r="W1687" s="202" t="str">
        <f t="shared" si="146"/>
        <v>0</v>
      </c>
      <c r="AL1687" s="178"/>
      <c r="AM1687" s="178"/>
      <c r="AN1687" s="178"/>
      <c r="AO1687" s="178"/>
    </row>
    <row r="1688" spans="1:41" ht="15.75" customHeight="1" x14ac:dyDescent="0.25">
      <c r="A1688" s="124"/>
      <c r="B1688" s="211"/>
      <c r="C1688" s="223"/>
      <c r="D1688" s="312"/>
      <c r="E1688" s="312"/>
      <c r="F1688" s="312"/>
      <c r="G1688" s="312"/>
      <c r="H1688" s="312"/>
      <c r="I1688" s="312"/>
      <c r="J1688" s="312"/>
      <c r="K1688" s="312"/>
      <c r="L1688" s="312"/>
      <c r="M1688" s="312"/>
      <c r="N1688" s="312"/>
      <c r="O1688" s="312"/>
      <c r="P1688" s="357"/>
      <c r="Q1688" s="357"/>
      <c r="R1688" s="243"/>
      <c r="S1688" s="536"/>
      <c r="T1688" s="202"/>
      <c r="U1688" s="202"/>
      <c r="V1688" s="202"/>
      <c r="W1688" s="202"/>
      <c r="X1688" s="261"/>
      <c r="Y1688" s="261"/>
      <c r="Z1688" s="261"/>
      <c r="AA1688" s="124"/>
      <c r="AB1688" s="262"/>
      <c r="AC1688" s="262"/>
      <c r="AD1688" s="207"/>
      <c r="AE1688" s="207"/>
      <c r="AF1688" s="207"/>
      <c r="AG1688" s="207"/>
      <c r="AH1688" s="207"/>
      <c r="AI1688" s="207"/>
      <c r="AJ1688" s="207"/>
      <c r="AK1688" s="207"/>
      <c r="AL1688" s="178"/>
      <c r="AM1688" s="178"/>
      <c r="AN1688" s="178"/>
      <c r="AO1688" s="178"/>
    </row>
    <row r="1689" spans="1:41" s="133" customFormat="1" ht="21.75" customHeight="1" x14ac:dyDescent="0.25">
      <c r="A1689" s="128"/>
      <c r="B1689" s="220"/>
      <c r="C1689" s="223"/>
      <c r="D1689" s="221" t="s">
        <v>663</v>
      </c>
      <c r="E1689" s="222"/>
      <c r="F1689" s="222"/>
      <c r="G1689" s="223"/>
      <c r="H1689" s="224"/>
      <c r="I1689" s="223"/>
      <c r="J1689" s="223"/>
      <c r="K1689" s="223"/>
      <c r="L1689" s="223"/>
      <c r="M1689" s="223"/>
      <c r="N1689" s="225"/>
      <c r="O1689" s="226"/>
      <c r="P1689" s="129"/>
      <c r="Q1689" s="129"/>
      <c r="R1689" s="227"/>
      <c r="S1689" s="380"/>
      <c r="T1689" s="202"/>
      <c r="U1689" s="202"/>
      <c r="V1689" s="202"/>
      <c r="W1689" s="202"/>
      <c r="X1689" s="202"/>
      <c r="Y1689" s="202"/>
      <c r="Z1689" s="202"/>
      <c r="AA1689" s="128"/>
      <c r="AB1689" s="131"/>
      <c r="AC1689" s="131"/>
    </row>
    <row r="1690" spans="1:41" s="133" customFormat="1" ht="15.75" x14ac:dyDescent="0.25">
      <c r="A1690" s="128"/>
      <c r="B1690" s="220"/>
      <c r="C1690" s="223"/>
      <c r="D1690" s="229"/>
      <c r="E1690" s="411" t="s">
        <v>257</v>
      </c>
      <c r="F1690" s="956" t="s">
        <v>251</v>
      </c>
      <c r="G1690" s="957"/>
      <c r="H1690" s="957"/>
      <c r="I1690" s="957"/>
      <c r="J1690" s="958"/>
      <c r="K1690" s="494"/>
      <c r="L1690" s="411" t="s">
        <v>258</v>
      </c>
      <c r="M1690" s="956" t="s">
        <v>251</v>
      </c>
      <c r="N1690" s="957"/>
      <c r="O1690" s="957"/>
      <c r="P1690" s="957"/>
      <c r="Q1690" s="958"/>
      <c r="R1690" s="227"/>
      <c r="S1690" s="380"/>
      <c r="T1690" s="202"/>
      <c r="U1690" s="202"/>
      <c r="V1690" s="202"/>
      <c r="W1690" s="202"/>
      <c r="X1690" s="202"/>
      <c r="Y1690" s="202"/>
      <c r="Z1690" s="202"/>
      <c r="AA1690" s="128"/>
      <c r="AB1690" s="131"/>
      <c r="AC1690" s="131"/>
    </row>
    <row r="1691" spans="1:41" s="177" customFormat="1" ht="15.6" customHeight="1" thickBot="1" x14ac:dyDescent="0.3">
      <c r="A1691" s="128"/>
      <c r="B1691" s="358"/>
      <c r="C1691" s="359"/>
      <c r="D1691" s="360"/>
      <c r="E1691" s="360"/>
      <c r="F1691" s="360"/>
      <c r="G1691" s="360"/>
      <c r="H1691" s="360"/>
      <c r="I1691" s="360"/>
      <c r="J1691" s="360"/>
      <c r="K1691" s="360"/>
      <c r="L1691" s="360"/>
      <c r="M1691" s="360"/>
      <c r="N1691" s="360"/>
      <c r="O1691" s="360"/>
      <c r="P1691" s="320"/>
      <c r="Q1691" s="320"/>
      <c r="R1691" s="361"/>
      <c r="S1691" s="380"/>
      <c r="T1691" s="202" t="b">
        <f t="shared" si="144"/>
        <v>0</v>
      </c>
      <c r="U1691" s="202" t="str">
        <f t="shared" si="145"/>
        <v>FALSE</v>
      </c>
      <c r="V1691" s="202">
        <f>IF(C1691="Uploaded",1,0)</f>
        <v>0</v>
      </c>
      <c r="W1691" s="202" t="str">
        <f t="shared" si="146"/>
        <v>0</v>
      </c>
      <c r="X1691" s="174"/>
      <c r="Y1691" s="174"/>
      <c r="Z1691" s="174"/>
      <c r="AA1691" s="175"/>
      <c r="AB1691" s="176"/>
      <c r="AC1691" s="176"/>
    </row>
    <row r="1692" spans="1:41" s="177" customFormat="1" ht="15.75" x14ac:dyDescent="0.25">
      <c r="A1692" s="128"/>
      <c r="B1692" s="291"/>
      <c r="C1692" s="292"/>
      <c r="D1692" s="342"/>
      <c r="E1692" s="342"/>
      <c r="F1692" s="342"/>
      <c r="G1692" s="342"/>
      <c r="H1692" s="342"/>
      <c r="I1692" s="342"/>
      <c r="J1692" s="342"/>
      <c r="K1692" s="342"/>
      <c r="L1692" s="342"/>
      <c r="M1692" s="342"/>
      <c r="N1692" s="343"/>
      <c r="O1692" s="342"/>
      <c r="P1692" s="342"/>
      <c r="Q1692" s="342"/>
      <c r="R1692" s="344"/>
      <c r="S1692" s="380"/>
      <c r="T1692" s="202" t="b">
        <f t="shared" si="144"/>
        <v>0</v>
      </c>
      <c r="U1692" s="202" t="str">
        <f t="shared" si="145"/>
        <v>FALSE</v>
      </c>
      <c r="V1692" s="202">
        <f t="shared" si="143"/>
        <v>0</v>
      </c>
      <c r="W1692" s="202" t="str">
        <f t="shared" si="146"/>
        <v>0</v>
      </c>
      <c r="X1692" s="174"/>
      <c r="Y1692" s="174"/>
      <c r="Z1692" s="174"/>
      <c r="AA1692" s="175"/>
      <c r="AB1692" s="176"/>
      <c r="AC1692" s="176"/>
    </row>
    <row r="1693" spans="1:41" s="177" customFormat="1" ht="15.75" x14ac:dyDescent="0.25">
      <c r="A1693" s="128"/>
      <c r="B1693" s="220"/>
      <c r="C1693" s="322" t="s">
        <v>352</v>
      </c>
      <c r="D1693" s="333"/>
      <c r="E1693" s="307"/>
      <c r="F1693" s="307"/>
      <c r="G1693" s="307"/>
      <c r="H1693" s="307"/>
      <c r="I1693" s="307"/>
      <c r="J1693" s="307"/>
      <c r="K1693" s="307"/>
      <c r="L1693" s="307"/>
      <c r="M1693" s="307"/>
      <c r="N1693" s="323"/>
      <c r="O1693" s="307"/>
      <c r="P1693" s="307"/>
      <c r="Q1693" s="307"/>
      <c r="R1693" s="345"/>
      <c r="S1693" s="380"/>
      <c r="T1693" s="202" t="b">
        <f t="shared" si="144"/>
        <v>0</v>
      </c>
      <c r="U1693" s="202" t="str">
        <f t="shared" si="145"/>
        <v>FALSE</v>
      </c>
      <c r="V1693" s="202">
        <f>IF(P1693="YES",1,0)</f>
        <v>0</v>
      </c>
      <c r="W1693" s="202" t="str">
        <f t="shared" si="146"/>
        <v>0</v>
      </c>
      <c r="X1693" s="174"/>
      <c r="Y1693" s="174"/>
      <c r="Z1693" s="174"/>
      <c r="AA1693" s="175"/>
      <c r="AB1693" s="176"/>
      <c r="AC1693" s="176"/>
    </row>
    <row r="1694" spans="1:41" s="346" customFormat="1" ht="15.75" x14ac:dyDescent="0.25">
      <c r="A1694" s="324"/>
      <c r="B1694" s="325"/>
      <c r="C1694" s="326" t="s">
        <v>351</v>
      </c>
      <c r="E1694" s="328"/>
      <c r="F1694" s="328"/>
      <c r="G1694" s="328"/>
      <c r="H1694" s="328"/>
      <c r="I1694" s="328"/>
      <c r="J1694" s="328"/>
      <c r="K1694" s="328"/>
      <c r="L1694" s="328"/>
      <c r="M1694" s="328"/>
      <c r="N1694" s="388"/>
      <c r="O1694" s="389"/>
      <c r="P1694" s="390"/>
      <c r="Q1694" s="390"/>
      <c r="R1694" s="348"/>
      <c r="S1694" s="539"/>
      <c r="T1694" s="330" t="e">
        <f t="shared" si="144"/>
        <v>#REF!</v>
      </c>
      <c r="U1694" s="330" t="e">
        <f t="shared" si="145"/>
        <v>#REF!</v>
      </c>
      <c r="V1694" s="330" t="e">
        <f>IF(#REF!="Uploaded",1,0)</f>
        <v>#REF!</v>
      </c>
      <c r="W1694" s="330" t="e">
        <f t="shared" si="146"/>
        <v>#REF!</v>
      </c>
      <c r="X1694" s="349"/>
      <c r="Y1694" s="349"/>
      <c r="Z1694" s="349"/>
      <c r="AA1694" s="541"/>
      <c r="AB1694" s="350"/>
      <c r="AC1694" s="350"/>
    </row>
    <row r="1695" spans="1:41" s="346" customFormat="1" ht="16.5" customHeight="1" x14ac:dyDescent="0.25">
      <c r="A1695" s="324"/>
      <c r="B1695" s="325"/>
      <c r="C1695" s="352"/>
      <c r="D1695" s="326"/>
      <c r="E1695" s="328"/>
      <c r="F1695" s="328"/>
      <c r="G1695" s="328"/>
      <c r="H1695" s="328"/>
      <c r="I1695" s="328"/>
      <c r="J1695" s="328"/>
      <c r="K1695" s="328"/>
      <c r="L1695" s="328"/>
      <c r="M1695" s="328"/>
      <c r="N1695" s="328"/>
      <c r="O1695" s="328"/>
      <c r="P1695" s="328"/>
      <c r="Q1695" s="328"/>
      <c r="R1695" s="329"/>
      <c r="S1695" s="539"/>
      <c r="T1695" s="330" t="b">
        <f t="shared" si="144"/>
        <v>0</v>
      </c>
      <c r="U1695" s="330" t="str">
        <f t="shared" si="145"/>
        <v>FALSE</v>
      </c>
      <c r="V1695" s="330">
        <f>IF(P1695="YES",1,0)</f>
        <v>0</v>
      </c>
      <c r="W1695" s="330" t="str">
        <f t="shared" si="146"/>
        <v>0</v>
      </c>
      <c r="X1695" s="349"/>
      <c r="Y1695" s="349"/>
      <c r="Z1695" s="349"/>
      <c r="AA1695" s="541"/>
      <c r="AB1695" s="350"/>
      <c r="AC1695" s="350"/>
    </row>
    <row r="1696" spans="1:41" s="177" customFormat="1" ht="16.5" customHeight="1" x14ac:dyDescent="0.25">
      <c r="A1696" s="128"/>
      <c r="B1696" s="220"/>
      <c r="C1696" s="223"/>
      <c r="D1696" s="883" t="s">
        <v>701</v>
      </c>
      <c r="E1696" s="883"/>
      <c r="F1696" s="883"/>
      <c r="G1696" s="883"/>
      <c r="H1696" s="883"/>
      <c r="I1696" s="883"/>
      <c r="J1696" s="883"/>
      <c r="K1696" s="883"/>
      <c r="L1696" s="883"/>
      <c r="M1696" s="883"/>
      <c r="N1696" s="883"/>
      <c r="O1696" s="884"/>
      <c r="P1696" s="95" t="s">
        <v>251</v>
      </c>
      <c r="Q1696" s="307"/>
      <c r="R1696" s="306"/>
      <c r="S1696" s="380" t="str">
        <f>IF(AND(OR(P1696="NO",P1696="&lt;select&gt;"),OR(D1701&lt;&gt;"",U1709="TRUE",U1711="TRUE")),"Please answer this question by making a selection in the dropdown.","")</f>
        <v/>
      </c>
      <c r="T1696" s="202" t="b">
        <f t="shared" si="144"/>
        <v>0</v>
      </c>
      <c r="U1696" s="202" t="str">
        <f t="shared" si="145"/>
        <v>FALSE</v>
      </c>
      <c r="V1696" s="202">
        <f>IF(P1696="YES",1,0)</f>
        <v>0</v>
      </c>
      <c r="W1696" s="202" t="str">
        <f t="shared" si="146"/>
        <v>0</v>
      </c>
      <c r="X1696" s="174"/>
      <c r="Y1696" s="174"/>
      <c r="Z1696" s="174"/>
      <c r="AA1696" s="175"/>
      <c r="AB1696" s="176"/>
      <c r="AC1696" s="176"/>
    </row>
    <row r="1697" spans="1:41" s="177" customFormat="1" ht="16.5" customHeight="1" x14ac:dyDescent="0.25">
      <c r="A1697" s="128"/>
      <c r="B1697" s="220"/>
      <c r="C1697" s="223"/>
      <c r="D1697" s="333"/>
      <c r="E1697" s="307"/>
      <c r="F1697" s="307"/>
      <c r="G1697" s="307"/>
      <c r="H1697" s="307"/>
      <c r="I1697" s="307"/>
      <c r="J1697" s="307"/>
      <c r="K1697" s="307"/>
      <c r="L1697" s="307"/>
      <c r="M1697" s="307"/>
      <c r="N1697" s="323"/>
      <c r="O1697" s="226"/>
      <c r="P1697" s="152"/>
      <c r="Q1697" s="152"/>
      <c r="R1697" s="306"/>
      <c r="S1697" s="380"/>
      <c r="T1697" s="202" t="b">
        <f t="shared" si="144"/>
        <v>0</v>
      </c>
      <c r="U1697" s="202" t="str">
        <f t="shared" si="145"/>
        <v>FALSE</v>
      </c>
      <c r="V1697" s="202">
        <f>IF(C1697="Uploaded",1,0)</f>
        <v>0</v>
      </c>
      <c r="W1697" s="202" t="str">
        <f t="shared" si="146"/>
        <v>0</v>
      </c>
      <c r="X1697" s="174"/>
      <c r="Y1697" s="174"/>
      <c r="Z1697" s="174"/>
      <c r="AA1697" s="175"/>
      <c r="AB1697" s="176"/>
      <c r="AC1697" s="176"/>
    </row>
    <row r="1698" spans="1:41" s="177" customFormat="1" ht="15.75" x14ac:dyDescent="0.25">
      <c r="A1698" s="128"/>
      <c r="B1698" s="220"/>
      <c r="C1698" s="223"/>
      <c r="D1698" s="885" t="s">
        <v>417</v>
      </c>
      <c r="E1698" s="907"/>
      <c r="F1698" s="907"/>
      <c r="G1698" s="907"/>
      <c r="H1698" s="907"/>
      <c r="I1698" s="907"/>
      <c r="J1698" s="907"/>
      <c r="K1698" s="907"/>
      <c r="L1698" s="907"/>
      <c r="M1698" s="907"/>
      <c r="N1698" s="907"/>
      <c r="O1698" s="907"/>
      <c r="P1698" s="907"/>
      <c r="Q1698" s="907"/>
      <c r="R1698" s="345"/>
      <c r="S1698" s="380"/>
      <c r="T1698" s="202" t="b">
        <f t="shared" si="144"/>
        <v>0</v>
      </c>
      <c r="U1698" s="202" t="str">
        <f t="shared" si="145"/>
        <v>FALSE</v>
      </c>
      <c r="V1698" s="202">
        <f t="shared" ref="V1698:V1716" si="147">IF(C1698="Uploaded",1,0)</f>
        <v>0</v>
      </c>
      <c r="W1698" s="202" t="str">
        <f t="shared" si="146"/>
        <v>0</v>
      </c>
      <c r="X1698" s="174"/>
      <c r="Y1698" s="174"/>
      <c r="Z1698" s="174"/>
      <c r="AA1698" s="175"/>
      <c r="AB1698" s="176"/>
      <c r="AC1698" s="176"/>
    </row>
    <row r="1699" spans="1:41" s="177" customFormat="1" ht="15.75" x14ac:dyDescent="0.25">
      <c r="A1699" s="128"/>
      <c r="B1699" s="220"/>
      <c r="C1699" s="223"/>
      <c r="D1699" s="907"/>
      <c r="E1699" s="907"/>
      <c r="F1699" s="907"/>
      <c r="G1699" s="907"/>
      <c r="H1699" s="907"/>
      <c r="I1699" s="907"/>
      <c r="J1699" s="907"/>
      <c r="K1699" s="907"/>
      <c r="L1699" s="907"/>
      <c r="M1699" s="907"/>
      <c r="N1699" s="907"/>
      <c r="O1699" s="907"/>
      <c r="P1699" s="907"/>
      <c r="Q1699" s="907"/>
      <c r="R1699" s="345"/>
      <c r="S1699" s="380"/>
      <c r="T1699" s="202" t="b">
        <f t="shared" si="144"/>
        <v>0</v>
      </c>
      <c r="U1699" s="202" t="str">
        <f t="shared" si="145"/>
        <v>FALSE</v>
      </c>
      <c r="V1699" s="202">
        <f t="shared" si="147"/>
        <v>0</v>
      </c>
      <c r="W1699" s="202" t="str">
        <f t="shared" si="146"/>
        <v>0</v>
      </c>
      <c r="X1699" s="174"/>
      <c r="Y1699" s="174"/>
      <c r="Z1699" s="174"/>
      <c r="AA1699" s="175"/>
      <c r="AB1699" s="176"/>
      <c r="AC1699" s="176"/>
    </row>
    <row r="1700" spans="1:41" s="177" customFormat="1" ht="9.75" customHeight="1" x14ac:dyDescent="0.25">
      <c r="A1700" s="128"/>
      <c r="B1700" s="220"/>
      <c r="C1700" s="223"/>
      <c r="D1700" s="307"/>
      <c r="E1700" s="307"/>
      <c r="F1700" s="307"/>
      <c r="G1700" s="307"/>
      <c r="H1700" s="307"/>
      <c r="I1700" s="307"/>
      <c r="J1700" s="307"/>
      <c r="K1700" s="307"/>
      <c r="L1700" s="307"/>
      <c r="M1700" s="307"/>
      <c r="N1700" s="323"/>
      <c r="O1700" s="307"/>
      <c r="P1700" s="307"/>
      <c r="Q1700" s="307"/>
      <c r="R1700" s="306"/>
      <c r="S1700" s="380"/>
      <c r="T1700" s="202" t="b">
        <f t="shared" si="144"/>
        <v>0</v>
      </c>
      <c r="U1700" s="202" t="str">
        <f t="shared" si="145"/>
        <v>FALSE</v>
      </c>
      <c r="V1700" s="202">
        <f t="shared" si="147"/>
        <v>0</v>
      </c>
      <c r="W1700" s="202" t="str">
        <f t="shared" si="146"/>
        <v>0</v>
      </c>
      <c r="X1700" s="174"/>
      <c r="Y1700" s="174"/>
      <c r="Z1700" s="174"/>
      <c r="AA1700" s="175"/>
      <c r="AB1700" s="176"/>
      <c r="AC1700" s="176"/>
    </row>
    <row r="1701" spans="1:41" s="177" customFormat="1" x14ac:dyDescent="0.25">
      <c r="A1701" s="128"/>
      <c r="B1701" s="220"/>
      <c r="C1701" s="223"/>
      <c r="D1701" s="959"/>
      <c r="E1701" s="960"/>
      <c r="F1701" s="960"/>
      <c r="G1701" s="960"/>
      <c r="H1701" s="960"/>
      <c r="I1701" s="960"/>
      <c r="J1701" s="960"/>
      <c r="K1701" s="960"/>
      <c r="L1701" s="960"/>
      <c r="M1701" s="960"/>
      <c r="N1701" s="960"/>
      <c r="O1701" s="960"/>
      <c r="P1701" s="960"/>
      <c r="Q1701" s="961"/>
      <c r="R1701" s="309"/>
      <c r="S1701" s="380" t="str">
        <f>IF(AND(P1696="YES",D1701=""),"Please add narrative text.","")</f>
        <v/>
      </c>
      <c r="T1701" s="202" t="b">
        <f t="shared" si="144"/>
        <v>0</v>
      </c>
      <c r="U1701" s="202" t="str">
        <f t="shared" si="145"/>
        <v>FALSE</v>
      </c>
      <c r="V1701" s="202">
        <f t="shared" si="147"/>
        <v>0</v>
      </c>
      <c r="W1701" s="202" t="str">
        <f t="shared" si="146"/>
        <v>0</v>
      </c>
      <c r="X1701" s="174"/>
      <c r="Y1701" s="174"/>
      <c r="Z1701" s="174"/>
      <c r="AA1701" s="175"/>
      <c r="AB1701" s="176"/>
      <c r="AC1701" s="176"/>
    </row>
    <row r="1702" spans="1:41" s="177" customFormat="1" x14ac:dyDescent="0.25">
      <c r="A1702" s="128"/>
      <c r="B1702" s="220"/>
      <c r="C1702" s="223"/>
      <c r="D1702" s="962"/>
      <c r="E1702" s="963"/>
      <c r="F1702" s="963"/>
      <c r="G1702" s="963"/>
      <c r="H1702" s="963"/>
      <c r="I1702" s="963"/>
      <c r="J1702" s="963"/>
      <c r="K1702" s="963"/>
      <c r="L1702" s="963"/>
      <c r="M1702" s="963"/>
      <c r="N1702" s="963"/>
      <c r="O1702" s="963"/>
      <c r="P1702" s="963"/>
      <c r="Q1702" s="964"/>
      <c r="R1702" s="306"/>
      <c r="S1702" s="380"/>
      <c r="T1702" s="202" t="b">
        <f t="shared" si="144"/>
        <v>0</v>
      </c>
      <c r="U1702" s="202" t="str">
        <f t="shared" si="145"/>
        <v>FALSE</v>
      </c>
      <c r="V1702" s="202">
        <f t="shared" si="147"/>
        <v>0</v>
      </c>
      <c r="W1702" s="202" t="str">
        <f t="shared" si="146"/>
        <v>0</v>
      </c>
      <c r="X1702" s="174"/>
      <c r="Y1702" s="174"/>
      <c r="Z1702" s="174"/>
      <c r="AA1702" s="175"/>
      <c r="AB1702" s="176"/>
      <c r="AC1702" s="176"/>
    </row>
    <row r="1703" spans="1:41" s="177" customFormat="1" x14ac:dyDescent="0.25">
      <c r="A1703" s="128"/>
      <c r="B1703" s="220"/>
      <c r="C1703" s="223"/>
      <c r="D1703" s="962"/>
      <c r="E1703" s="963"/>
      <c r="F1703" s="963"/>
      <c r="G1703" s="963"/>
      <c r="H1703" s="963"/>
      <c r="I1703" s="963"/>
      <c r="J1703" s="963"/>
      <c r="K1703" s="963"/>
      <c r="L1703" s="963"/>
      <c r="M1703" s="963"/>
      <c r="N1703" s="963"/>
      <c r="O1703" s="963"/>
      <c r="P1703" s="963"/>
      <c r="Q1703" s="964"/>
      <c r="R1703" s="306"/>
      <c r="S1703" s="380"/>
      <c r="T1703" s="202" t="b">
        <f t="shared" si="144"/>
        <v>0</v>
      </c>
      <c r="U1703" s="202" t="str">
        <f t="shared" si="145"/>
        <v>FALSE</v>
      </c>
      <c r="V1703" s="202">
        <f t="shared" si="147"/>
        <v>0</v>
      </c>
      <c r="W1703" s="202" t="str">
        <f t="shared" si="146"/>
        <v>0</v>
      </c>
      <c r="X1703" s="174"/>
      <c r="Y1703" s="174"/>
      <c r="Z1703" s="174"/>
      <c r="AA1703" s="175"/>
      <c r="AB1703" s="176"/>
      <c r="AC1703" s="176"/>
    </row>
    <row r="1704" spans="1:41" s="177" customFormat="1" x14ac:dyDescent="0.25">
      <c r="A1704" s="128"/>
      <c r="B1704" s="220"/>
      <c r="C1704" s="223"/>
      <c r="D1704" s="962"/>
      <c r="E1704" s="963"/>
      <c r="F1704" s="963"/>
      <c r="G1704" s="963"/>
      <c r="H1704" s="963"/>
      <c r="I1704" s="963"/>
      <c r="J1704" s="963"/>
      <c r="K1704" s="963"/>
      <c r="L1704" s="963"/>
      <c r="M1704" s="963"/>
      <c r="N1704" s="963"/>
      <c r="O1704" s="963"/>
      <c r="P1704" s="963"/>
      <c r="Q1704" s="964"/>
      <c r="R1704" s="306"/>
      <c r="S1704" s="380"/>
      <c r="T1704" s="202" t="b">
        <f t="shared" si="144"/>
        <v>0</v>
      </c>
      <c r="U1704" s="202" t="str">
        <f t="shared" si="145"/>
        <v>FALSE</v>
      </c>
      <c r="V1704" s="202">
        <f t="shared" si="147"/>
        <v>0</v>
      </c>
      <c r="W1704" s="202" t="str">
        <f t="shared" si="146"/>
        <v>0</v>
      </c>
      <c r="X1704" s="174"/>
      <c r="Y1704" s="174"/>
      <c r="Z1704" s="174"/>
      <c r="AA1704" s="175"/>
      <c r="AB1704" s="176"/>
      <c r="AC1704" s="176"/>
    </row>
    <row r="1705" spans="1:41" s="177" customFormat="1" ht="15.75" x14ac:dyDescent="0.25">
      <c r="A1705" s="128"/>
      <c r="B1705" s="220"/>
      <c r="C1705" s="307"/>
      <c r="D1705" s="962"/>
      <c r="E1705" s="963"/>
      <c r="F1705" s="963"/>
      <c r="G1705" s="963"/>
      <c r="H1705" s="963"/>
      <c r="I1705" s="963"/>
      <c r="J1705" s="963"/>
      <c r="K1705" s="963"/>
      <c r="L1705" s="963"/>
      <c r="M1705" s="963"/>
      <c r="N1705" s="963"/>
      <c r="O1705" s="963"/>
      <c r="P1705" s="963"/>
      <c r="Q1705" s="964"/>
      <c r="R1705" s="306"/>
      <c r="S1705" s="380"/>
      <c r="T1705" s="202" t="b">
        <f t="shared" si="144"/>
        <v>0</v>
      </c>
      <c r="U1705" s="202" t="str">
        <f t="shared" si="145"/>
        <v>FALSE</v>
      </c>
      <c r="V1705" s="202">
        <f t="shared" si="147"/>
        <v>0</v>
      </c>
      <c r="W1705" s="202" t="str">
        <f t="shared" si="146"/>
        <v>0</v>
      </c>
      <c r="X1705" s="174"/>
      <c r="Y1705" s="174"/>
      <c r="Z1705" s="174"/>
      <c r="AA1705" s="175"/>
      <c r="AB1705" s="176"/>
      <c r="AC1705" s="176"/>
    </row>
    <row r="1706" spans="1:41" s="177" customFormat="1" ht="15.75" x14ac:dyDescent="0.25">
      <c r="A1706" s="128"/>
      <c r="B1706" s="220"/>
      <c r="C1706" s="307"/>
      <c r="D1706" s="962"/>
      <c r="E1706" s="963"/>
      <c r="F1706" s="963"/>
      <c r="G1706" s="963"/>
      <c r="H1706" s="963"/>
      <c r="I1706" s="963"/>
      <c r="J1706" s="963"/>
      <c r="K1706" s="963"/>
      <c r="L1706" s="963"/>
      <c r="M1706" s="963"/>
      <c r="N1706" s="963"/>
      <c r="O1706" s="963"/>
      <c r="P1706" s="963"/>
      <c r="Q1706" s="964"/>
      <c r="R1706" s="306"/>
      <c r="S1706" s="380"/>
      <c r="T1706" s="202" t="b">
        <f t="shared" si="144"/>
        <v>0</v>
      </c>
      <c r="U1706" s="202" t="str">
        <f t="shared" si="145"/>
        <v>FALSE</v>
      </c>
      <c r="V1706" s="202">
        <f t="shared" ref="V1706:V1711" si="148">IF(P1706="Uploaded",1,0)</f>
        <v>0</v>
      </c>
      <c r="W1706" s="202" t="str">
        <f t="shared" si="146"/>
        <v>0</v>
      </c>
      <c r="X1706" s="174"/>
      <c r="Y1706" s="174"/>
      <c r="Z1706" s="174"/>
      <c r="AA1706" s="175"/>
      <c r="AB1706" s="176"/>
      <c r="AC1706" s="176"/>
    </row>
    <row r="1707" spans="1:41" s="177" customFormat="1" x14ac:dyDescent="0.25">
      <c r="A1707" s="128"/>
      <c r="B1707" s="220"/>
      <c r="C1707" s="223"/>
      <c r="D1707" s="965"/>
      <c r="E1707" s="966"/>
      <c r="F1707" s="966"/>
      <c r="G1707" s="966"/>
      <c r="H1707" s="966"/>
      <c r="I1707" s="966"/>
      <c r="J1707" s="966"/>
      <c r="K1707" s="966"/>
      <c r="L1707" s="966"/>
      <c r="M1707" s="966"/>
      <c r="N1707" s="966"/>
      <c r="O1707" s="966"/>
      <c r="P1707" s="966"/>
      <c r="Q1707" s="967"/>
      <c r="R1707" s="339"/>
      <c r="S1707" s="380"/>
      <c r="T1707" s="202" t="b">
        <f t="shared" si="144"/>
        <v>0</v>
      </c>
      <c r="U1707" s="202" t="str">
        <f t="shared" si="145"/>
        <v>FALSE</v>
      </c>
      <c r="V1707" s="202">
        <f t="shared" si="148"/>
        <v>0</v>
      </c>
      <c r="W1707" s="202" t="str">
        <f t="shared" si="146"/>
        <v>0</v>
      </c>
      <c r="X1707" s="174"/>
      <c r="Y1707" s="174"/>
      <c r="Z1707" s="174"/>
      <c r="AA1707" s="175"/>
      <c r="AB1707" s="176"/>
      <c r="AC1707" s="176"/>
    </row>
    <row r="1708" spans="1:41" s="177" customFormat="1" ht="15.75" x14ac:dyDescent="0.25">
      <c r="A1708" s="128"/>
      <c r="B1708" s="220"/>
      <c r="C1708" s="223"/>
      <c r="D1708" s="229"/>
      <c r="E1708" s="307"/>
      <c r="F1708" s="307"/>
      <c r="G1708" s="307"/>
      <c r="H1708" s="307"/>
      <c r="I1708" s="307"/>
      <c r="J1708" s="307"/>
      <c r="K1708" s="307"/>
      <c r="L1708" s="307"/>
      <c r="M1708" s="307"/>
      <c r="N1708" s="323"/>
      <c r="O1708" s="226"/>
      <c r="P1708" s="152"/>
      <c r="Q1708" s="152"/>
      <c r="R1708" s="306"/>
      <c r="S1708" s="380"/>
      <c r="T1708" s="202" t="b">
        <f t="shared" si="144"/>
        <v>0</v>
      </c>
      <c r="U1708" s="202" t="str">
        <f t="shared" si="145"/>
        <v>FALSE</v>
      </c>
      <c r="V1708" s="202">
        <f t="shared" si="148"/>
        <v>0</v>
      </c>
      <c r="W1708" s="202" t="str">
        <f t="shared" si="146"/>
        <v>0</v>
      </c>
      <c r="X1708" s="174"/>
      <c r="Y1708" s="174"/>
      <c r="Z1708" s="174"/>
      <c r="AA1708" s="175"/>
      <c r="AB1708" s="176"/>
      <c r="AC1708" s="176"/>
    </row>
    <row r="1709" spans="1:41" s="207" customFormat="1" ht="22.15" customHeight="1" x14ac:dyDescent="0.25">
      <c r="A1709" s="128"/>
      <c r="B1709" s="220"/>
      <c r="C1709" s="223"/>
      <c r="D1709" s="898" t="s">
        <v>416</v>
      </c>
      <c r="E1709" s="898"/>
      <c r="F1709" s="898"/>
      <c r="G1709" s="898"/>
      <c r="H1709" s="898"/>
      <c r="I1709" s="898"/>
      <c r="J1709" s="898"/>
      <c r="K1709" s="898"/>
      <c r="L1709" s="898"/>
      <c r="M1709" s="898"/>
      <c r="N1709" s="898"/>
      <c r="O1709" s="898"/>
      <c r="P1709" s="968" t="s">
        <v>251</v>
      </c>
      <c r="Q1709" s="969"/>
      <c r="R1709" s="306"/>
      <c r="S1709" s="536" t="str">
        <f>IF(AND(P1696="YES",P1709="&lt;select&gt;"),"Please upload the required documentation.","")</f>
        <v/>
      </c>
      <c r="T1709" s="202" t="b">
        <f t="shared" si="144"/>
        <v>0</v>
      </c>
      <c r="U1709" s="202" t="str">
        <f t="shared" si="145"/>
        <v>FALSE</v>
      </c>
      <c r="V1709" s="202">
        <f t="shared" si="148"/>
        <v>0</v>
      </c>
      <c r="W1709" s="202" t="str">
        <f t="shared" si="146"/>
        <v>0</v>
      </c>
      <c r="X1709" s="261"/>
      <c r="Y1709" s="261"/>
      <c r="Z1709" s="261"/>
      <c r="AA1709" s="124"/>
      <c r="AB1709" s="262"/>
      <c r="AC1709" s="262"/>
    </row>
    <row r="1710" spans="1:41" ht="11.45" customHeight="1" x14ac:dyDescent="0.25">
      <c r="A1710" s="124"/>
      <c r="B1710" s="211"/>
      <c r="C1710" s="223"/>
      <c r="D1710" s="898"/>
      <c r="E1710" s="898"/>
      <c r="F1710" s="898"/>
      <c r="G1710" s="898"/>
      <c r="H1710" s="898"/>
      <c r="I1710" s="898"/>
      <c r="J1710" s="898"/>
      <c r="K1710" s="898"/>
      <c r="L1710" s="898"/>
      <c r="M1710" s="898"/>
      <c r="N1710" s="898"/>
      <c r="O1710" s="898"/>
      <c r="P1710" s="223"/>
      <c r="Q1710" s="223"/>
      <c r="R1710" s="243"/>
      <c r="S1710" s="536"/>
      <c r="T1710" s="202" t="b">
        <f t="shared" si="144"/>
        <v>0</v>
      </c>
      <c r="U1710" s="202" t="str">
        <f t="shared" si="145"/>
        <v>FALSE</v>
      </c>
      <c r="V1710" s="202">
        <f t="shared" si="148"/>
        <v>0</v>
      </c>
      <c r="W1710" s="202" t="str">
        <f t="shared" si="146"/>
        <v>0</v>
      </c>
      <c r="AL1710" s="178"/>
      <c r="AM1710" s="178"/>
      <c r="AN1710" s="178"/>
      <c r="AO1710" s="178"/>
    </row>
    <row r="1711" spans="1:41" ht="21.75" customHeight="1" x14ac:dyDescent="0.25">
      <c r="A1711" s="124"/>
      <c r="B1711" s="211"/>
      <c r="C1711" s="223"/>
      <c r="D1711" s="898" t="s">
        <v>415</v>
      </c>
      <c r="E1711" s="898"/>
      <c r="F1711" s="898"/>
      <c r="G1711" s="898"/>
      <c r="H1711" s="898"/>
      <c r="I1711" s="898"/>
      <c r="J1711" s="898"/>
      <c r="K1711" s="898"/>
      <c r="L1711" s="898"/>
      <c r="M1711" s="898"/>
      <c r="N1711" s="898"/>
      <c r="O1711" s="898"/>
      <c r="P1711" s="968" t="s">
        <v>251</v>
      </c>
      <c r="Q1711" s="969"/>
      <c r="R1711" s="243"/>
      <c r="S1711" s="536" t="str">
        <f>IF(AND(P1696="YES",P1711="&lt;select&gt;"),"Please upload the required documentation.","")</f>
        <v/>
      </c>
      <c r="T1711" s="202" t="b">
        <f t="shared" si="144"/>
        <v>0</v>
      </c>
      <c r="U1711" s="202" t="str">
        <f t="shared" si="145"/>
        <v>FALSE</v>
      </c>
      <c r="V1711" s="202">
        <f t="shared" si="148"/>
        <v>0</v>
      </c>
      <c r="W1711" s="202" t="str">
        <f t="shared" si="146"/>
        <v>0</v>
      </c>
      <c r="AL1711" s="178"/>
      <c r="AM1711" s="178"/>
      <c r="AN1711" s="178"/>
      <c r="AO1711" s="178"/>
    </row>
    <row r="1712" spans="1:41" ht="15.75" customHeight="1" x14ac:dyDescent="0.25">
      <c r="A1712" s="124"/>
      <c r="B1712" s="211"/>
      <c r="C1712" s="223"/>
      <c r="D1712" s="898"/>
      <c r="E1712" s="898"/>
      <c r="F1712" s="898"/>
      <c r="G1712" s="898"/>
      <c r="H1712" s="898"/>
      <c r="I1712" s="898"/>
      <c r="J1712" s="898"/>
      <c r="K1712" s="898"/>
      <c r="L1712" s="898"/>
      <c r="M1712" s="898"/>
      <c r="N1712" s="898"/>
      <c r="O1712" s="898"/>
      <c r="P1712" s="357"/>
      <c r="Q1712" s="357"/>
      <c r="R1712" s="243"/>
      <c r="S1712" s="536"/>
      <c r="T1712" s="202"/>
      <c r="U1712" s="202"/>
      <c r="V1712" s="202"/>
      <c r="W1712" s="202"/>
      <c r="AL1712" s="178"/>
      <c r="AM1712" s="178"/>
      <c r="AN1712" s="178"/>
      <c r="AO1712" s="178"/>
    </row>
    <row r="1713" spans="1:29" s="133" customFormat="1" ht="21.75" customHeight="1" x14ac:dyDescent="0.25">
      <c r="A1713" s="128"/>
      <c r="B1713" s="220"/>
      <c r="C1713" s="223"/>
      <c r="D1713" s="221" t="s">
        <v>663</v>
      </c>
      <c r="E1713" s="222"/>
      <c r="F1713" s="222"/>
      <c r="G1713" s="223"/>
      <c r="H1713" s="224"/>
      <c r="I1713" s="223"/>
      <c r="J1713" s="223"/>
      <c r="K1713" s="223"/>
      <c r="L1713" s="223"/>
      <c r="M1713" s="223"/>
      <c r="N1713" s="225"/>
      <c r="O1713" s="226"/>
      <c r="P1713" s="129"/>
      <c r="Q1713" s="129"/>
      <c r="R1713" s="227"/>
      <c r="S1713" s="380"/>
      <c r="T1713" s="202"/>
      <c r="U1713" s="202"/>
      <c r="V1713" s="202"/>
      <c r="W1713" s="202"/>
      <c r="X1713" s="202"/>
      <c r="Y1713" s="202"/>
      <c r="Z1713" s="202"/>
      <c r="AA1713" s="128"/>
      <c r="AB1713" s="131"/>
      <c r="AC1713" s="131"/>
    </row>
    <row r="1714" spans="1:29" s="133" customFormat="1" ht="15.75" x14ac:dyDescent="0.25">
      <c r="A1714" s="128"/>
      <c r="B1714" s="220"/>
      <c r="C1714" s="223"/>
      <c r="D1714" s="229"/>
      <c r="E1714" s="411" t="s">
        <v>257</v>
      </c>
      <c r="F1714" s="956" t="s">
        <v>251</v>
      </c>
      <c r="G1714" s="957"/>
      <c r="H1714" s="957"/>
      <c r="I1714" s="957"/>
      <c r="J1714" s="958"/>
      <c r="K1714" s="494"/>
      <c r="L1714" s="411" t="s">
        <v>258</v>
      </c>
      <c r="M1714" s="956" t="s">
        <v>251</v>
      </c>
      <c r="N1714" s="957"/>
      <c r="O1714" s="957"/>
      <c r="P1714" s="957"/>
      <c r="Q1714" s="958"/>
      <c r="R1714" s="227"/>
      <c r="S1714" s="380"/>
      <c r="T1714" s="202"/>
      <c r="U1714" s="202"/>
      <c r="V1714" s="202"/>
      <c r="W1714" s="202"/>
      <c r="X1714" s="202"/>
      <c r="Y1714" s="202"/>
      <c r="Z1714" s="202"/>
      <c r="AA1714" s="128"/>
      <c r="AB1714" s="131"/>
      <c r="AC1714" s="131"/>
    </row>
    <row r="1715" spans="1:29" s="177" customFormat="1" ht="15.6" customHeight="1" thickBot="1" x14ac:dyDescent="0.3">
      <c r="A1715" s="128"/>
      <c r="B1715" s="358"/>
      <c r="C1715" s="359"/>
      <c r="D1715" s="360"/>
      <c r="E1715" s="360"/>
      <c r="F1715" s="360"/>
      <c r="G1715" s="360"/>
      <c r="H1715" s="360"/>
      <c r="I1715" s="360"/>
      <c r="J1715" s="360"/>
      <c r="K1715" s="360"/>
      <c r="L1715" s="360"/>
      <c r="M1715" s="360"/>
      <c r="N1715" s="360"/>
      <c r="O1715" s="360"/>
      <c r="P1715" s="320"/>
      <c r="Q1715" s="320"/>
      <c r="R1715" s="361"/>
      <c r="S1715" s="380"/>
      <c r="T1715" s="202" t="b">
        <f t="shared" si="144"/>
        <v>0</v>
      </c>
      <c r="U1715" s="202" t="str">
        <f>""&amp;T1715&amp;""</f>
        <v>FALSE</v>
      </c>
      <c r="V1715" s="202">
        <f>IF(C1715="Uploaded",1,0)</f>
        <v>0</v>
      </c>
      <c r="W1715" s="202" t="str">
        <f>""&amp;V1715&amp;""</f>
        <v>0</v>
      </c>
      <c r="X1715" s="174"/>
      <c r="Y1715" s="174"/>
      <c r="Z1715" s="174"/>
      <c r="AA1715" s="175"/>
      <c r="AB1715" s="176"/>
      <c r="AC1715" s="176"/>
    </row>
    <row r="1716" spans="1:29" s="177" customFormat="1" ht="15.75" x14ac:dyDescent="0.25">
      <c r="A1716" s="128"/>
      <c r="B1716" s="291"/>
      <c r="C1716" s="292"/>
      <c r="D1716" s="342"/>
      <c r="E1716" s="342"/>
      <c r="F1716" s="342"/>
      <c r="G1716" s="342"/>
      <c r="H1716" s="342"/>
      <c r="I1716" s="342"/>
      <c r="J1716" s="342"/>
      <c r="K1716" s="342"/>
      <c r="L1716" s="342"/>
      <c r="M1716" s="342"/>
      <c r="N1716" s="343"/>
      <c r="O1716" s="342"/>
      <c r="P1716" s="342"/>
      <c r="Q1716" s="342"/>
      <c r="R1716" s="294"/>
      <c r="S1716" s="380"/>
      <c r="T1716" s="202" t="b">
        <f t="shared" si="144"/>
        <v>0</v>
      </c>
      <c r="U1716" s="202" t="str">
        <f t="shared" si="145"/>
        <v>FALSE</v>
      </c>
      <c r="V1716" s="202">
        <f t="shared" si="147"/>
        <v>0</v>
      </c>
      <c r="W1716" s="202" t="str">
        <f t="shared" si="146"/>
        <v>0</v>
      </c>
      <c r="X1716" s="174"/>
      <c r="Y1716" s="174"/>
      <c r="Z1716" s="174"/>
      <c r="AA1716" s="175"/>
      <c r="AB1716" s="176"/>
      <c r="AC1716" s="176"/>
    </row>
    <row r="1717" spans="1:29" s="177" customFormat="1" ht="15.75" x14ac:dyDescent="0.25">
      <c r="A1717" s="128"/>
      <c r="B1717" s="220"/>
      <c r="C1717" s="322" t="s">
        <v>174</v>
      </c>
      <c r="D1717" s="322"/>
      <c r="E1717" s="307"/>
      <c r="F1717" s="307"/>
      <c r="G1717" s="307"/>
      <c r="H1717" s="307"/>
      <c r="I1717" s="307"/>
      <c r="J1717" s="307"/>
      <c r="K1717" s="307"/>
      <c r="L1717" s="307"/>
      <c r="M1717" s="307"/>
      <c r="N1717" s="323"/>
      <c r="O1717" s="307"/>
      <c r="P1717" s="307"/>
      <c r="Q1717" s="307"/>
      <c r="R1717" s="345"/>
      <c r="S1717" s="380"/>
      <c r="T1717" s="202" t="b">
        <f t="shared" si="144"/>
        <v>0</v>
      </c>
      <c r="U1717" s="202" t="str">
        <f t="shared" si="145"/>
        <v>FALSE</v>
      </c>
      <c r="V1717" s="202">
        <f>IF(P1717="YES",1,0)</f>
        <v>0</v>
      </c>
      <c r="W1717" s="202" t="str">
        <f t="shared" si="146"/>
        <v>0</v>
      </c>
      <c r="X1717" s="174"/>
      <c r="Y1717" s="174"/>
      <c r="Z1717" s="174"/>
      <c r="AA1717" s="175"/>
      <c r="AB1717" s="176"/>
      <c r="AC1717" s="176"/>
    </row>
    <row r="1718" spans="1:29" s="346" customFormat="1" ht="15.75" x14ac:dyDescent="0.25">
      <c r="A1718" s="324"/>
      <c r="B1718" s="325"/>
      <c r="C1718" s="326" t="s">
        <v>353</v>
      </c>
      <c r="E1718" s="328"/>
      <c r="F1718" s="328"/>
      <c r="G1718" s="328"/>
      <c r="H1718" s="328"/>
      <c r="I1718" s="328"/>
      <c r="J1718" s="328"/>
      <c r="K1718" s="328"/>
      <c r="L1718" s="328"/>
      <c r="M1718" s="328"/>
      <c r="N1718" s="328"/>
      <c r="O1718" s="328"/>
      <c r="P1718" s="328"/>
      <c r="Q1718" s="328"/>
      <c r="R1718" s="348"/>
      <c r="S1718" s="539"/>
      <c r="T1718" s="330" t="e">
        <f t="shared" si="144"/>
        <v>#REF!</v>
      </c>
      <c r="U1718" s="330" t="e">
        <f t="shared" si="145"/>
        <v>#REF!</v>
      </c>
      <c r="V1718" s="330" t="e">
        <f>IF(#REF!="Uploaded",1,0)</f>
        <v>#REF!</v>
      </c>
      <c r="W1718" s="330" t="e">
        <f t="shared" si="146"/>
        <v>#REF!</v>
      </c>
      <c r="X1718" s="349"/>
      <c r="Y1718" s="349"/>
      <c r="Z1718" s="349"/>
      <c r="AA1718" s="541"/>
      <c r="AB1718" s="350"/>
      <c r="AC1718" s="350"/>
    </row>
    <row r="1719" spans="1:29" s="177" customFormat="1" ht="16.5" customHeight="1" x14ac:dyDescent="0.25">
      <c r="A1719" s="128"/>
      <c r="B1719" s="220"/>
      <c r="C1719" s="307"/>
      <c r="D1719" s="229"/>
      <c r="E1719" s="307"/>
      <c r="F1719" s="307"/>
      <c r="G1719" s="307"/>
      <c r="H1719" s="307"/>
      <c r="I1719" s="307"/>
      <c r="J1719" s="307"/>
      <c r="K1719" s="307"/>
      <c r="L1719" s="307"/>
      <c r="M1719" s="307"/>
      <c r="N1719" s="307"/>
      <c r="O1719" s="307"/>
      <c r="P1719" s="307"/>
      <c r="Q1719" s="307"/>
      <c r="R1719" s="306"/>
      <c r="S1719" s="380"/>
      <c r="T1719" s="202" t="b">
        <f>IF(W1719="1",TRUE,FALSE)</f>
        <v>0</v>
      </c>
      <c r="U1719" s="202" t="str">
        <f>""&amp;T1719&amp;""</f>
        <v>FALSE</v>
      </c>
      <c r="V1719" s="202">
        <f>IF(P1719="YES",1,0)</f>
        <v>0</v>
      </c>
      <c r="W1719" s="202" t="str">
        <f>""&amp;V1719&amp;""</f>
        <v>0</v>
      </c>
      <c r="X1719" s="174"/>
      <c r="Y1719" s="174"/>
      <c r="Z1719" s="174"/>
      <c r="AA1719" s="175"/>
      <c r="AB1719" s="176"/>
      <c r="AC1719" s="176"/>
    </row>
    <row r="1720" spans="1:29" s="177" customFormat="1" ht="16.5" customHeight="1" x14ac:dyDescent="0.25">
      <c r="A1720" s="128"/>
      <c r="B1720" s="220"/>
      <c r="C1720" s="223"/>
      <c r="D1720" s="302" t="s">
        <v>413</v>
      </c>
      <c r="E1720" s="302"/>
      <c r="F1720" s="302"/>
      <c r="G1720" s="302"/>
      <c r="H1720" s="302"/>
      <c r="I1720" s="302"/>
      <c r="J1720" s="302"/>
      <c r="K1720" s="302"/>
      <c r="L1720" s="302"/>
      <c r="M1720" s="302"/>
      <c r="N1720" s="95" t="s">
        <v>251</v>
      </c>
      <c r="O1720" s="302"/>
      <c r="P1720" s="207"/>
      <c r="Q1720" s="307"/>
      <c r="R1720" s="306"/>
      <c r="S1720" s="380" t="str">
        <f>IF(AND(OR(N1720="NO",N1720="&lt;select&gt;"),OR(D1725&lt;&gt;"",U1733="TRUE")),"Please answer this question by making a selection in the dropdown.","")</f>
        <v/>
      </c>
      <c r="T1720" s="202" t="b">
        <f>IF(W1720="1",TRUE,FALSE)</f>
        <v>0</v>
      </c>
      <c r="U1720" s="202" t="str">
        <f>""&amp;T1720&amp;""</f>
        <v>FALSE</v>
      </c>
      <c r="V1720" s="202">
        <f>IF(N1720="YES",1,0)</f>
        <v>0</v>
      </c>
      <c r="W1720" s="202" t="str">
        <f>""&amp;V1720&amp;""</f>
        <v>0</v>
      </c>
      <c r="X1720" s="174"/>
      <c r="Y1720" s="174"/>
      <c r="Z1720" s="174"/>
      <c r="AA1720" s="175"/>
      <c r="AB1720" s="176"/>
      <c r="AC1720" s="176"/>
    </row>
    <row r="1721" spans="1:29" s="177" customFormat="1" ht="18" customHeight="1" x14ac:dyDescent="0.25">
      <c r="A1721" s="128"/>
      <c r="B1721" s="220"/>
      <c r="C1721" s="223"/>
      <c r="D1721" s="885" t="s">
        <v>414</v>
      </c>
      <c r="E1721" s="886"/>
      <c r="F1721" s="886"/>
      <c r="G1721" s="886"/>
      <c r="H1721" s="886"/>
      <c r="I1721" s="886"/>
      <c r="J1721" s="886"/>
      <c r="K1721" s="886"/>
      <c r="L1721" s="886"/>
      <c r="M1721" s="886"/>
      <c r="N1721" s="886"/>
      <c r="O1721" s="886"/>
      <c r="P1721" s="886"/>
      <c r="Q1721" s="886"/>
      <c r="R1721" s="345"/>
      <c r="S1721" s="380"/>
      <c r="T1721" s="202" t="b">
        <f t="shared" si="144"/>
        <v>0</v>
      </c>
      <c r="U1721" s="202" t="str">
        <f t="shared" si="145"/>
        <v>FALSE</v>
      </c>
      <c r="V1721" s="202">
        <f t="shared" ref="V1721:V1742" si="149">IF(C1721="Uploaded",1,0)</f>
        <v>0</v>
      </c>
      <c r="W1721" s="202" t="str">
        <f t="shared" si="146"/>
        <v>0</v>
      </c>
      <c r="X1721" s="174"/>
      <c r="Y1721" s="174"/>
      <c r="Z1721" s="174"/>
      <c r="AA1721" s="175"/>
      <c r="AB1721" s="176"/>
      <c r="AC1721" s="176"/>
    </row>
    <row r="1722" spans="1:29" s="177" customFormat="1" ht="15.75" x14ac:dyDescent="0.25">
      <c r="A1722" s="128"/>
      <c r="B1722" s="220"/>
      <c r="C1722" s="223"/>
      <c r="D1722" s="886"/>
      <c r="E1722" s="886"/>
      <c r="F1722" s="886"/>
      <c r="G1722" s="886"/>
      <c r="H1722" s="886"/>
      <c r="I1722" s="886"/>
      <c r="J1722" s="886"/>
      <c r="K1722" s="886"/>
      <c r="L1722" s="886"/>
      <c r="M1722" s="886"/>
      <c r="N1722" s="886"/>
      <c r="O1722" s="886"/>
      <c r="P1722" s="886"/>
      <c r="Q1722" s="886"/>
      <c r="R1722" s="345"/>
      <c r="S1722" s="380"/>
      <c r="T1722" s="202" t="b">
        <f t="shared" si="144"/>
        <v>0</v>
      </c>
      <c r="U1722" s="202" t="str">
        <f t="shared" si="145"/>
        <v>FALSE</v>
      </c>
      <c r="V1722" s="202">
        <f t="shared" si="149"/>
        <v>0</v>
      </c>
      <c r="W1722" s="202" t="str">
        <f t="shared" si="146"/>
        <v>0</v>
      </c>
      <c r="X1722" s="174"/>
      <c r="Y1722" s="174"/>
      <c r="Z1722" s="174"/>
      <c r="AA1722" s="175"/>
      <c r="AB1722" s="176"/>
      <c r="AC1722" s="176"/>
    </row>
    <row r="1723" spans="1:29" s="177" customFormat="1" ht="15.75" x14ac:dyDescent="0.25">
      <c r="A1723" s="128"/>
      <c r="B1723" s="220"/>
      <c r="C1723" s="223"/>
      <c r="D1723" s="886"/>
      <c r="E1723" s="886"/>
      <c r="F1723" s="886"/>
      <c r="G1723" s="886"/>
      <c r="H1723" s="886"/>
      <c r="I1723" s="886"/>
      <c r="J1723" s="886"/>
      <c r="K1723" s="886"/>
      <c r="L1723" s="886"/>
      <c r="M1723" s="886"/>
      <c r="N1723" s="886"/>
      <c r="O1723" s="886"/>
      <c r="P1723" s="886"/>
      <c r="Q1723" s="886"/>
      <c r="R1723" s="345"/>
      <c r="S1723" s="380"/>
      <c r="T1723" s="202" t="b">
        <f t="shared" si="144"/>
        <v>0</v>
      </c>
      <c r="U1723" s="202" t="str">
        <f t="shared" si="145"/>
        <v>FALSE</v>
      </c>
      <c r="V1723" s="202">
        <f t="shared" si="149"/>
        <v>0</v>
      </c>
      <c r="W1723" s="202" t="str">
        <f t="shared" si="146"/>
        <v>0</v>
      </c>
      <c r="X1723" s="174"/>
      <c r="Y1723" s="174"/>
      <c r="Z1723" s="174"/>
      <c r="AA1723" s="175"/>
      <c r="AB1723" s="176"/>
      <c r="AC1723" s="176"/>
    </row>
    <row r="1724" spans="1:29" s="177" customFormat="1" ht="10.5" customHeight="1" x14ac:dyDescent="0.25">
      <c r="A1724" s="128"/>
      <c r="B1724" s="220"/>
      <c r="C1724" s="307"/>
      <c r="D1724" s="223"/>
      <c r="E1724" s="223"/>
      <c r="F1724" s="223"/>
      <c r="G1724" s="223"/>
      <c r="H1724" s="223"/>
      <c r="I1724" s="223"/>
      <c r="J1724" s="223"/>
      <c r="K1724" s="223"/>
      <c r="L1724" s="223"/>
      <c r="M1724" s="223"/>
      <c r="N1724" s="308"/>
      <c r="O1724" s="223"/>
      <c r="P1724" s="223"/>
      <c r="Q1724" s="223"/>
      <c r="R1724" s="306"/>
      <c r="S1724" s="380"/>
      <c r="T1724" s="202" t="b">
        <f t="shared" si="144"/>
        <v>0</v>
      </c>
      <c r="U1724" s="202" t="str">
        <f t="shared" si="145"/>
        <v>FALSE</v>
      </c>
      <c r="V1724" s="202">
        <f t="shared" si="149"/>
        <v>0</v>
      </c>
      <c r="W1724" s="202" t="str">
        <f t="shared" si="146"/>
        <v>0</v>
      </c>
      <c r="X1724" s="174"/>
      <c r="Y1724" s="174"/>
      <c r="Z1724" s="174"/>
      <c r="AA1724" s="175"/>
      <c r="AB1724" s="176"/>
      <c r="AC1724" s="176"/>
    </row>
    <row r="1725" spans="1:29" s="177" customFormat="1" ht="15.75" x14ac:dyDescent="0.25">
      <c r="A1725" s="128"/>
      <c r="B1725" s="220"/>
      <c r="C1725" s="307"/>
      <c r="D1725" s="959"/>
      <c r="E1725" s="960"/>
      <c r="F1725" s="960"/>
      <c r="G1725" s="960"/>
      <c r="H1725" s="960"/>
      <c r="I1725" s="960"/>
      <c r="J1725" s="960"/>
      <c r="K1725" s="960"/>
      <c r="L1725" s="960"/>
      <c r="M1725" s="960"/>
      <c r="N1725" s="960"/>
      <c r="O1725" s="960"/>
      <c r="P1725" s="960"/>
      <c r="Q1725" s="961"/>
      <c r="R1725" s="309"/>
      <c r="S1725" s="380" t="str">
        <f>IF(AND(N1720="YES",D1725=""),"Please add narrative text.","")</f>
        <v/>
      </c>
      <c r="T1725" s="202" t="b">
        <f t="shared" si="144"/>
        <v>0</v>
      </c>
      <c r="U1725" s="202" t="str">
        <f t="shared" si="145"/>
        <v>FALSE</v>
      </c>
      <c r="V1725" s="202">
        <f t="shared" si="149"/>
        <v>0</v>
      </c>
      <c r="W1725" s="202" t="str">
        <f t="shared" si="146"/>
        <v>0</v>
      </c>
      <c r="X1725" s="174"/>
      <c r="Y1725" s="174"/>
      <c r="Z1725" s="174"/>
      <c r="AA1725" s="175"/>
      <c r="AB1725" s="176"/>
      <c r="AC1725" s="176"/>
    </row>
    <row r="1726" spans="1:29" s="177" customFormat="1" x14ac:dyDescent="0.25">
      <c r="A1726" s="128"/>
      <c r="B1726" s="220"/>
      <c r="C1726" s="223"/>
      <c r="D1726" s="962"/>
      <c r="E1726" s="963"/>
      <c r="F1726" s="963"/>
      <c r="G1726" s="963"/>
      <c r="H1726" s="963"/>
      <c r="I1726" s="963"/>
      <c r="J1726" s="963"/>
      <c r="K1726" s="963"/>
      <c r="L1726" s="963"/>
      <c r="M1726" s="963"/>
      <c r="N1726" s="963"/>
      <c r="O1726" s="963"/>
      <c r="P1726" s="963"/>
      <c r="Q1726" s="964"/>
      <c r="R1726" s="306"/>
      <c r="S1726" s="380"/>
      <c r="T1726" s="202" t="b">
        <f t="shared" si="144"/>
        <v>0</v>
      </c>
      <c r="U1726" s="202" t="str">
        <f t="shared" si="145"/>
        <v>FALSE</v>
      </c>
      <c r="V1726" s="202">
        <f t="shared" si="149"/>
        <v>0</v>
      </c>
      <c r="W1726" s="202" t="str">
        <f t="shared" si="146"/>
        <v>0</v>
      </c>
      <c r="X1726" s="174"/>
      <c r="Y1726" s="174"/>
      <c r="Z1726" s="174"/>
      <c r="AA1726" s="175"/>
      <c r="AB1726" s="176"/>
      <c r="AC1726" s="176"/>
    </row>
    <row r="1727" spans="1:29" s="177" customFormat="1" ht="15.75" x14ac:dyDescent="0.25">
      <c r="A1727" s="128"/>
      <c r="B1727" s="220"/>
      <c r="C1727" s="307"/>
      <c r="D1727" s="962"/>
      <c r="E1727" s="963"/>
      <c r="F1727" s="963"/>
      <c r="G1727" s="963"/>
      <c r="H1727" s="963"/>
      <c r="I1727" s="963"/>
      <c r="J1727" s="963"/>
      <c r="K1727" s="963"/>
      <c r="L1727" s="963"/>
      <c r="M1727" s="963"/>
      <c r="N1727" s="963"/>
      <c r="O1727" s="963"/>
      <c r="P1727" s="963"/>
      <c r="Q1727" s="964"/>
      <c r="R1727" s="306"/>
      <c r="S1727" s="380"/>
      <c r="T1727" s="202" t="b">
        <f t="shared" si="144"/>
        <v>0</v>
      </c>
      <c r="U1727" s="202" t="str">
        <f t="shared" si="145"/>
        <v>FALSE</v>
      </c>
      <c r="V1727" s="202">
        <f t="shared" si="149"/>
        <v>0</v>
      </c>
      <c r="W1727" s="202" t="str">
        <f t="shared" si="146"/>
        <v>0</v>
      </c>
      <c r="X1727" s="174"/>
      <c r="Y1727" s="174"/>
      <c r="Z1727" s="174"/>
      <c r="AA1727" s="175"/>
      <c r="AB1727" s="176"/>
      <c r="AC1727" s="176"/>
    </row>
    <row r="1728" spans="1:29" s="177" customFormat="1" ht="15.75" x14ac:dyDescent="0.25">
      <c r="A1728" s="128"/>
      <c r="B1728" s="220"/>
      <c r="C1728" s="307"/>
      <c r="D1728" s="962"/>
      <c r="E1728" s="963"/>
      <c r="F1728" s="963"/>
      <c r="G1728" s="963"/>
      <c r="H1728" s="963"/>
      <c r="I1728" s="963"/>
      <c r="J1728" s="963"/>
      <c r="K1728" s="963"/>
      <c r="L1728" s="963"/>
      <c r="M1728" s="963"/>
      <c r="N1728" s="963"/>
      <c r="O1728" s="963"/>
      <c r="P1728" s="963"/>
      <c r="Q1728" s="964"/>
      <c r="R1728" s="306"/>
      <c r="S1728" s="380"/>
      <c r="T1728" s="202" t="b">
        <f t="shared" si="144"/>
        <v>0</v>
      </c>
      <c r="U1728" s="202" t="str">
        <f t="shared" si="145"/>
        <v>FALSE</v>
      </c>
      <c r="V1728" s="202">
        <f t="shared" si="149"/>
        <v>0</v>
      </c>
      <c r="W1728" s="202" t="str">
        <f t="shared" si="146"/>
        <v>0</v>
      </c>
      <c r="X1728" s="174"/>
      <c r="Y1728" s="174"/>
      <c r="Z1728" s="174"/>
      <c r="AA1728" s="175"/>
      <c r="AB1728" s="176"/>
      <c r="AC1728" s="176"/>
    </row>
    <row r="1729" spans="1:41" s="177" customFormat="1" x14ac:dyDescent="0.25">
      <c r="A1729" s="128"/>
      <c r="B1729" s="220"/>
      <c r="C1729" s="223"/>
      <c r="D1729" s="962"/>
      <c r="E1729" s="963"/>
      <c r="F1729" s="963"/>
      <c r="G1729" s="963"/>
      <c r="H1729" s="963"/>
      <c r="I1729" s="963"/>
      <c r="J1729" s="963"/>
      <c r="K1729" s="963"/>
      <c r="L1729" s="963"/>
      <c r="M1729" s="963"/>
      <c r="N1729" s="963"/>
      <c r="O1729" s="963"/>
      <c r="P1729" s="963"/>
      <c r="Q1729" s="964"/>
      <c r="R1729" s="306"/>
      <c r="S1729" s="380"/>
      <c r="T1729" s="202" t="b">
        <f t="shared" si="144"/>
        <v>0</v>
      </c>
      <c r="U1729" s="202" t="str">
        <f t="shared" si="145"/>
        <v>FALSE</v>
      </c>
      <c r="V1729" s="202">
        <f t="shared" si="149"/>
        <v>0</v>
      </c>
      <c r="W1729" s="202" t="str">
        <f t="shared" si="146"/>
        <v>0</v>
      </c>
      <c r="X1729" s="174"/>
      <c r="Y1729" s="174"/>
      <c r="Z1729" s="174"/>
      <c r="AA1729" s="175"/>
      <c r="AB1729" s="176"/>
      <c r="AC1729" s="176"/>
    </row>
    <row r="1730" spans="1:41" s="177" customFormat="1" x14ac:dyDescent="0.25">
      <c r="A1730" s="128"/>
      <c r="B1730" s="220"/>
      <c r="C1730" s="223"/>
      <c r="D1730" s="962"/>
      <c r="E1730" s="963"/>
      <c r="F1730" s="963"/>
      <c r="G1730" s="963"/>
      <c r="H1730" s="963"/>
      <c r="I1730" s="963"/>
      <c r="J1730" s="963"/>
      <c r="K1730" s="963"/>
      <c r="L1730" s="963"/>
      <c r="M1730" s="963"/>
      <c r="N1730" s="963"/>
      <c r="O1730" s="963"/>
      <c r="P1730" s="963"/>
      <c r="Q1730" s="964"/>
      <c r="R1730" s="306"/>
      <c r="S1730" s="380"/>
      <c r="T1730" s="202" t="b">
        <f t="shared" si="144"/>
        <v>0</v>
      </c>
      <c r="U1730" s="202" t="str">
        <f t="shared" si="145"/>
        <v>FALSE</v>
      </c>
      <c r="V1730" s="202">
        <f t="shared" si="149"/>
        <v>0</v>
      </c>
      <c r="W1730" s="202" t="str">
        <f t="shared" si="146"/>
        <v>0</v>
      </c>
      <c r="X1730" s="174"/>
      <c r="Y1730" s="174"/>
      <c r="Z1730" s="174"/>
      <c r="AA1730" s="175"/>
      <c r="AB1730" s="176"/>
      <c r="AC1730" s="176"/>
    </row>
    <row r="1731" spans="1:41" s="177" customFormat="1" x14ac:dyDescent="0.25">
      <c r="A1731" s="128"/>
      <c r="B1731" s="220"/>
      <c r="C1731" s="223"/>
      <c r="D1731" s="965"/>
      <c r="E1731" s="966"/>
      <c r="F1731" s="966"/>
      <c r="G1731" s="966"/>
      <c r="H1731" s="966"/>
      <c r="I1731" s="966"/>
      <c r="J1731" s="966"/>
      <c r="K1731" s="966"/>
      <c r="L1731" s="966"/>
      <c r="M1731" s="966"/>
      <c r="N1731" s="966"/>
      <c r="O1731" s="966"/>
      <c r="P1731" s="966"/>
      <c r="Q1731" s="967"/>
      <c r="R1731" s="339"/>
      <c r="S1731" s="380"/>
      <c r="T1731" s="202" t="b">
        <f t="shared" si="144"/>
        <v>0</v>
      </c>
      <c r="U1731" s="202" t="str">
        <f t="shared" si="145"/>
        <v>FALSE</v>
      </c>
      <c r="V1731" s="202">
        <f t="shared" si="149"/>
        <v>0</v>
      </c>
      <c r="W1731" s="202" t="str">
        <f t="shared" si="146"/>
        <v>0</v>
      </c>
      <c r="X1731" s="174"/>
      <c r="Y1731" s="174"/>
      <c r="Z1731" s="174"/>
      <c r="AA1731" s="175"/>
      <c r="AB1731" s="176"/>
      <c r="AC1731" s="176"/>
    </row>
    <row r="1732" spans="1:41" ht="11.45" customHeight="1" x14ac:dyDescent="0.25">
      <c r="A1732" s="124"/>
      <c r="B1732" s="211"/>
      <c r="C1732" s="223"/>
      <c r="D1732" s="333"/>
      <c r="E1732" s="307"/>
      <c r="F1732" s="307"/>
      <c r="G1732" s="307"/>
      <c r="H1732" s="307"/>
      <c r="I1732" s="307"/>
      <c r="J1732" s="307"/>
      <c r="K1732" s="307"/>
      <c r="L1732" s="307"/>
      <c r="M1732" s="307"/>
      <c r="N1732" s="323"/>
      <c r="O1732" s="151"/>
      <c r="P1732" s="372"/>
      <c r="Q1732" s="307"/>
      <c r="R1732" s="243"/>
      <c r="S1732" s="536"/>
      <c r="T1732" s="202" t="b">
        <f t="shared" ref="T1732:T1737" si="150">IF(W1732="1",TRUE,FALSE)</f>
        <v>0</v>
      </c>
      <c r="U1732" s="202" t="str">
        <f t="shared" ref="U1732:U1737" si="151">""&amp;T1732&amp;""</f>
        <v>FALSE</v>
      </c>
      <c r="V1732" s="202">
        <f>IF(C1732="Uploaded",1,0)</f>
        <v>0</v>
      </c>
      <c r="W1732" s="202" t="str">
        <f t="shared" ref="W1732:W1737" si="152">""&amp;V1732&amp;""</f>
        <v>0</v>
      </c>
      <c r="AL1732" s="178"/>
      <c r="AM1732" s="178"/>
      <c r="AN1732" s="178"/>
      <c r="AO1732" s="178"/>
    </row>
    <row r="1733" spans="1:41" ht="21.75" customHeight="1" x14ac:dyDescent="0.25">
      <c r="A1733" s="124"/>
      <c r="B1733" s="211"/>
      <c r="C1733" s="223"/>
      <c r="D1733" s="898" t="s">
        <v>292</v>
      </c>
      <c r="E1733" s="898"/>
      <c r="F1733" s="898"/>
      <c r="G1733" s="898"/>
      <c r="H1733" s="898"/>
      <c r="I1733" s="898"/>
      <c r="J1733" s="898"/>
      <c r="K1733" s="898"/>
      <c r="L1733" s="898"/>
      <c r="M1733" s="898"/>
      <c r="N1733" s="898"/>
      <c r="O1733" s="898"/>
      <c r="P1733" s="968" t="s">
        <v>251</v>
      </c>
      <c r="Q1733" s="969"/>
      <c r="R1733" s="243"/>
      <c r="S1733" s="536" t="str">
        <f>IF(AND(N1720="YES",P1733="&lt;select&gt;"),"Please upload the required documentation.","")</f>
        <v/>
      </c>
      <c r="T1733" s="202" t="b">
        <f t="shared" si="150"/>
        <v>0</v>
      </c>
      <c r="U1733" s="202" t="str">
        <f t="shared" si="151"/>
        <v>FALSE</v>
      </c>
      <c r="V1733" s="202">
        <f>IF(P1733="Uploaded",1,0)</f>
        <v>0</v>
      </c>
      <c r="W1733" s="202" t="str">
        <f t="shared" si="152"/>
        <v>0</v>
      </c>
      <c r="AL1733" s="178"/>
      <c r="AM1733" s="178"/>
      <c r="AN1733" s="178"/>
      <c r="AO1733" s="178"/>
    </row>
    <row r="1734" spans="1:41" ht="21.75" customHeight="1" x14ac:dyDescent="0.25">
      <c r="A1734" s="124"/>
      <c r="B1734" s="211"/>
      <c r="C1734" s="223"/>
      <c r="D1734" s="898"/>
      <c r="E1734" s="898"/>
      <c r="F1734" s="898"/>
      <c r="G1734" s="898"/>
      <c r="H1734" s="898"/>
      <c r="I1734" s="898"/>
      <c r="J1734" s="898"/>
      <c r="K1734" s="898"/>
      <c r="L1734" s="898"/>
      <c r="M1734" s="898"/>
      <c r="N1734" s="898"/>
      <c r="O1734" s="898"/>
      <c r="P1734" s="774"/>
      <c r="Q1734" s="774"/>
      <c r="R1734" s="243"/>
      <c r="S1734" s="536"/>
      <c r="T1734" s="202"/>
      <c r="U1734" s="202"/>
      <c r="V1734" s="202"/>
      <c r="W1734" s="202"/>
      <c r="AL1734" s="178"/>
      <c r="AM1734" s="178"/>
      <c r="AN1734" s="178"/>
      <c r="AO1734" s="178"/>
    </row>
    <row r="1735" spans="1:41" s="133" customFormat="1" ht="21.75" customHeight="1" x14ac:dyDescent="0.25">
      <c r="A1735" s="128"/>
      <c r="B1735" s="220"/>
      <c r="C1735" s="223"/>
      <c r="D1735" s="221" t="s">
        <v>663</v>
      </c>
      <c r="E1735" s="775"/>
      <c r="F1735" s="775"/>
      <c r="G1735" s="223"/>
      <c r="H1735" s="224"/>
      <c r="I1735" s="223"/>
      <c r="J1735" s="223"/>
      <c r="K1735" s="223"/>
      <c r="L1735" s="223"/>
      <c r="M1735" s="223"/>
      <c r="N1735" s="225"/>
      <c r="O1735" s="226"/>
      <c r="P1735" s="772"/>
      <c r="Q1735" s="772"/>
      <c r="R1735" s="773"/>
      <c r="S1735" s="380"/>
      <c r="T1735" s="202"/>
      <c r="U1735" s="202"/>
      <c r="V1735" s="202"/>
      <c r="W1735" s="202"/>
      <c r="X1735" s="202"/>
      <c r="Y1735" s="202"/>
      <c r="Z1735" s="202"/>
      <c r="AA1735" s="128"/>
      <c r="AB1735" s="131"/>
      <c r="AC1735" s="131"/>
    </row>
    <row r="1736" spans="1:41" s="133" customFormat="1" ht="15.75" x14ac:dyDescent="0.25">
      <c r="A1736" s="128"/>
      <c r="B1736" s="220"/>
      <c r="C1736" s="223"/>
      <c r="D1736" s="229"/>
      <c r="E1736" s="411" t="s">
        <v>257</v>
      </c>
      <c r="F1736" s="956" t="s">
        <v>251</v>
      </c>
      <c r="G1736" s="957"/>
      <c r="H1736" s="957"/>
      <c r="I1736" s="957"/>
      <c r="J1736" s="958"/>
      <c r="K1736" s="494"/>
      <c r="L1736" s="411" t="s">
        <v>258</v>
      </c>
      <c r="M1736" s="956" t="s">
        <v>251</v>
      </c>
      <c r="N1736" s="957"/>
      <c r="O1736" s="957"/>
      <c r="P1736" s="957"/>
      <c r="Q1736" s="958"/>
      <c r="R1736" s="773"/>
      <c r="S1736" s="380"/>
      <c r="T1736" s="202"/>
      <c r="U1736" s="202"/>
      <c r="V1736" s="202"/>
      <c r="W1736" s="202"/>
      <c r="X1736" s="202"/>
      <c r="Y1736" s="202"/>
      <c r="Z1736" s="202"/>
      <c r="AA1736" s="128"/>
      <c r="AB1736" s="131"/>
      <c r="AC1736" s="131"/>
    </row>
    <row r="1737" spans="1:41" s="177" customFormat="1" ht="15.6" customHeight="1" x14ac:dyDescent="0.25">
      <c r="A1737" s="128"/>
      <c r="B1737" s="220"/>
      <c r="C1737" s="223"/>
      <c r="D1737" s="770"/>
      <c r="E1737" s="770"/>
      <c r="F1737" s="770"/>
      <c r="G1737" s="770"/>
      <c r="H1737" s="770"/>
      <c r="I1737" s="770"/>
      <c r="J1737" s="770"/>
      <c r="K1737" s="770"/>
      <c r="L1737" s="770"/>
      <c r="M1737" s="770"/>
      <c r="N1737" s="770"/>
      <c r="O1737" s="770"/>
      <c r="P1737" s="207"/>
      <c r="Q1737" s="207"/>
      <c r="R1737" s="306"/>
      <c r="S1737" s="380"/>
      <c r="T1737" s="202" t="b">
        <f t="shared" si="150"/>
        <v>0</v>
      </c>
      <c r="U1737" s="202" t="str">
        <f t="shared" si="151"/>
        <v>FALSE</v>
      </c>
      <c r="V1737" s="202">
        <f>IF(C1737="Uploaded",1,0)</f>
        <v>0</v>
      </c>
      <c r="W1737" s="202" t="str">
        <f t="shared" si="152"/>
        <v>0</v>
      </c>
      <c r="X1737" s="174"/>
      <c r="Y1737" s="174"/>
      <c r="Z1737" s="174"/>
      <c r="AA1737" s="175"/>
      <c r="AB1737" s="176"/>
      <c r="AC1737" s="176"/>
    </row>
    <row r="1738" spans="1:41" ht="27.75" customHeight="1" thickBot="1" x14ac:dyDescent="0.3">
      <c r="A1738" s="124"/>
      <c r="B1738" s="954" t="s">
        <v>758</v>
      </c>
      <c r="C1738" s="955"/>
      <c r="D1738" s="955"/>
      <c r="E1738" s="319"/>
      <c r="F1738" s="319"/>
      <c r="G1738" s="319"/>
      <c r="H1738" s="319"/>
      <c r="I1738" s="319"/>
      <c r="J1738" s="319"/>
      <c r="K1738" s="319"/>
      <c r="L1738" s="319"/>
      <c r="M1738" s="319"/>
      <c r="N1738" s="319"/>
      <c r="O1738" s="319"/>
      <c r="P1738" s="319"/>
      <c r="Q1738" s="320"/>
      <c r="R1738" s="321"/>
      <c r="S1738" s="486"/>
      <c r="T1738" s="202" t="b">
        <f>IF(W1738="1",TRUE,FALSE)</f>
        <v>0</v>
      </c>
      <c r="U1738" s="202" t="str">
        <f>""&amp;T1738&amp;""</f>
        <v>FALSE</v>
      </c>
      <c r="V1738" s="202">
        <f>IF(C1738="Uploaded",1,0)</f>
        <v>0</v>
      </c>
      <c r="W1738" s="202" t="str">
        <f>""&amp;V1738&amp;""</f>
        <v>0</v>
      </c>
      <c r="AL1738" s="178"/>
      <c r="AM1738" s="178"/>
      <c r="AN1738" s="178"/>
      <c r="AO1738" s="178"/>
    </row>
    <row r="1739" spans="1:41" s="177" customFormat="1" ht="17.25" customHeight="1" collapsed="1" x14ac:dyDescent="0.25">
      <c r="A1739" s="542"/>
      <c r="B1739" s="547"/>
      <c r="C1739" s="529"/>
      <c r="D1739" s="529"/>
      <c r="E1739" s="529"/>
      <c r="F1739" s="529"/>
      <c r="G1739" s="529"/>
      <c r="H1739" s="529"/>
      <c r="I1739" s="529"/>
      <c r="J1739" s="529"/>
      <c r="K1739" s="529"/>
      <c r="L1739" s="529"/>
      <c r="M1739" s="529"/>
      <c r="N1739" s="529"/>
      <c r="O1739" s="529"/>
      <c r="P1739" s="529"/>
      <c r="Q1739" s="529"/>
      <c r="R1739" s="183"/>
      <c r="S1739" s="483"/>
      <c r="T1739" s="202" t="b">
        <f t="shared" si="144"/>
        <v>0</v>
      </c>
      <c r="U1739" s="202" t="str">
        <f t="shared" si="145"/>
        <v>FALSE</v>
      </c>
      <c r="V1739" s="202">
        <f t="shared" si="149"/>
        <v>0</v>
      </c>
      <c r="W1739" s="202" t="str">
        <f t="shared" si="146"/>
        <v>0</v>
      </c>
      <c r="X1739" s="174"/>
      <c r="Y1739" s="174"/>
      <c r="Z1739" s="174"/>
      <c r="AA1739" s="175"/>
      <c r="AB1739" s="176"/>
      <c r="AC1739" s="176"/>
    </row>
    <row r="1740" spans="1:41" s="401" customFormat="1" ht="21" customHeight="1" x14ac:dyDescent="0.4">
      <c r="A1740" s="570"/>
      <c r="B1740" s="661"/>
      <c r="C1740" s="571" t="s">
        <v>72</v>
      </c>
      <c r="D1740" s="662"/>
      <c r="E1740" s="663"/>
      <c r="F1740" s="662"/>
      <c r="G1740" s="662"/>
      <c r="H1740" s="662"/>
      <c r="I1740" s="662"/>
      <c r="J1740" s="662"/>
      <c r="K1740" s="662"/>
      <c r="L1740" s="662"/>
      <c r="M1740" s="662"/>
      <c r="N1740" s="662"/>
      <c r="O1740" s="662"/>
      <c r="P1740" s="664" t="s">
        <v>120</v>
      </c>
      <c r="Q1740" s="664">
        <f>SUM(V1746,V1767,V1815,V1836)</f>
        <v>0</v>
      </c>
      <c r="R1740" s="665" t="s">
        <v>121</v>
      </c>
      <c r="S1740" s="666"/>
      <c r="T1740" s="202" t="e">
        <f t="shared" si="144"/>
        <v>#REF!</v>
      </c>
      <c r="U1740" s="202" t="e">
        <f t="shared" si="145"/>
        <v>#REF!</v>
      </c>
      <c r="V1740" s="202" t="e">
        <f>IF(#REF!="Uploaded",1,0)</f>
        <v>#REF!</v>
      </c>
      <c r="W1740" s="202" t="e">
        <f t="shared" si="146"/>
        <v>#REF!</v>
      </c>
      <c r="X1740" s="667"/>
      <c r="Y1740" s="667"/>
      <c r="Z1740" s="667"/>
      <c r="AA1740" s="668"/>
      <c r="AB1740" s="669"/>
      <c r="AC1740" s="669"/>
    </row>
    <row r="1741" spans="1:41" s="177" customFormat="1" ht="15" customHeight="1" thickBot="1" x14ac:dyDescent="0.3">
      <c r="A1741" s="542"/>
      <c r="B1741" s="549"/>
      <c r="C1741" s="550"/>
      <c r="D1741" s="550"/>
      <c r="E1741" s="550"/>
      <c r="F1741" s="550"/>
      <c r="G1741" s="550"/>
      <c r="H1741" s="550"/>
      <c r="I1741" s="550"/>
      <c r="J1741" s="550"/>
      <c r="K1741" s="550"/>
      <c r="L1741" s="550"/>
      <c r="M1741" s="550"/>
      <c r="N1741" s="550"/>
      <c r="O1741" s="550"/>
      <c r="P1741" s="550"/>
      <c r="Q1741" s="550"/>
      <c r="R1741" s="187"/>
      <c r="S1741" s="483"/>
      <c r="T1741" s="202" t="b">
        <f t="shared" si="144"/>
        <v>0</v>
      </c>
      <c r="U1741" s="202" t="str">
        <f t="shared" si="145"/>
        <v>FALSE</v>
      </c>
      <c r="V1741" s="202">
        <f t="shared" si="149"/>
        <v>0</v>
      </c>
      <c r="W1741" s="202" t="str">
        <f t="shared" si="146"/>
        <v>0</v>
      </c>
      <c r="X1741" s="174"/>
      <c r="Y1741" s="174"/>
      <c r="Z1741" s="174"/>
      <c r="AA1741" s="175"/>
      <c r="AB1741" s="176"/>
      <c r="AC1741" s="176"/>
    </row>
    <row r="1742" spans="1:41" s="177" customFormat="1" ht="15.75" x14ac:dyDescent="0.25">
      <c r="A1742" s="128"/>
      <c r="B1742" s="291"/>
      <c r="C1742" s="292"/>
      <c r="D1742" s="342"/>
      <c r="E1742" s="342"/>
      <c r="F1742" s="342"/>
      <c r="G1742" s="342"/>
      <c r="H1742" s="342"/>
      <c r="I1742" s="342"/>
      <c r="J1742" s="342"/>
      <c r="K1742" s="342"/>
      <c r="L1742" s="342"/>
      <c r="M1742" s="342"/>
      <c r="N1742" s="343"/>
      <c r="O1742" s="342"/>
      <c r="P1742" s="342"/>
      <c r="Q1742" s="342"/>
      <c r="R1742" s="294"/>
      <c r="S1742" s="380"/>
      <c r="T1742" s="202" t="b">
        <f t="shared" si="144"/>
        <v>0</v>
      </c>
      <c r="U1742" s="202" t="str">
        <f t="shared" si="145"/>
        <v>FALSE</v>
      </c>
      <c r="V1742" s="202">
        <f t="shared" si="149"/>
        <v>0</v>
      </c>
      <c r="W1742" s="202" t="str">
        <f t="shared" si="146"/>
        <v>0</v>
      </c>
      <c r="X1742" s="174"/>
      <c r="Y1742" s="174"/>
      <c r="Z1742" s="174"/>
      <c r="AA1742" s="175"/>
      <c r="AB1742" s="176"/>
      <c r="AC1742" s="176"/>
    </row>
    <row r="1743" spans="1:41" s="177" customFormat="1" ht="15.75" x14ac:dyDescent="0.25">
      <c r="A1743" s="128"/>
      <c r="B1743" s="220"/>
      <c r="C1743" s="322" t="s">
        <v>355</v>
      </c>
      <c r="D1743" s="322"/>
      <c r="E1743" s="307"/>
      <c r="F1743" s="307"/>
      <c r="G1743" s="307"/>
      <c r="H1743" s="307"/>
      <c r="I1743" s="307"/>
      <c r="J1743" s="307"/>
      <c r="K1743" s="307"/>
      <c r="L1743" s="307"/>
      <c r="M1743" s="307"/>
      <c r="N1743" s="323"/>
      <c r="O1743" s="307"/>
      <c r="P1743" s="307"/>
      <c r="Q1743" s="307"/>
      <c r="R1743" s="306"/>
      <c r="S1743" s="380"/>
      <c r="T1743" s="202" t="b">
        <f t="shared" si="144"/>
        <v>0</v>
      </c>
      <c r="U1743" s="202" t="str">
        <f t="shared" si="145"/>
        <v>FALSE</v>
      </c>
      <c r="V1743" s="202">
        <f>IF(P1743="YES",1,0)</f>
        <v>0</v>
      </c>
      <c r="W1743" s="202" t="str">
        <f t="shared" si="146"/>
        <v>0</v>
      </c>
      <c r="X1743" s="174"/>
      <c r="Y1743" s="174"/>
      <c r="Z1743" s="174"/>
      <c r="AA1743" s="175"/>
      <c r="AB1743" s="176"/>
      <c r="AC1743" s="176"/>
    </row>
    <row r="1744" spans="1:41" s="346" customFormat="1" ht="15.75" x14ac:dyDescent="0.25">
      <c r="A1744" s="324"/>
      <c r="B1744" s="325"/>
      <c r="C1744" s="326" t="s">
        <v>354</v>
      </c>
      <c r="E1744" s="328"/>
      <c r="F1744" s="328"/>
      <c r="G1744" s="328"/>
      <c r="H1744" s="328"/>
      <c r="I1744" s="328"/>
      <c r="J1744" s="328"/>
      <c r="K1744" s="328"/>
      <c r="L1744" s="328"/>
      <c r="M1744" s="328"/>
      <c r="N1744" s="388"/>
      <c r="O1744" s="389"/>
      <c r="P1744" s="390"/>
      <c r="Q1744" s="390"/>
      <c r="R1744" s="329"/>
      <c r="S1744" s="539"/>
      <c r="T1744" s="330" t="e">
        <f t="shared" si="144"/>
        <v>#REF!</v>
      </c>
      <c r="U1744" s="330" t="e">
        <f t="shared" si="145"/>
        <v>#REF!</v>
      </c>
      <c r="V1744" s="330" t="e">
        <f>IF(#REF!="Uploaded",1,0)</f>
        <v>#REF!</v>
      </c>
      <c r="W1744" s="330" t="e">
        <f t="shared" si="146"/>
        <v>#REF!</v>
      </c>
      <c r="X1744" s="349"/>
      <c r="Y1744" s="349"/>
      <c r="Z1744" s="349"/>
      <c r="AA1744" s="541"/>
      <c r="AB1744" s="350"/>
      <c r="AC1744" s="350"/>
    </row>
    <row r="1745" spans="1:41" s="177" customFormat="1" ht="16.5" customHeight="1" x14ac:dyDescent="0.25">
      <c r="A1745" s="128"/>
      <c r="B1745" s="220"/>
      <c r="C1745" s="307"/>
      <c r="D1745" s="229"/>
      <c r="E1745" s="307"/>
      <c r="F1745" s="307"/>
      <c r="G1745" s="307"/>
      <c r="H1745" s="307"/>
      <c r="I1745" s="307"/>
      <c r="J1745" s="307"/>
      <c r="K1745" s="307"/>
      <c r="L1745" s="307"/>
      <c r="M1745" s="307"/>
      <c r="N1745" s="307"/>
      <c r="O1745" s="307"/>
      <c r="P1745" s="307"/>
      <c r="Q1745" s="307"/>
      <c r="R1745" s="306"/>
      <c r="S1745" s="380"/>
      <c r="T1745" s="202" t="b">
        <f t="shared" si="144"/>
        <v>0</v>
      </c>
      <c r="U1745" s="202" t="str">
        <f t="shared" si="145"/>
        <v>FALSE</v>
      </c>
      <c r="V1745" s="202">
        <f>IF(P1745="YES",1,0)</f>
        <v>0</v>
      </c>
      <c r="W1745" s="202" t="str">
        <f t="shared" si="146"/>
        <v>0</v>
      </c>
      <c r="X1745" s="174"/>
      <c r="Y1745" s="174"/>
      <c r="Z1745" s="174"/>
      <c r="AA1745" s="175"/>
      <c r="AB1745" s="176"/>
      <c r="AC1745" s="176"/>
    </row>
    <row r="1746" spans="1:41" s="177" customFormat="1" ht="16.5" customHeight="1" x14ac:dyDescent="0.25">
      <c r="A1746" s="128"/>
      <c r="B1746" s="220"/>
      <c r="C1746" s="223"/>
      <c r="D1746" s="302" t="s">
        <v>702</v>
      </c>
      <c r="E1746" s="302"/>
      <c r="F1746" s="302"/>
      <c r="G1746" s="302"/>
      <c r="H1746" s="302"/>
      <c r="I1746" s="302"/>
      <c r="J1746" s="302"/>
      <c r="K1746" s="302"/>
      <c r="L1746" s="302"/>
      <c r="M1746" s="302"/>
      <c r="N1746" s="95" t="s">
        <v>251</v>
      </c>
      <c r="O1746" s="302"/>
      <c r="P1746" s="207"/>
      <c r="Q1746" s="307"/>
      <c r="R1746" s="306"/>
      <c r="S1746" s="380" t="str">
        <f>IF(AND(OR(N1746="NO",N1746="&lt;select&gt;"),OR(D1750&lt;&gt;"",U1758="TRUE")),"Please answer this question by making a selection in the dropdown.","")</f>
        <v/>
      </c>
      <c r="T1746" s="202" t="b">
        <f t="shared" si="144"/>
        <v>0</v>
      </c>
      <c r="U1746" s="202" t="str">
        <f t="shared" si="145"/>
        <v>FALSE</v>
      </c>
      <c r="V1746" s="202">
        <f>IF(N1746="YES",1,0)</f>
        <v>0</v>
      </c>
      <c r="W1746" s="202" t="str">
        <f t="shared" si="146"/>
        <v>0</v>
      </c>
      <c r="X1746" s="174"/>
      <c r="Y1746" s="174"/>
      <c r="Z1746" s="174"/>
      <c r="AA1746" s="175"/>
      <c r="AB1746" s="176"/>
      <c r="AC1746" s="176"/>
    </row>
    <row r="1747" spans="1:41" s="177" customFormat="1" ht="16.899999999999999" customHeight="1" x14ac:dyDescent="0.25">
      <c r="A1747" s="128"/>
      <c r="B1747" s="220"/>
      <c r="C1747" s="223"/>
      <c r="D1747" s="885" t="s">
        <v>724</v>
      </c>
      <c r="E1747" s="907"/>
      <c r="F1747" s="907"/>
      <c r="G1747" s="907"/>
      <c r="H1747" s="907"/>
      <c r="I1747" s="907"/>
      <c r="J1747" s="907"/>
      <c r="K1747" s="907"/>
      <c r="L1747" s="907"/>
      <c r="M1747" s="907"/>
      <c r="N1747" s="907"/>
      <c r="O1747" s="907"/>
      <c r="P1747" s="907"/>
      <c r="Q1747" s="907"/>
      <c r="R1747" s="306"/>
      <c r="S1747" s="380"/>
      <c r="T1747" s="202" t="b">
        <f t="shared" si="144"/>
        <v>0</v>
      </c>
      <c r="U1747" s="202" t="str">
        <f t="shared" si="145"/>
        <v>FALSE</v>
      </c>
      <c r="V1747" s="202">
        <f t="shared" ref="V1747:V1763" si="153">IF(C1747="Uploaded",1,0)</f>
        <v>0</v>
      </c>
      <c r="W1747" s="202" t="str">
        <f t="shared" si="146"/>
        <v>0</v>
      </c>
      <c r="X1747" s="174"/>
      <c r="Y1747" s="174"/>
      <c r="Z1747" s="174"/>
      <c r="AA1747" s="175"/>
      <c r="AB1747" s="176"/>
      <c r="AC1747" s="176"/>
    </row>
    <row r="1748" spans="1:41" s="177" customFormat="1" x14ac:dyDescent="0.25">
      <c r="A1748" s="128"/>
      <c r="B1748" s="220"/>
      <c r="C1748" s="223"/>
      <c r="D1748" s="907"/>
      <c r="E1748" s="907"/>
      <c r="F1748" s="907"/>
      <c r="G1748" s="907"/>
      <c r="H1748" s="907"/>
      <c r="I1748" s="907"/>
      <c r="J1748" s="907"/>
      <c r="K1748" s="907"/>
      <c r="L1748" s="907"/>
      <c r="M1748" s="907"/>
      <c r="N1748" s="907"/>
      <c r="O1748" s="907"/>
      <c r="P1748" s="907"/>
      <c r="Q1748" s="907"/>
      <c r="R1748" s="306"/>
      <c r="S1748" s="380"/>
      <c r="T1748" s="202" t="b">
        <f t="shared" si="144"/>
        <v>0</v>
      </c>
      <c r="U1748" s="202" t="str">
        <f t="shared" si="145"/>
        <v>FALSE</v>
      </c>
      <c r="V1748" s="202">
        <f t="shared" si="153"/>
        <v>0</v>
      </c>
      <c r="W1748" s="202" t="str">
        <f t="shared" si="146"/>
        <v>0</v>
      </c>
      <c r="X1748" s="174"/>
      <c r="Y1748" s="174"/>
      <c r="Z1748" s="174"/>
      <c r="AA1748" s="175"/>
      <c r="AB1748" s="176"/>
      <c r="AC1748" s="176"/>
    </row>
    <row r="1749" spans="1:41" s="177" customFormat="1" ht="9" customHeight="1" x14ac:dyDescent="0.25">
      <c r="A1749" s="128"/>
      <c r="B1749" s="220"/>
      <c r="C1749" s="223"/>
      <c r="D1749" s="307"/>
      <c r="E1749" s="307"/>
      <c r="F1749" s="307"/>
      <c r="G1749" s="307"/>
      <c r="H1749" s="307"/>
      <c r="I1749" s="307"/>
      <c r="J1749" s="307"/>
      <c r="K1749" s="307"/>
      <c r="L1749" s="307"/>
      <c r="M1749" s="307"/>
      <c r="N1749" s="323"/>
      <c r="O1749" s="307"/>
      <c r="P1749" s="307"/>
      <c r="Q1749" s="307"/>
      <c r="R1749" s="306"/>
      <c r="S1749" s="380"/>
      <c r="T1749" s="202" t="b">
        <f t="shared" si="144"/>
        <v>0</v>
      </c>
      <c r="U1749" s="202" t="str">
        <f t="shared" si="145"/>
        <v>FALSE</v>
      </c>
      <c r="V1749" s="202">
        <f t="shared" si="153"/>
        <v>0</v>
      </c>
      <c r="W1749" s="202" t="str">
        <f t="shared" si="146"/>
        <v>0</v>
      </c>
      <c r="X1749" s="174"/>
      <c r="Y1749" s="174"/>
      <c r="Z1749" s="174"/>
      <c r="AA1749" s="175"/>
      <c r="AB1749" s="176"/>
      <c r="AC1749" s="176"/>
    </row>
    <row r="1750" spans="1:41" s="177" customFormat="1" x14ac:dyDescent="0.25">
      <c r="A1750" s="128"/>
      <c r="B1750" s="220"/>
      <c r="C1750" s="223"/>
      <c r="D1750" s="959"/>
      <c r="E1750" s="960"/>
      <c r="F1750" s="960"/>
      <c r="G1750" s="960"/>
      <c r="H1750" s="960"/>
      <c r="I1750" s="960"/>
      <c r="J1750" s="960"/>
      <c r="K1750" s="960"/>
      <c r="L1750" s="960"/>
      <c r="M1750" s="960"/>
      <c r="N1750" s="960"/>
      <c r="O1750" s="960"/>
      <c r="P1750" s="960"/>
      <c r="Q1750" s="961"/>
      <c r="R1750" s="309"/>
      <c r="S1750" s="380" t="str">
        <f>IF(AND(N1746="YES",D1750=""),"Please add narrative text.","")</f>
        <v/>
      </c>
      <c r="T1750" s="202" t="b">
        <f t="shared" si="144"/>
        <v>0</v>
      </c>
      <c r="U1750" s="202" t="str">
        <f t="shared" si="145"/>
        <v>FALSE</v>
      </c>
      <c r="V1750" s="202">
        <f t="shared" si="153"/>
        <v>0</v>
      </c>
      <c r="W1750" s="202" t="str">
        <f t="shared" si="146"/>
        <v>0</v>
      </c>
      <c r="X1750" s="174"/>
      <c r="Y1750" s="174"/>
      <c r="Z1750" s="174"/>
      <c r="AA1750" s="175"/>
      <c r="AB1750" s="176"/>
      <c r="AC1750" s="176"/>
    </row>
    <row r="1751" spans="1:41" s="177" customFormat="1" x14ac:dyDescent="0.25">
      <c r="A1751" s="128"/>
      <c r="B1751" s="220"/>
      <c r="C1751" s="223"/>
      <c r="D1751" s="962"/>
      <c r="E1751" s="963"/>
      <c r="F1751" s="963"/>
      <c r="G1751" s="963"/>
      <c r="H1751" s="963"/>
      <c r="I1751" s="963"/>
      <c r="J1751" s="963"/>
      <c r="K1751" s="963"/>
      <c r="L1751" s="963"/>
      <c r="M1751" s="963"/>
      <c r="N1751" s="963"/>
      <c r="O1751" s="963"/>
      <c r="P1751" s="963"/>
      <c r="Q1751" s="964"/>
      <c r="R1751" s="306"/>
      <c r="S1751" s="380"/>
      <c r="T1751" s="202" t="b">
        <f t="shared" si="144"/>
        <v>0</v>
      </c>
      <c r="U1751" s="202" t="str">
        <f t="shared" si="145"/>
        <v>FALSE</v>
      </c>
      <c r="V1751" s="202">
        <f t="shared" si="153"/>
        <v>0</v>
      </c>
      <c r="W1751" s="202" t="str">
        <f t="shared" si="146"/>
        <v>0</v>
      </c>
      <c r="X1751" s="174"/>
      <c r="Y1751" s="174"/>
      <c r="Z1751" s="174"/>
      <c r="AA1751" s="175"/>
      <c r="AB1751" s="176"/>
      <c r="AC1751" s="176"/>
    </row>
    <row r="1752" spans="1:41" s="177" customFormat="1" x14ac:dyDescent="0.25">
      <c r="A1752" s="128"/>
      <c r="B1752" s="220"/>
      <c r="C1752" s="223"/>
      <c r="D1752" s="962"/>
      <c r="E1752" s="963"/>
      <c r="F1752" s="963"/>
      <c r="G1752" s="963"/>
      <c r="H1752" s="963"/>
      <c r="I1752" s="963"/>
      <c r="J1752" s="963"/>
      <c r="K1752" s="963"/>
      <c r="L1752" s="963"/>
      <c r="M1752" s="963"/>
      <c r="N1752" s="963"/>
      <c r="O1752" s="963"/>
      <c r="P1752" s="963"/>
      <c r="Q1752" s="964"/>
      <c r="R1752" s="306"/>
      <c r="S1752" s="380"/>
      <c r="T1752" s="202" t="b">
        <f t="shared" si="144"/>
        <v>0</v>
      </c>
      <c r="U1752" s="202" t="str">
        <f t="shared" si="145"/>
        <v>FALSE</v>
      </c>
      <c r="V1752" s="202">
        <f t="shared" si="153"/>
        <v>0</v>
      </c>
      <c r="W1752" s="202" t="str">
        <f t="shared" si="146"/>
        <v>0</v>
      </c>
      <c r="X1752" s="174"/>
      <c r="Y1752" s="174"/>
      <c r="Z1752" s="174"/>
      <c r="AA1752" s="175"/>
      <c r="AB1752" s="176"/>
      <c r="AC1752" s="176"/>
    </row>
    <row r="1753" spans="1:41" s="177" customFormat="1" x14ac:dyDescent="0.25">
      <c r="A1753" s="128"/>
      <c r="B1753" s="220"/>
      <c r="C1753" s="223"/>
      <c r="D1753" s="962"/>
      <c r="E1753" s="963"/>
      <c r="F1753" s="963"/>
      <c r="G1753" s="963"/>
      <c r="H1753" s="963"/>
      <c r="I1753" s="963"/>
      <c r="J1753" s="963"/>
      <c r="K1753" s="963"/>
      <c r="L1753" s="963"/>
      <c r="M1753" s="963"/>
      <c r="N1753" s="963"/>
      <c r="O1753" s="963"/>
      <c r="P1753" s="963"/>
      <c r="Q1753" s="964"/>
      <c r="R1753" s="306"/>
      <c r="S1753" s="380"/>
      <c r="T1753" s="202" t="b">
        <f t="shared" si="144"/>
        <v>0</v>
      </c>
      <c r="U1753" s="202" t="str">
        <f t="shared" si="145"/>
        <v>FALSE</v>
      </c>
      <c r="V1753" s="202">
        <f t="shared" si="153"/>
        <v>0</v>
      </c>
      <c r="W1753" s="202" t="str">
        <f t="shared" si="146"/>
        <v>0</v>
      </c>
      <c r="X1753" s="174"/>
      <c r="Y1753" s="174"/>
      <c r="Z1753" s="174"/>
      <c r="AA1753" s="175"/>
      <c r="AB1753" s="176"/>
      <c r="AC1753" s="176"/>
    </row>
    <row r="1754" spans="1:41" s="177" customFormat="1" x14ac:dyDescent="0.25">
      <c r="A1754" s="128"/>
      <c r="B1754" s="220"/>
      <c r="C1754" s="223"/>
      <c r="D1754" s="962"/>
      <c r="E1754" s="963"/>
      <c r="F1754" s="963"/>
      <c r="G1754" s="963"/>
      <c r="H1754" s="963"/>
      <c r="I1754" s="963"/>
      <c r="J1754" s="963"/>
      <c r="K1754" s="963"/>
      <c r="L1754" s="963"/>
      <c r="M1754" s="963"/>
      <c r="N1754" s="963"/>
      <c r="O1754" s="963"/>
      <c r="P1754" s="963"/>
      <c r="Q1754" s="964"/>
      <c r="R1754" s="306"/>
      <c r="S1754" s="380"/>
      <c r="T1754" s="202" t="b">
        <f t="shared" ref="T1754:T1833" si="154">IF(W1754="1",TRUE,FALSE)</f>
        <v>0</v>
      </c>
      <c r="U1754" s="202" t="str">
        <f t="shared" ref="U1754:U1833" si="155">""&amp;T1754&amp;""</f>
        <v>FALSE</v>
      </c>
      <c r="V1754" s="202">
        <f t="shared" si="153"/>
        <v>0</v>
      </c>
      <c r="W1754" s="202" t="str">
        <f t="shared" ref="W1754:W1833" si="156">""&amp;V1754&amp;""</f>
        <v>0</v>
      </c>
      <c r="X1754" s="174"/>
      <c r="Y1754" s="174"/>
      <c r="Z1754" s="174"/>
      <c r="AA1754" s="175"/>
      <c r="AB1754" s="176"/>
      <c r="AC1754" s="176"/>
    </row>
    <row r="1755" spans="1:41" s="177" customFormat="1" ht="15.75" x14ac:dyDescent="0.25">
      <c r="A1755" s="128"/>
      <c r="B1755" s="220"/>
      <c r="C1755" s="307"/>
      <c r="D1755" s="962"/>
      <c r="E1755" s="963"/>
      <c r="F1755" s="963"/>
      <c r="G1755" s="963"/>
      <c r="H1755" s="963"/>
      <c r="I1755" s="963"/>
      <c r="J1755" s="963"/>
      <c r="K1755" s="963"/>
      <c r="L1755" s="963"/>
      <c r="M1755" s="963"/>
      <c r="N1755" s="963"/>
      <c r="O1755" s="963"/>
      <c r="P1755" s="963"/>
      <c r="Q1755" s="964"/>
      <c r="R1755" s="306"/>
      <c r="S1755" s="380"/>
      <c r="T1755" s="202" t="b">
        <f t="shared" si="154"/>
        <v>0</v>
      </c>
      <c r="U1755" s="202" t="str">
        <f t="shared" si="155"/>
        <v>FALSE</v>
      </c>
      <c r="V1755" s="202">
        <f t="shared" si="153"/>
        <v>0</v>
      </c>
      <c r="W1755" s="202" t="str">
        <f t="shared" si="156"/>
        <v>0</v>
      </c>
      <c r="X1755" s="174"/>
      <c r="Y1755" s="174"/>
      <c r="Z1755" s="174"/>
      <c r="AA1755" s="175"/>
      <c r="AB1755" s="176"/>
      <c r="AC1755" s="176"/>
    </row>
    <row r="1756" spans="1:41" s="177" customFormat="1" ht="15.75" x14ac:dyDescent="0.25">
      <c r="A1756" s="128"/>
      <c r="B1756" s="220"/>
      <c r="C1756" s="307"/>
      <c r="D1756" s="965"/>
      <c r="E1756" s="966"/>
      <c r="F1756" s="966"/>
      <c r="G1756" s="966"/>
      <c r="H1756" s="966"/>
      <c r="I1756" s="966"/>
      <c r="J1756" s="966"/>
      <c r="K1756" s="966"/>
      <c r="L1756" s="966"/>
      <c r="M1756" s="966"/>
      <c r="N1756" s="966"/>
      <c r="O1756" s="966"/>
      <c r="P1756" s="966"/>
      <c r="Q1756" s="967"/>
      <c r="R1756" s="306"/>
      <c r="S1756" s="380"/>
      <c r="T1756" s="202" t="b">
        <f t="shared" si="154"/>
        <v>0</v>
      </c>
      <c r="U1756" s="202" t="str">
        <f t="shared" si="155"/>
        <v>FALSE</v>
      </c>
      <c r="V1756" s="202">
        <f t="shared" si="153"/>
        <v>0</v>
      </c>
      <c r="W1756" s="202" t="str">
        <f t="shared" si="156"/>
        <v>0</v>
      </c>
      <c r="X1756" s="174"/>
      <c r="Y1756" s="174"/>
      <c r="Z1756" s="174"/>
      <c r="AA1756" s="175"/>
      <c r="AB1756" s="176"/>
      <c r="AC1756" s="176"/>
    </row>
    <row r="1757" spans="1:41" ht="11.45" customHeight="1" x14ac:dyDescent="0.25">
      <c r="A1757" s="124"/>
      <c r="B1757" s="211"/>
      <c r="C1757" s="223"/>
      <c r="D1757" s="333"/>
      <c r="E1757" s="307"/>
      <c r="F1757" s="307"/>
      <c r="G1757" s="307"/>
      <c r="H1757" s="307"/>
      <c r="I1757" s="307"/>
      <c r="J1757" s="307"/>
      <c r="K1757" s="307"/>
      <c r="L1757" s="307"/>
      <c r="M1757" s="307"/>
      <c r="N1757" s="323"/>
      <c r="O1757" s="151"/>
      <c r="P1757" s="372"/>
      <c r="Q1757" s="307"/>
      <c r="R1757" s="243"/>
      <c r="S1757" s="536"/>
      <c r="T1757" s="202" t="b">
        <f t="shared" si="154"/>
        <v>0</v>
      </c>
      <c r="U1757" s="202" t="str">
        <f t="shared" si="155"/>
        <v>FALSE</v>
      </c>
      <c r="V1757" s="202">
        <f>IF(C1757="Uploaded",1,0)</f>
        <v>0</v>
      </c>
      <c r="W1757" s="202" t="str">
        <f t="shared" si="156"/>
        <v>0</v>
      </c>
      <c r="AL1757" s="178"/>
      <c r="AM1757" s="178"/>
      <c r="AN1757" s="178"/>
      <c r="AO1757" s="178"/>
    </row>
    <row r="1758" spans="1:41" ht="21.75" customHeight="1" x14ac:dyDescent="0.25">
      <c r="A1758" s="124"/>
      <c r="B1758" s="211"/>
      <c r="C1758" s="223"/>
      <c r="D1758" s="898" t="s">
        <v>644</v>
      </c>
      <c r="E1758" s="898"/>
      <c r="F1758" s="898"/>
      <c r="G1758" s="898"/>
      <c r="H1758" s="898"/>
      <c r="I1758" s="898"/>
      <c r="J1758" s="898"/>
      <c r="K1758" s="898"/>
      <c r="L1758" s="898"/>
      <c r="M1758" s="898"/>
      <c r="N1758" s="898"/>
      <c r="O1758" s="898"/>
      <c r="P1758" s="968" t="s">
        <v>251</v>
      </c>
      <c r="Q1758" s="969"/>
      <c r="R1758" s="243"/>
      <c r="S1758" s="536" t="str">
        <f>IF(AND(N1746="YES",P1758="&lt;select&gt;"),"Please upload the required documentation.","")</f>
        <v/>
      </c>
      <c r="T1758" s="202" t="b">
        <f t="shared" si="154"/>
        <v>0</v>
      </c>
      <c r="U1758" s="202" t="str">
        <f t="shared" si="155"/>
        <v>FALSE</v>
      </c>
      <c r="V1758" s="202">
        <f>IF(P1758="Uploaded",1,0)</f>
        <v>0</v>
      </c>
      <c r="W1758" s="202" t="str">
        <f t="shared" si="156"/>
        <v>0</v>
      </c>
      <c r="AL1758" s="178"/>
      <c r="AM1758" s="178"/>
      <c r="AN1758" s="178"/>
      <c r="AO1758" s="178"/>
    </row>
    <row r="1759" spans="1:41" ht="21.75" customHeight="1" x14ac:dyDescent="0.25">
      <c r="A1759" s="124"/>
      <c r="B1759" s="211"/>
      <c r="C1759" s="223"/>
      <c r="D1759" s="898"/>
      <c r="E1759" s="898"/>
      <c r="F1759" s="898"/>
      <c r="G1759" s="898"/>
      <c r="H1759" s="898"/>
      <c r="I1759" s="898"/>
      <c r="J1759" s="898"/>
      <c r="K1759" s="898"/>
      <c r="L1759" s="898"/>
      <c r="M1759" s="898"/>
      <c r="N1759" s="898"/>
      <c r="O1759" s="898"/>
      <c r="P1759" s="357"/>
      <c r="Q1759" s="357"/>
      <c r="R1759" s="243"/>
      <c r="S1759" s="536"/>
      <c r="T1759" s="202"/>
      <c r="U1759" s="202"/>
      <c r="V1759" s="202"/>
      <c r="W1759" s="202"/>
      <c r="AL1759" s="178"/>
      <c r="AM1759" s="178"/>
      <c r="AN1759" s="178"/>
      <c r="AO1759" s="178"/>
    </row>
    <row r="1760" spans="1:41" s="133" customFormat="1" ht="21.75" customHeight="1" x14ac:dyDescent="0.25">
      <c r="A1760" s="128"/>
      <c r="B1760" s="220"/>
      <c r="C1760" s="223"/>
      <c r="D1760" s="221" t="s">
        <v>663</v>
      </c>
      <c r="E1760" s="222"/>
      <c r="F1760" s="222"/>
      <c r="G1760" s="223"/>
      <c r="H1760" s="224"/>
      <c r="I1760" s="223"/>
      <c r="J1760" s="223"/>
      <c r="K1760" s="223"/>
      <c r="L1760" s="223"/>
      <c r="M1760" s="223"/>
      <c r="N1760" s="225"/>
      <c r="O1760" s="226"/>
      <c r="P1760" s="129"/>
      <c r="Q1760" s="129"/>
      <c r="R1760" s="227"/>
      <c r="S1760" s="380"/>
      <c r="T1760" s="202"/>
      <c r="U1760" s="202"/>
      <c r="V1760" s="202"/>
      <c r="W1760" s="202"/>
      <c r="X1760" s="202"/>
      <c r="Y1760" s="202"/>
      <c r="Z1760" s="202"/>
      <c r="AA1760" s="128"/>
      <c r="AB1760" s="131"/>
      <c r="AC1760" s="131"/>
    </row>
    <row r="1761" spans="1:29" s="133" customFormat="1" ht="15.75" x14ac:dyDescent="0.25">
      <c r="A1761" s="128"/>
      <c r="B1761" s="220"/>
      <c r="C1761" s="223"/>
      <c r="D1761" s="229"/>
      <c r="E1761" s="411" t="s">
        <v>257</v>
      </c>
      <c r="F1761" s="956" t="s">
        <v>251</v>
      </c>
      <c r="G1761" s="957"/>
      <c r="H1761" s="957"/>
      <c r="I1761" s="957"/>
      <c r="J1761" s="958"/>
      <c r="K1761" s="494"/>
      <c r="L1761" s="411" t="s">
        <v>258</v>
      </c>
      <c r="M1761" s="956" t="s">
        <v>251</v>
      </c>
      <c r="N1761" s="957"/>
      <c r="O1761" s="957"/>
      <c r="P1761" s="957"/>
      <c r="Q1761" s="958"/>
      <c r="R1761" s="227"/>
      <c r="S1761" s="380"/>
      <c r="T1761" s="202"/>
      <c r="U1761" s="202"/>
      <c r="V1761" s="202"/>
      <c r="W1761" s="202"/>
      <c r="X1761" s="202"/>
      <c r="Y1761" s="202"/>
      <c r="Z1761" s="202"/>
      <c r="AA1761" s="128"/>
      <c r="AB1761" s="131"/>
      <c r="AC1761" s="131"/>
    </row>
    <row r="1762" spans="1:29" s="177" customFormat="1" ht="15.6" customHeight="1" thickBot="1" x14ac:dyDescent="0.3">
      <c r="A1762" s="128"/>
      <c r="B1762" s="358"/>
      <c r="C1762" s="359"/>
      <c r="D1762" s="360"/>
      <c r="E1762" s="360"/>
      <c r="F1762" s="360"/>
      <c r="G1762" s="360"/>
      <c r="H1762" s="360"/>
      <c r="I1762" s="360"/>
      <c r="J1762" s="360"/>
      <c r="K1762" s="360"/>
      <c r="L1762" s="360"/>
      <c r="M1762" s="360"/>
      <c r="N1762" s="360"/>
      <c r="O1762" s="360"/>
      <c r="P1762" s="320"/>
      <c r="Q1762" s="320"/>
      <c r="R1762" s="361"/>
      <c r="S1762" s="380"/>
      <c r="T1762" s="202" t="b">
        <f t="shared" si="154"/>
        <v>0</v>
      </c>
      <c r="U1762" s="202" t="str">
        <f t="shared" si="155"/>
        <v>FALSE</v>
      </c>
      <c r="V1762" s="202">
        <f>IF(C1762="Uploaded",1,0)</f>
        <v>0</v>
      </c>
      <c r="W1762" s="202" t="str">
        <f t="shared" si="156"/>
        <v>0</v>
      </c>
      <c r="X1762" s="174"/>
      <c r="Y1762" s="174"/>
      <c r="Z1762" s="174"/>
      <c r="AA1762" s="175"/>
      <c r="AB1762" s="176"/>
      <c r="AC1762" s="176"/>
    </row>
    <row r="1763" spans="1:29" s="177" customFormat="1" ht="15.75" x14ac:dyDescent="0.25">
      <c r="A1763" s="128"/>
      <c r="B1763" s="291"/>
      <c r="C1763" s="223"/>
      <c r="D1763" s="342"/>
      <c r="E1763" s="342"/>
      <c r="F1763" s="342"/>
      <c r="G1763" s="342"/>
      <c r="H1763" s="342"/>
      <c r="I1763" s="342"/>
      <c r="J1763" s="342"/>
      <c r="K1763" s="342"/>
      <c r="L1763" s="342"/>
      <c r="M1763" s="342"/>
      <c r="N1763" s="343"/>
      <c r="O1763" s="342"/>
      <c r="P1763" s="342"/>
      <c r="Q1763" s="342"/>
      <c r="R1763" s="344"/>
      <c r="S1763" s="380"/>
      <c r="T1763" s="202" t="b">
        <f t="shared" si="154"/>
        <v>0</v>
      </c>
      <c r="U1763" s="202" t="str">
        <f t="shared" si="155"/>
        <v>FALSE</v>
      </c>
      <c r="V1763" s="202">
        <f t="shared" si="153"/>
        <v>0</v>
      </c>
      <c r="W1763" s="202" t="str">
        <f t="shared" si="156"/>
        <v>0</v>
      </c>
      <c r="X1763" s="174"/>
      <c r="Y1763" s="174"/>
      <c r="Z1763" s="174"/>
      <c r="AA1763" s="175"/>
      <c r="AB1763" s="176"/>
      <c r="AC1763" s="176"/>
    </row>
    <row r="1764" spans="1:29" s="177" customFormat="1" ht="15.75" x14ac:dyDescent="0.25">
      <c r="A1764" s="128"/>
      <c r="B1764" s="220"/>
      <c r="C1764" s="322" t="s">
        <v>356</v>
      </c>
      <c r="D1764" s="322"/>
      <c r="E1764" s="307"/>
      <c r="F1764" s="307"/>
      <c r="G1764" s="307"/>
      <c r="H1764" s="307"/>
      <c r="I1764" s="307"/>
      <c r="J1764" s="307"/>
      <c r="K1764" s="307"/>
      <c r="L1764" s="307"/>
      <c r="M1764" s="307"/>
      <c r="N1764" s="323"/>
      <c r="O1764" s="307"/>
      <c r="P1764" s="307"/>
      <c r="Q1764" s="307"/>
      <c r="R1764" s="345"/>
      <c r="S1764" s="380"/>
      <c r="T1764" s="202" t="b">
        <f t="shared" si="154"/>
        <v>0</v>
      </c>
      <c r="U1764" s="202" t="str">
        <f t="shared" si="155"/>
        <v>FALSE</v>
      </c>
      <c r="V1764" s="202">
        <f>IF(P1764="YES",1,0)</f>
        <v>0</v>
      </c>
      <c r="W1764" s="202" t="str">
        <f t="shared" si="156"/>
        <v>0</v>
      </c>
      <c r="X1764" s="174"/>
      <c r="Y1764" s="174"/>
      <c r="Z1764" s="174"/>
      <c r="AA1764" s="175"/>
      <c r="AB1764" s="176"/>
      <c r="AC1764" s="176"/>
    </row>
    <row r="1765" spans="1:29" s="177" customFormat="1" ht="15.75" x14ac:dyDescent="0.25">
      <c r="A1765" s="128"/>
      <c r="B1765" s="220"/>
      <c r="C1765" s="326" t="s">
        <v>354</v>
      </c>
      <c r="F1765" s="378"/>
      <c r="G1765" s="378"/>
      <c r="H1765" s="378"/>
      <c r="I1765" s="378"/>
      <c r="J1765" s="378"/>
      <c r="K1765" s="378"/>
      <c r="L1765" s="378"/>
      <c r="M1765" s="378"/>
      <c r="N1765" s="378"/>
      <c r="O1765" s="378"/>
      <c r="P1765" s="378"/>
      <c r="Q1765" s="378"/>
      <c r="R1765" s="345"/>
      <c r="S1765" s="380"/>
      <c r="T1765" s="202" t="e">
        <f t="shared" si="154"/>
        <v>#REF!</v>
      </c>
      <c r="U1765" s="202" t="e">
        <f t="shared" si="155"/>
        <v>#REF!</v>
      </c>
      <c r="V1765" s="202" t="e">
        <f>IF(#REF!="Uploaded",1,0)</f>
        <v>#REF!</v>
      </c>
      <c r="W1765" s="202" t="e">
        <f t="shared" si="156"/>
        <v>#REF!</v>
      </c>
      <c r="X1765" s="174"/>
      <c r="Y1765" s="174"/>
      <c r="Z1765" s="174"/>
      <c r="AA1765" s="175"/>
      <c r="AB1765" s="176"/>
      <c r="AC1765" s="176"/>
    </row>
    <row r="1766" spans="1:29" s="177" customFormat="1" ht="15.75" customHeight="1" x14ac:dyDescent="0.25">
      <c r="A1766" s="128"/>
      <c r="B1766" s="220"/>
      <c r="C1766" s="223"/>
      <c r="D1766" s="229"/>
      <c r="E1766" s="307"/>
      <c r="F1766" s="307"/>
      <c r="G1766" s="307"/>
      <c r="H1766" s="307"/>
      <c r="I1766" s="307"/>
      <c r="J1766" s="307"/>
      <c r="K1766" s="307"/>
      <c r="L1766" s="307"/>
      <c r="M1766" s="307"/>
      <c r="N1766" s="307"/>
      <c r="O1766" s="307"/>
      <c r="P1766" s="307"/>
      <c r="Q1766" s="307"/>
      <c r="R1766" s="306"/>
      <c r="S1766" s="380"/>
      <c r="T1766" s="202" t="b">
        <f t="shared" si="154"/>
        <v>0</v>
      </c>
      <c r="U1766" s="202" t="str">
        <f t="shared" si="155"/>
        <v>FALSE</v>
      </c>
      <c r="V1766" s="202">
        <f>IF(P1766="YES",1,0)</f>
        <v>0</v>
      </c>
      <c r="W1766" s="202" t="str">
        <f t="shared" si="156"/>
        <v>0</v>
      </c>
      <c r="X1766" s="174"/>
      <c r="Y1766" s="174"/>
      <c r="Z1766" s="174"/>
      <c r="AA1766" s="175"/>
      <c r="AB1766" s="176"/>
      <c r="AC1766" s="176"/>
    </row>
    <row r="1767" spans="1:29" s="177" customFormat="1" ht="16.5" customHeight="1" x14ac:dyDescent="0.25">
      <c r="A1767" s="128"/>
      <c r="B1767" s="220"/>
      <c r="C1767" s="716"/>
      <c r="D1767" s="302" t="s">
        <v>703</v>
      </c>
      <c r="E1767" s="302"/>
      <c r="F1767" s="302"/>
      <c r="G1767" s="302"/>
      <c r="H1767" s="302"/>
      <c r="I1767" s="302"/>
      <c r="J1767" s="302"/>
      <c r="K1767" s="302"/>
      <c r="L1767" s="302"/>
      <c r="M1767" s="302"/>
      <c r="N1767" s="302"/>
      <c r="O1767" s="95" t="s">
        <v>251</v>
      </c>
      <c r="Q1767" s="307"/>
      <c r="R1767" s="306"/>
      <c r="S1767" s="380" t="str">
        <f>IF(AND(OR(O1767="NO",O1767="&lt;select&gt;"),OR(D1771&lt;&gt;"",U1802="TRUE",U1804="TRUE",U1806="TRUE")),"Please answer this question by making a selection in the dropdown.","")</f>
        <v/>
      </c>
      <c r="T1767" s="202" t="b">
        <f t="shared" si="154"/>
        <v>0</v>
      </c>
      <c r="U1767" s="202" t="str">
        <f t="shared" si="155"/>
        <v>FALSE</v>
      </c>
      <c r="V1767" s="202">
        <f>IF(O1767="YES",1,0)</f>
        <v>0</v>
      </c>
      <c r="W1767" s="202" t="str">
        <f t="shared" si="156"/>
        <v>0</v>
      </c>
      <c r="X1767" s="174"/>
      <c r="Y1767" s="174"/>
      <c r="Z1767" s="174"/>
      <c r="AA1767" s="175"/>
      <c r="AB1767" s="176"/>
      <c r="AC1767" s="176"/>
    </row>
    <row r="1768" spans="1:29" s="177" customFormat="1" ht="16.5" customHeight="1" x14ac:dyDescent="0.25">
      <c r="A1768" s="128"/>
      <c r="B1768" s="220"/>
      <c r="C1768" s="223"/>
      <c r="D1768" s="333"/>
      <c r="E1768" s="307"/>
      <c r="F1768" s="307"/>
      <c r="G1768" s="307"/>
      <c r="H1768" s="307"/>
      <c r="I1768" s="307"/>
      <c r="J1768" s="307"/>
      <c r="K1768" s="307"/>
      <c r="L1768" s="307"/>
      <c r="M1768" s="307"/>
      <c r="N1768" s="323"/>
      <c r="O1768" s="226"/>
      <c r="P1768" s="152"/>
      <c r="Q1768" s="152"/>
      <c r="R1768" s="306"/>
      <c r="S1768" s="380"/>
      <c r="T1768" s="202" t="b">
        <f t="shared" si="154"/>
        <v>0</v>
      </c>
      <c r="U1768" s="202" t="str">
        <f t="shared" si="155"/>
        <v>FALSE</v>
      </c>
      <c r="V1768" s="202">
        <f>IF(C1768="Uploaded",1,0)</f>
        <v>0</v>
      </c>
      <c r="W1768" s="202" t="str">
        <f t="shared" si="156"/>
        <v>0</v>
      </c>
      <c r="X1768" s="174"/>
      <c r="Y1768" s="174"/>
      <c r="Z1768" s="174"/>
      <c r="AA1768" s="175"/>
      <c r="AB1768" s="176"/>
      <c r="AC1768" s="176"/>
    </row>
    <row r="1769" spans="1:29" s="177" customFormat="1" ht="15.75" x14ac:dyDescent="0.25">
      <c r="A1769" s="128"/>
      <c r="B1769" s="220"/>
      <c r="C1769" s="223"/>
      <c r="D1769" s="222" t="s">
        <v>725</v>
      </c>
      <c r="E1769" s="378"/>
      <c r="F1769" s="378"/>
      <c r="G1769" s="378"/>
      <c r="H1769" s="378"/>
      <c r="I1769" s="378"/>
      <c r="J1769" s="378"/>
      <c r="K1769" s="378"/>
      <c r="L1769" s="378"/>
      <c r="M1769" s="378"/>
      <c r="N1769" s="378"/>
      <c r="O1769" s="378"/>
      <c r="P1769" s="378"/>
      <c r="Q1769" s="378"/>
      <c r="R1769" s="345"/>
      <c r="S1769" s="380"/>
      <c r="T1769" s="202" t="b">
        <f t="shared" si="154"/>
        <v>0</v>
      </c>
      <c r="U1769" s="202" t="str">
        <f t="shared" si="155"/>
        <v>FALSE</v>
      </c>
      <c r="V1769" s="202">
        <f t="shared" ref="V1769:V1811" si="157">IF(C1769="Uploaded",1,0)</f>
        <v>0</v>
      </c>
      <c r="W1769" s="202" t="str">
        <f t="shared" si="156"/>
        <v>0</v>
      </c>
      <c r="X1769" s="174"/>
      <c r="Y1769" s="174"/>
      <c r="Z1769" s="174"/>
      <c r="AA1769" s="175"/>
      <c r="AB1769" s="176"/>
      <c r="AC1769" s="176"/>
    </row>
    <row r="1770" spans="1:29" s="177" customFormat="1" ht="9" customHeight="1" x14ac:dyDescent="0.25">
      <c r="A1770" s="128"/>
      <c r="B1770" s="220"/>
      <c r="C1770" s="223"/>
      <c r="D1770" s="223"/>
      <c r="E1770" s="223"/>
      <c r="F1770" s="223"/>
      <c r="G1770" s="223"/>
      <c r="H1770" s="223"/>
      <c r="I1770" s="223"/>
      <c r="J1770" s="223"/>
      <c r="K1770" s="223"/>
      <c r="L1770" s="223"/>
      <c r="M1770" s="223"/>
      <c r="N1770" s="308"/>
      <c r="O1770" s="223"/>
      <c r="P1770" s="223"/>
      <c r="Q1770" s="223"/>
      <c r="R1770" s="306"/>
      <c r="S1770" s="380"/>
      <c r="T1770" s="202" t="b">
        <f t="shared" si="154"/>
        <v>0</v>
      </c>
      <c r="U1770" s="202" t="str">
        <f t="shared" si="155"/>
        <v>FALSE</v>
      </c>
      <c r="V1770" s="202">
        <f t="shared" si="157"/>
        <v>0</v>
      </c>
      <c r="W1770" s="202" t="str">
        <f t="shared" si="156"/>
        <v>0</v>
      </c>
      <c r="X1770" s="174"/>
      <c r="Y1770" s="174"/>
      <c r="Z1770" s="174"/>
      <c r="AA1770" s="175"/>
      <c r="AB1770" s="176"/>
      <c r="AC1770" s="176"/>
    </row>
    <row r="1771" spans="1:29" s="177" customFormat="1" x14ac:dyDescent="0.25">
      <c r="A1771" s="128"/>
      <c r="B1771" s="220"/>
      <c r="C1771" s="223"/>
      <c r="D1771" s="959"/>
      <c r="E1771" s="960"/>
      <c r="F1771" s="960"/>
      <c r="G1771" s="960"/>
      <c r="H1771" s="960"/>
      <c r="I1771" s="960"/>
      <c r="J1771" s="960"/>
      <c r="K1771" s="960"/>
      <c r="L1771" s="960"/>
      <c r="M1771" s="960"/>
      <c r="N1771" s="960"/>
      <c r="O1771" s="960"/>
      <c r="P1771" s="960"/>
      <c r="Q1771" s="961"/>
      <c r="R1771" s="309"/>
      <c r="S1771" s="380" t="str">
        <f>IF(AND(O1767="YES",D1771=""),"Please add narrative text.","")</f>
        <v/>
      </c>
      <c r="T1771" s="202" t="b">
        <f t="shared" si="154"/>
        <v>0</v>
      </c>
      <c r="U1771" s="202" t="str">
        <f t="shared" si="155"/>
        <v>FALSE</v>
      </c>
      <c r="V1771" s="202">
        <f t="shared" si="157"/>
        <v>0</v>
      </c>
      <c r="W1771" s="202" t="str">
        <f t="shared" si="156"/>
        <v>0</v>
      </c>
      <c r="X1771" s="174"/>
      <c r="Y1771" s="174"/>
      <c r="Z1771" s="174"/>
      <c r="AA1771" s="175"/>
      <c r="AB1771" s="176"/>
      <c r="AC1771" s="176"/>
    </row>
    <row r="1772" spans="1:29" s="177" customFormat="1" ht="15.75" x14ac:dyDescent="0.25">
      <c r="A1772" s="128"/>
      <c r="B1772" s="220"/>
      <c r="C1772" s="307"/>
      <c r="D1772" s="962"/>
      <c r="E1772" s="963"/>
      <c r="F1772" s="963"/>
      <c r="G1772" s="963"/>
      <c r="H1772" s="963"/>
      <c r="I1772" s="963"/>
      <c r="J1772" s="963"/>
      <c r="K1772" s="963"/>
      <c r="L1772" s="963"/>
      <c r="M1772" s="963"/>
      <c r="N1772" s="963"/>
      <c r="O1772" s="963"/>
      <c r="P1772" s="963"/>
      <c r="Q1772" s="964"/>
      <c r="R1772" s="306"/>
      <c r="S1772" s="380"/>
      <c r="T1772" s="202" t="b">
        <f t="shared" si="154"/>
        <v>0</v>
      </c>
      <c r="U1772" s="202" t="str">
        <f t="shared" si="155"/>
        <v>FALSE</v>
      </c>
      <c r="V1772" s="202">
        <f t="shared" si="157"/>
        <v>0</v>
      </c>
      <c r="W1772" s="202" t="str">
        <f t="shared" si="156"/>
        <v>0</v>
      </c>
      <c r="X1772" s="174"/>
      <c r="Y1772" s="174"/>
      <c r="Z1772" s="174"/>
      <c r="AA1772" s="175"/>
      <c r="AB1772" s="176"/>
      <c r="AC1772" s="176"/>
    </row>
    <row r="1773" spans="1:29" s="177" customFormat="1" x14ac:dyDescent="0.25">
      <c r="A1773" s="128"/>
      <c r="B1773" s="220"/>
      <c r="C1773" s="223"/>
      <c r="D1773" s="962"/>
      <c r="E1773" s="963"/>
      <c r="F1773" s="963"/>
      <c r="G1773" s="963"/>
      <c r="H1773" s="963"/>
      <c r="I1773" s="963"/>
      <c r="J1773" s="963"/>
      <c r="K1773" s="963"/>
      <c r="L1773" s="963"/>
      <c r="M1773" s="963"/>
      <c r="N1773" s="963"/>
      <c r="O1773" s="963"/>
      <c r="P1773" s="963"/>
      <c r="Q1773" s="964"/>
      <c r="R1773" s="306"/>
      <c r="S1773" s="380"/>
      <c r="T1773" s="202" t="b">
        <f t="shared" si="154"/>
        <v>0</v>
      </c>
      <c r="U1773" s="202" t="str">
        <f t="shared" si="155"/>
        <v>FALSE</v>
      </c>
      <c r="V1773" s="202">
        <f t="shared" si="157"/>
        <v>0</v>
      </c>
      <c r="W1773" s="202" t="str">
        <f t="shared" si="156"/>
        <v>0</v>
      </c>
      <c r="X1773" s="174"/>
      <c r="Y1773" s="174"/>
      <c r="Z1773" s="174"/>
      <c r="AA1773" s="175"/>
      <c r="AB1773" s="176"/>
      <c r="AC1773" s="176"/>
    </row>
    <row r="1774" spans="1:29" s="177" customFormat="1" x14ac:dyDescent="0.25">
      <c r="A1774" s="128"/>
      <c r="B1774" s="220"/>
      <c r="C1774" s="223"/>
      <c r="D1774" s="962"/>
      <c r="E1774" s="963"/>
      <c r="F1774" s="963"/>
      <c r="G1774" s="963"/>
      <c r="H1774" s="963"/>
      <c r="I1774" s="963"/>
      <c r="J1774" s="963"/>
      <c r="K1774" s="963"/>
      <c r="L1774" s="963"/>
      <c r="M1774" s="963"/>
      <c r="N1774" s="963"/>
      <c r="O1774" s="963"/>
      <c r="P1774" s="963"/>
      <c r="Q1774" s="964"/>
      <c r="R1774" s="306"/>
      <c r="S1774" s="380"/>
      <c r="T1774" s="202" t="b">
        <f t="shared" si="154"/>
        <v>0</v>
      </c>
      <c r="U1774" s="202" t="str">
        <f t="shared" si="155"/>
        <v>FALSE</v>
      </c>
      <c r="V1774" s="202">
        <f t="shared" si="157"/>
        <v>0</v>
      </c>
      <c r="W1774" s="202" t="str">
        <f t="shared" si="156"/>
        <v>0</v>
      </c>
      <c r="X1774" s="174"/>
      <c r="Y1774" s="174"/>
      <c r="Z1774" s="174"/>
      <c r="AA1774" s="175"/>
      <c r="AB1774" s="176"/>
      <c r="AC1774" s="176"/>
    </row>
    <row r="1775" spans="1:29" s="177" customFormat="1" x14ac:dyDescent="0.25">
      <c r="A1775" s="128"/>
      <c r="B1775" s="220"/>
      <c r="C1775" s="223"/>
      <c r="D1775" s="962"/>
      <c r="E1775" s="963"/>
      <c r="F1775" s="963"/>
      <c r="G1775" s="963"/>
      <c r="H1775" s="963"/>
      <c r="I1775" s="963"/>
      <c r="J1775" s="963"/>
      <c r="K1775" s="963"/>
      <c r="L1775" s="963"/>
      <c r="M1775" s="963"/>
      <c r="N1775" s="963"/>
      <c r="O1775" s="963"/>
      <c r="P1775" s="963"/>
      <c r="Q1775" s="964"/>
      <c r="R1775" s="306"/>
      <c r="S1775" s="380"/>
      <c r="T1775" s="202" t="b">
        <f t="shared" si="154"/>
        <v>0</v>
      </c>
      <c r="U1775" s="202" t="str">
        <f t="shared" si="155"/>
        <v>FALSE</v>
      </c>
      <c r="V1775" s="202">
        <f t="shared" si="157"/>
        <v>0</v>
      </c>
      <c r="W1775" s="202" t="str">
        <f t="shared" si="156"/>
        <v>0</v>
      </c>
      <c r="X1775" s="174"/>
      <c r="Y1775" s="174"/>
      <c r="Z1775" s="174"/>
      <c r="AA1775" s="175"/>
      <c r="AB1775" s="176"/>
      <c r="AC1775" s="176"/>
    </row>
    <row r="1776" spans="1:29" s="177" customFormat="1" x14ac:dyDescent="0.25">
      <c r="A1776" s="128"/>
      <c r="B1776" s="220"/>
      <c r="C1776" s="223"/>
      <c r="D1776" s="965"/>
      <c r="E1776" s="966"/>
      <c r="F1776" s="966"/>
      <c r="G1776" s="966"/>
      <c r="H1776" s="966"/>
      <c r="I1776" s="966"/>
      <c r="J1776" s="966"/>
      <c r="K1776" s="966"/>
      <c r="L1776" s="966"/>
      <c r="M1776" s="966"/>
      <c r="N1776" s="966"/>
      <c r="O1776" s="966"/>
      <c r="P1776" s="966"/>
      <c r="Q1776" s="967"/>
      <c r="R1776" s="339"/>
      <c r="T1776" s="202" t="b">
        <f t="shared" si="154"/>
        <v>0</v>
      </c>
      <c r="U1776" s="202" t="str">
        <f t="shared" si="155"/>
        <v>FALSE</v>
      </c>
      <c r="V1776" s="202">
        <f t="shared" si="157"/>
        <v>0</v>
      </c>
      <c r="W1776" s="202" t="str">
        <f t="shared" si="156"/>
        <v>0</v>
      </c>
      <c r="X1776" s="174"/>
      <c r="Y1776" s="174"/>
      <c r="Z1776" s="174"/>
      <c r="AA1776" s="175"/>
      <c r="AB1776" s="176"/>
      <c r="AC1776" s="176"/>
    </row>
    <row r="1777" spans="1:29" s="177" customFormat="1" ht="18.75" customHeight="1" x14ac:dyDescent="0.25">
      <c r="A1777" s="128"/>
      <c r="B1777" s="220"/>
      <c r="C1777" s="223"/>
      <c r="D1777" s="229"/>
      <c r="E1777" s="307"/>
      <c r="F1777" s="307"/>
      <c r="G1777" s="307"/>
      <c r="H1777" s="307"/>
      <c r="I1777" s="307"/>
      <c r="J1777" s="307"/>
      <c r="K1777" s="307"/>
      <c r="L1777" s="307"/>
      <c r="M1777" s="307"/>
      <c r="N1777" s="307"/>
      <c r="O1777" s="307"/>
      <c r="P1777" s="307"/>
      <c r="Q1777" s="307"/>
      <c r="R1777" s="306"/>
      <c r="S1777" s="380" t="str">
        <f>IF(AND(OR(P1778="YES"),OR(O1767="&lt;select&gt;")),"Answer the question above.","")</f>
        <v/>
      </c>
      <c r="T1777" s="202" t="b">
        <f>IF(W1777="1",TRUE,FALSE)</f>
        <v>0</v>
      </c>
      <c r="U1777" s="202" t="str">
        <f>""&amp;T1777&amp;""</f>
        <v>FALSE</v>
      </c>
      <c r="V1777" s="202">
        <f>IF(P1777="YES",1,0)</f>
        <v>0</v>
      </c>
      <c r="W1777" s="202" t="str">
        <f>""&amp;V1777&amp;""</f>
        <v>0</v>
      </c>
      <c r="X1777" s="174"/>
      <c r="Y1777" s="174"/>
      <c r="Z1777" s="174"/>
      <c r="AA1777" s="175"/>
      <c r="AB1777" s="176"/>
      <c r="AC1777" s="176"/>
    </row>
    <row r="1778" spans="1:29" s="177" customFormat="1" ht="16.5" customHeight="1" x14ac:dyDescent="0.25">
      <c r="A1778" s="128"/>
      <c r="B1778" s="220"/>
      <c r="C1778" s="223"/>
      <c r="D1778" s="883" t="s">
        <v>377</v>
      </c>
      <c r="E1778" s="883"/>
      <c r="F1778" s="883"/>
      <c r="G1778" s="883"/>
      <c r="H1778" s="883"/>
      <c r="I1778" s="883"/>
      <c r="J1778" s="883"/>
      <c r="K1778" s="883"/>
      <c r="L1778" s="883"/>
      <c r="M1778" s="883"/>
      <c r="N1778" s="883"/>
      <c r="O1778" s="884"/>
      <c r="P1778" s="95" t="s">
        <v>251</v>
      </c>
      <c r="Q1778" s="307"/>
      <c r="R1778" s="306"/>
      <c r="S1778" s="380" t="str">
        <f>IF(AND(OR(O1767="YES"),OR(P1778="&lt;select&gt;")),"Please answer this question by making a selection in the dropdown.","")</f>
        <v/>
      </c>
      <c r="T1778" s="202" t="b">
        <f>IF(W1778="1",TRUE,FALSE)</f>
        <v>0</v>
      </c>
      <c r="U1778" s="202" t="str">
        <f>""&amp;T1778&amp;""</f>
        <v>FALSE</v>
      </c>
      <c r="V1778" s="202">
        <f>IF(P1778="YES",1,0)</f>
        <v>0</v>
      </c>
      <c r="W1778" s="202" t="str">
        <f>""&amp;V1778&amp;""</f>
        <v>0</v>
      </c>
      <c r="X1778" s="174"/>
      <c r="Y1778" s="174"/>
      <c r="Z1778" s="174"/>
      <c r="AA1778" s="175"/>
      <c r="AB1778" s="176"/>
      <c r="AC1778" s="176"/>
    </row>
    <row r="1779" spans="1:29" s="177" customFormat="1" ht="16.5" customHeight="1" x14ac:dyDescent="0.25">
      <c r="A1779" s="128"/>
      <c r="B1779" s="220"/>
      <c r="C1779" s="223"/>
      <c r="D1779" s="333"/>
      <c r="E1779" s="307"/>
      <c r="F1779" s="307"/>
      <c r="G1779" s="307"/>
      <c r="H1779" s="307"/>
      <c r="I1779" s="307"/>
      <c r="J1779" s="307"/>
      <c r="K1779" s="307"/>
      <c r="L1779" s="307"/>
      <c r="M1779" s="307"/>
      <c r="N1779" s="323"/>
      <c r="O1779" s="226"/>
      <c r="P1779" s="152"/>
      <c r="Q1779" s="152"/>
      <c r="R1779" s="306"/>
      <c r="S1779" s="380"/>
      <c r="T1779" s="202" t="b">
        <f>IF(W1779="1",TRUE,FALSE)</f>
        <v>0</v>
      </c>
      <c r="U1779" s="202" t="str">
        <f>""&amp;T1779&amp;""</f>
        <v>FALSE</v>
      </c>
      <c r="V1779" s="202">
        <f>IF(C1779="Uploaded",1,0)</f>
        <v>0</v>
      </c>
      <c r="W1779" s="202" t="str">
        <f>""&amp;V1779&amp;""</f>
        <v>0</v>
      </c>
      <c r="X1779" s="174"/>
      <c r="Y1779" s="174"/>
      <c r="Z1779" s="174"/>
      <c r="AA1779" s="175"/>
      <c r="AB1779" s="176"/>
      <c r="AC1779" s="176"/>
    </row>
    <row r="1780" spans="1:29" s="207" customFormat="1" ht="15.75" x14ac:dyDescent="0.25">
      <c r="A1780" s="128"/>
      <c r="B1780" s="220"/>
      <c r="C1780" s="223"/>
      <c r="D1780" s="670" t="s">
        <v>403</v>
      </c>
      <c r="E1780" s="312"/>
      <c r="F1780" s="312"/>
      <c r="G1780" s="312"/>
      <c r="H1780" s="312"/>
      <c r="I1780" s="312"/>
      <c r="J1780" s="312"/>
      <c r="K1780" s="312"/>
      <c r="L1780" s="312"/>
      <c r="M1780" s="312"/>
      <c r="N1780" s="312"/>
      <c r="O1780" s="312"/>
      <c r="P1780" s="312"/>
      <c r="Q1780" s="312"/>
      <c r="R1780" s="304"/>
      <c r="S1780" s="380"/>
      <c r="T1780" s="202" t="b">
        <f t="shared" si="154"/>
        <v>0</v>
      </c>
      <c r="U1780" s="202" t="str">
        <f t="shared" si="155"/>
        <v>FALSE</v>
      </c>
      <c r="V1780" s="202">
        <f t="shared" si="157"/>
        <v>0</v>
      </c>
      <c r="W1780" s="202" t="str">
        <f t="shared" si="156"/>
        <v>0</v>
      </c>
      <c r="X1780" s="261"/>
      <c r="Y1780" s="261"/>
      <c r="Z1780" s="261"/>
      <c r="AA1780" s="124"/>
      <c r="AB1780" s="262"/>
      <c r="AC1780" s="262"/>
    </row>
    <row r="1781" spans="1:29" s="207" customFormat="1" ht="10.5" customHeight="1" x14ac:dyDescent="0.25">
      <c r="A1781" s="128"/>
      <c r="B1781" s="220"/>
      <c r="C1781" s="223"/>
      <c r="D1781" s="670"/>
      <c r="E1781" s="312"/>
      <c r="F1781" s="312"/>
      <c r="G1781" s="312"/>
      <c r="H1781" s="312"/>
      <c r="I1781" s="312"/>
      <c r="J1781" s="312"/>
      <c r="K1781" s="312"/>
      <c r="L1781" s="312"/>
      <c r="M1781" s="312"/>
      <c r="N1781" s="312"/>
      <c r="O1781" s="312"/>
      <c r="P1781" s="312"/>
      <c r="Q1781" s="312"/>
      <c r="R1781" s="304"/>
      <c r="S1781" s="380"/>
      <c r="T1781" s="202" t="b">
        <f t="shared" si="154"/>
        <v>0</v>
      </c>
      <c r="U1781" s="202" t="str">
        <f t="shared" si="155"/>
        <v>FALSE</v>
      </c>
      <c r="V1781" s="202">
        <f t="shared" si="157"/>
        <v>0</v>
      </c>
      <c r="W1781" s="202" t="str">
        <f t="shared" si="156"/>
        <v>0</v>
      </c>
      <c r="X1781" s="261"/>
      <c r="Y1781" s="261"/>
      <c r="Z1781" s="261"/>
      <c r="AA1781" s="124"/>
      <c r="AB1781" s="262"/>
      <c r="AC1781" s="262"/>
    </row>
    <row r="1782" spans="1:29" s="177" customFormat="1" x14ac:dyDescent="0.25">
      <c r="A1782" s="128"/>
      <c r="B1782" s="220"/>
      <c r="C1782" s="223"/>
      <c r="D1782" s="959"/>
      <c r="E1782" s="960"/>
      <c r="F1782" s="960"/>
      <c r="G1782" s="960"/>
      <c r="H1782" s="960"/>
      <c r="I1782" s="960"/>
      <c r="J1782" s="960"/>
      <c r="K1782" s="960"/>
      <c r="L1782" s="960"/>
      <c r="M1782" s="960"/>
      <c r="N1782" s="960"/>
      <c r="O1782" s="960"/>
      <c r="P1782" s="960"/>
      <c r="Q1782" s="961"/>
      <c r="R1782" s="309"/>
      <c r="S1782" s="380" t="str">
        <f>IF(AND(P1778="YES",D1782=""),"Please add narrative text.","")</f>
        <v/>
      </c>
      <c r="T1782" s="202" t="b">
        <f t="shared" si="154"/>
        <v>0</v>
      </c>
      <c r="U1782" s="202" t="str">
        <f t="shared" si="155"/>
        <v>FALSE</v>
      </c>
      <c r="V1782" s="202">
        <f t="shared" si="157"/>
        <v>0</v>
      </c>
      <c r="W1782" s="202" t="str">
        <f t="shared" si="156"/>
        <v>0</v>
      </c>
      <c r="X1782" s="174"/>
      <c r="Y1782" s="174"/>
      <c r="Z1782" s="174"/>
      <c r="AA1782" s="175"/>
      <c r="AB1782" s="176"/>
      <c r="AC1782" s="176"/>
    </row>
    <row r="1783" spans="1:29" s="177" customFormat="1" x14ac:dyDescent="0.25">
      <c r="A1783" s="128"/>
      <c r="B1783" s="220"/>
      <c r="C1783" s="223"/>
      <c r="D1783" s="962"/>
      <c r="E1783" s="963"/>
      <c r="F1783" s="963"/>
      <c r="G1783" s="963"/>
      <c r="H1783" s="963"/>
      <c r="I1783" s="963"/>
      <c r="J1783" s="963"/>
      <c r="K1783" s="963"/>
      <c r="L1783" s="963"/>
      <c r="M1783" s="963"/>
      <c r="N1783" s="963"/>
      <c r="O1783" s="963"/>
      <c r="P1783" s="963"/>
      <c r="Q1783" s="964"/>
      <c r="R1783" s="306"/>
      <c r="S1783" s="380"/>
      <c r="T1783" s="202" t="b">
        <f t="shared" si="154"/>
        <v>0</v>
      </c>
      <c r="U1783" s="202" t="str">
        <f t="shared" si="155"/>
        <v>FALSE</v>
      </c>
      <c r="V1783" s="202">
        <f t="shared" si="157"/>
        <v>0</v>
      </c>
      <c r="W1783" s="202" t="str">
        <f t="shared" si="156"/>
        <v>0</v>
      </c>
      <c r="X1783" s="174"/>
      <c r="Y1783" s="174"/>
      <c r="Z1783" s="174"/>
      <c r="AA1783" s="175"/>
      <c r="AB1783" s="176"/>
      <c r="AC1783" s="176"/>
    </row>
    <row r="1784" spans="1:29" s="177" customFormat="1" x14ac:dyDescent="0.25">
      <c r="A1784" s="128"/>
      <c r="B1784" s="220"/>
      <c r="C1784" s="223"/>
      <c r="D1784" s="962"/>
      <c r="E1784" s="963"/>
      <c r="F1784" s="963"/>
      <c r="G1784" s="963"/>
      <c r="H1784" s="963"/>
      <c r="I1784" s="963"/>
      <c r="J1784" s="963"/>
      <c r="K1784" s="963"/>
      <c r="L1784" s="963"/>
      <c r="M1784" s="963"/>
      <c r="N1784" s="963"/>
      <c r="O1784" s="963"/>
      <c r="P1784" s="963"/>
      <c r="Q1784" s="964"/>
      <c r="R1784" s="306"/>
      <c r="S1784" s="380"/>
      <c r="T1784" s="202" t="b">
        <f t="shared" si="154"/>
        <v>0</v>
      </c>
      <c r="U1784" s="202" t="str">
        <f t="shared" si="155"/>
        <v>FALSE</v>
      </c>
      <c r="V1784" s="202">
        <f t="shared" si="157"/>
        <v>0</v>
      </c>
      <c r="W1784" s="202" t="str">
        <f t="shared" si="156"/>
        <v>0</v>
      </c>
      <c r="X1784" s="174"/>
      <c r="Y1784" s="174"/>
      <c r="Z1784" s="174"/>
      <c r="AA1784" s="175"/>
      <c r="AB1784" s="176"/>
      <c r="AC1784" s="176"/>
    </row>
    <row r="1785" spans="1:29" s="177" customFormat="1" x14ac:dyDescent="0.25">
      <c r="A1785" s="128"/>
      <c r="B1785" s="220"/>
      <c r="C1785" s="223"/>
      <c r="D1785" s="962"/>
      <c r="E1785" s="963"/>
      <c r="F1785" s="963"/>
      <c r="G1785" s="963"/>
      <c r="H1785" s="963"/>
      <c r="I1785" s="963"/>
      <c r="J1785" s="963"/>
      <c r="K1785" s="963"/>
      <c r="L1785" s="963"/>
      <c r="M1785" s="963"/>
      <c r="N1785" s="963"/>
      <c r="O1785" s="963"/>
      <c r="P1785" s="963"/>
      <c r="Q1785" s="964"/>
      <c r="R1785" s="306"/>
      <c r="S1785" s="380"/>
      <c r="T1785" s="202" t="b">
        <f t="shared" si="154"/>
        <v>0</v>
      </c>
      <c r="U1785" s="202" t="str">
        <f t="shared" si="155"/>
        <v>FALSE</v>
      </c>
      <c r="V1785" s="202">
        <f t="shared" si="157"/>
        <v>0</v>
      </c>
      <c r="W1785" s="202" t="str">
        <f t="shared" si="156"/>
        <v>0</v>
      </c>
      <c r="X1785" s="174"/>
      <c r="Y1785" s="174"/>
      <c r="Z1785" s="174"/>
      <c r="AA1785" s="175"/>
      <c r="AB1785" s="176"/>
      <c r="AC1785" s="176"/>
    </row>
    <row r="1786" spans="1:29" s="177" customFormat="1" x14ac:dyDescent="0.25">
      <c r="A1786" s="128"/>
      <c r="B1786" s="220"/>
      <c r="C1786" s="223"/>
      <c r="D1786" s="962"/>
      <c r="E1786" s="963"/>
      <c r="F1786" s="963"/>
      <c r="G1786" s="963"/>
      <c r="H1786" s="963"/>
      <c r="I1786" s="963"/>
      <c r="J1786" s="963"/>
      <c r="K1786" s="963"/>
      <c r="L1786" s="963"/>
      <c r="M1786" s="963"/>
      <c r="N1786" s="963"/>
      <c r="O1786" s="963"/>
      <c r="P1786" s="963"/>
      <c r="Q1786" s="964"/>
      <c r="R1786" s="306"/>
      <c r="S1786" s="380"/>
      <c r="T1786" s="202" t="b">
        <f t="shared" si="154"/>
        <v>0</v>
      </c>
      <c r="U1786" s="202" t="str">
        <f t="shared" si="155"/>
        <v>FALSE</v>
      </c>
      <c r="V1786" s="202">
        <f t="shared" si="157"/>
        <v>0</v>
      </c>
      <c r="W1786" s="202" t="str">
        <f t="shared" si="156"/>
        <v>0</v>
      </c>
      <c r="X1786" s="174"/>
      <c r="Y1786" s="174"/>
      <c r="Z1786" s="174"/>
      <c r="AA1786" s="175"/>
      <c r="AB1786" s="176"/>
      <c r="AC1786" s="176"/>
    </row>
    <row r="1787" spans="1:29" s="177" customFormat="1" x14ac:dyDescent="0.25">
      <c r="A1787" s="128"/>
      <c r="B1787" s="220"/>
      <c r="C1787" s="223"/>
      <c r="D1787" s="965"/>
      <c r="E1787" s="966"/>
      <c r="F1787" s="966"/>
      <c r="G1787" s="966"/>
      <c r="H1787" s="966"/>
      <c r="I1787" s="966"/>
      <c r="J1787" s="966"/>
      <c r="K1787" s="966"/>
      <c r="L1787" s="966"/>
      <c r="M1787" s="966"/>
      <c r="N1787" s="966"/>
      <c r="O1787" s="966"/>
      <c r="P1787" s="966"/>
      <c r="Q1787" s="967"/>
      <c r="R1787" s="339"/>
      <c r="T1787" s="202" t="b">
        <f t="shared" si="154"/>
        <v>0</v>
      </c>
      <c r="U1787" s="202" t="str">
        <f t="shared" si="155"/>
        <v>FALSE</v>
      </c>
      <c r="V1787" s="202">
        <f t="shared" si="157"/>
        <v>0</v>
      </c>
      <c r="W1787" s="202" t="str">
        <f t="shared" si="156"/>
        <v>0</v>
      </c>
      <c r="X1787" s="174"/>
      <c r="Y1787" s="174"/>
      <c r="Z1787" s="174"/>
      <c r="AA1787" s="175"/>
      <c r="AB1787" s="176"/>
      <c r="AC1787" s="176"/>
    </row>
    <row r="1788" spans="1:29" s="177" customFormat="1" ht="17.25" customHeight="1" x14ac:dyDescent="0.25">
      <c r="A1788" s="128"/>
      <c r="B1788" s="220"/>
      <c r="C1788" s="223"/>
      <c r="D1788" s="229"/>
      <c r="E1788" s="307"/>
      <c r="F1788" s="307"/>
      <c r="G1788" s="307"/>
      <c r="H1788" s="307"/>
      <c r="I1788" s="307"/>
      <c r="J1788" s="307"/>
      <c r="K1788" s="307"/>
      <c r="L1788" s="307"/>
      <c r="M1788" s="307"/>
      <c r="N1788" s="307"/>
      <c r="O1788" s="307"/>
      <c r="P1788" s="307"/>
      <c r="Q1788" s="307"/>
      <c r="R1788" s="306"/>
      <c r="S1788" s="380" t="str">
        <f>IF(AND(OR(P1789="YES"),OR(O1767="&lt;select&gt;")),"Answer all questions above.","")</f>
        <v/>
      </c>
      <c r="T1788" s="202" t="b">
        <f t="shared" si="154"/>
        <v>0</v>
      </c>
      <c r="U1788" s="202" t="str">
        <f t="shared" si="155"/>
        <v>FALSE</v>
      </c>
      <c r="V1788" s="202">
        <f>IF(P1788="YES",1,0)</f>
        <v>0</v>
      </c>
      <c r="W1788" s="202" t="str">
        <f t="shared" si="156"/>
        <v>0</v>
      </c>
      <c r="X1788" s="174"/>
      <c r="Y1788" s="174"/>
      <c r="Z1788" s="174"/>
      <c r="AA1788" s="175"/>
      <c r="AB1788" s="176"/>
      <c r="AC1788" s="176"/>
    </row>
    <row r="1789" spans="1:29" s="177" customFormat="1" ht="16.5" customHeight="1" x14ac:dyDescent="0.25">
      <c r="A1789" s="128"/>
      <c r="B1789" s="220"/>
      <c r="C1789" s="223"/>
      <c r="D1789" s="883" t="s">
        <v>704</v>
      </c>
      <c r="E1789" s="883"/>
      <c r="F1789" s="883"/>
      <c r="G1789" s="883"/>
      <c r="H1789" s="883"/>
      <c r="I1789" s="883"/>
      <c r="J1789" s="883"/>
      <c r="K1789" s="883"/>
      <c r="L1789" s="883"/>
      <c r="M1789" s="883"/>
      <c r="N1789" s="883"/>
      <c r="O1789" s="884"/>
      <c r="P1789" s="95" t="s">
        <v>251</v>
      </c>
      <c r="Q1789" s="307"/>
      <c r="R1789" s="306"/>
      <c r="S1789" s="380" t="str">
        <f>IF(AND(OR(O1767="YES"),OR(P1789="&lt;select&gt;")),"Please answer this question by making a selection in the dropdown.","")</f>
        <v/>
      </c>
      <c r="T1789" s="202" t="b">
        <f t="shared" si="154"/>
        <v>0</v>
      </c>
      <c r="U1789" s="202" t="str">
        <f t="shared" si="155"/>
        <v>FALSE</v>
      </c>
      <c r="V1789" s="202">
        <f>IF(P1789="YES",1,0)</f>
        <v>0</v>
      </c>
      <c r="W1789" s="202" t="str">
        <f t="shared" si="156"/>
        <v>0</v>
      </c>
      <c r="X1789" s="174"/>
      <c r="Y1789" s="174"/>
      <c r="Z1789" s="174"/>
      <c r="AA1789" s="175"/>
      <c r="AB1789" s="176"/>
      <c r="AC1789" s="176"/>
    </row>
    <row r="1790" spans="1:29" s="207" customFormat="1" ht="16.5" customHeight="1" x14ac:dyDescent="0.25">
      <c r="A1790" s="128"/>
      <c r="B1790" s="220"/>
      <c r="C1790" s="223"/>
      <c r="D1790" s="572" t="s">
        <v>378</v>
      </c>
      <c r="E1790" s="572"/>
      <c r="F1790" s="572"/>
      <c r="G1790" s="572"/>
      <c r="H1790" s="572"/>
      <c r="I1790" s="572"/>
      <c r="J1790" s="572"/>
      <c r="K1790" s="572"/>
      <c r="L1790" s="572"/>
      <c r="M1790" s="572"/>
      <c r="N1790" s="572"/>
      <c r="O1790" s="572"/>
      <c r="P1790" s="372"/>
      <c r="Q1790" s="307"/>
      <c r="R1790" s="306"/>
      <c r="S1790" s="380"/>
      <c r="T1790" s="202"/>
      <c r="U1790" s="202"/>
      <c r="V1790" s="202"/>
      <c r="W1790" s="202"/>
      <c r="X1790" s="261"/>
      <c r="Y1790" s="261"/>
      <c r="Z1790" s="261"/>
      <c r="AA1790" s="124"/>
      <c r="AB1790" s="262"/>
      <c r="AC1790" s="262"/>
    </row>
    <row r="1791" spans="1:29" s="207" customFormat="1" x14ac:dyDescent="0.25">
      <c r="A1791" s="128"/>
      <c r="B1791" s="220"/>
      <c r="C1791" s="223"/>
      <c r="D1791" s="885" t="s">
        <v>404</v>
      </c>
      <c r="E1791" s="907"/>
      <c r="F1791" s="907"/>
      <c r="G1791" s="907"/>
      <c r="H1791" s="907"/>
      <c r="I1791" s="907"/>
      <c r="J1791" s="907"/>
      <c r="K1791" s="907"/>
      <c r="L1791" s="907"/>
      <c r="M1791" s="907"/>
      <c r="N1791" s="907"/>
      <c r="O1791" s="907"/>
      <c r="P1791" s="907"/>
      <c r="Q1791" s="907"/>
      <c r="R1791" s="304"/>
      <c r="S1791" s="380"/>
      <c r="T1791" s="202" t="b">
        <f t="shared" si="154"/>
        <v>0</v>
      </c>
      <c r="U1791" s="202" t="str">
        <f t="shared" si="155"/>
        <v>FALSE</v>
      </c>
      <c r="V1791" s="202">
        <f t="shared" si="157"/>
        <v>0</v>
      </c>
      <c r="W1791" s="202" t="str">
        <f t="shared" si="156"/>
        <v>0</v>
      </c>
      <c r="X1791" s="261"/>
      <c r="Y1791" s="261"/>
      <c r="Z1791" s="261"/>
      <c r="AA1791" s="124"/>
      <c r="AB1791" s="262"/>
      <c r="AC1791" s="262"/>
    </row>
    <row r="1792" spans="1:29" s="207" customFormat="1" x14ac:dyDescent="0.25">
      <c r="A1792" s="128"/>
      <c r="B1792" s="220"/>
      <c r="C1792" s="223"/>
      <c r="D1792" s="907"/>
      <c r="E1792" s="907"/>
      <c r="F1792" s="907"/>
      <c r="G1792" s="907"/>
      <c r="H1792" s="907"/>
      <c r="I1792" s="907"/>
      <c r="J1792" s="907"/>
      <c r="K1792" s="907"/>
      <c r="L1792" s="907"/>
      <c r="M1792" s="907"/>
      <c r="N1792" s="907"/>
      <c r="O1792" s="907"/>
      <c r="P1792" s="907"/>
      <c r="Q1792" s="907"/>
      <c r="R1792" s="304"/>
      <c r="S1792" s="380"/>
      <c r="T1792" s="202" t="b">
        <f t="shared" si="154"/>
        <v>0</v>
      </c>
      <c r="U1792" s="202" t="str">
        <f t="shared" si="155"/>
        <v>FALSE</v>
      </c>
      <c r="V1792" s="202">
        <f t="shared" si="157"/>
        <v>0</v>
      </c>
      <c r="W1792" s="202" t="str">
        <f t="shared" si="156"/>
        <v>0</v>
      </c>
      <c r="X1792" s="261"/>
      <c r="Y1792" s="261"/>
      <c r="Z1792" s="261"/>
      <c r="AA1792" s="124"/>
      <c r="AB1792" s="262"/>
      <c r="AC1792" s="262"/>
    </row>
    <row r="1793" spans="1:41" s="207" customFormat="1" x14ac:dyDescent="0.25">
      <c r="A1793" s="128"/>
      <c r="B1793" s="220"/>
      <c r="C1793" s="223"/>
      <c r="D1793" s="907"/>
      <c r="E1793" s="907"/>
      <c r="F1793" s="907"/>
      <c r="G1793" s="907"/>
      <c r="H1793" s="907"/>
      <c r="I1793" s="907"/>
      <c r="J1793" s="907"/>
      <c r="K1793" s="907"/>
      <c r="L1793" s="907"/>
      <c r="M1793" s="907"/>
      <c r="N1793" s="907"/>
      <c r="O1793" s="907"/>
      <c r="P1793" s="907"/>
      <c r="Q1793" s="907"/>
      <c r="R1793" s="304"/>
      <c r="S1793" s="380"/>
      <c r="T1793" s="202" t="b">
        <f t="shared" si="154"/>
        <v>0</v>
      </c>
      <c r="U1793" s="202" t="str">
        <f t="shared" si="155"/>
        <v>FALSE</v>
      </c>
      <c r="V1793" s="202">
        <f t="shared" si="157"/>
        <v>0</v>
      </c>
      <c r="W1793" s="202" t="str">
        <f t="shared" si="156"/>
        <v>0</v>
      </c>
      <c r="X1793" s="261"/>
      <c r="Y1793" s="261"/>
      <c r="Z1793" s="261"/>
      <c r="AA1793" s="124"/>
      <c r="AB1793" s="262"/>
      <c r="AC1793" s="262"/>
    </row>
    <row r="1794" spans="1:41" s="207" customFormat="1" ht="9.75" customHeight="1" x14ac:dyDescent="0.25">
      <c r="A1794" s="128"/>
      <c r="B1794" s="220"/>
      <c r="C1794" s="223"/>
      <c r="D1794" s="385"/>
      <c r="E1794" s="385"/>
      <c r="F1794" s="385"/>
      <c r="G1794" s="385"/>
      <c r="H1794" s="385"/>
      <c r="I1794" s="385"/>
      <c r="J1794" s="385"/>
      <c r="K1794" s="385"/>
      <c r="L1794" s="385"/>
      <c r="M1794" s="385"/>
      <c r="N1794" s="385"/>
      <c r="O1794" s="385"/>
      <c r="P1794" s="385"/>
      <c r="Q1794" s="385"/>
      <c r="R1794" s="304"/>
      <c r="S1794" s="380"/>
      <c r="T1794" s="202" t="b">
        <f t="shared" si="154"/>
        <v>0</v>
      </c>
      <c r="U1794" s="202" t="str">
        <f t="shared" si="155"/>
        <v>FALSE</v>
      </c>
      <c r="V1794" s="202">
        <f t="shared" si="157"/>
        <v>0</v>
      </c>
      <c r="W1794" s="202" t="str">
        <f t="shared" si="156"/>
        <v>0</v>
      </c>
      <c r="X1794" s="261"/>
      <c r="Y1794" s="261"/>
      <c r="Z1794" s="261"/>
      <c r="AA1794" s="124"/>
      <c r="AB1794" s="262"/>
      <c r="AC1794" s="262"/>
    </row>
    <row r="1795" spans="1:41" s="177" customFormat="1" x14ac:dyDescent="0.25">
      <c r="A1795" s="128"/>
      <c r="B1795" s="220"/>
      <c r="C1795" s="223"/>
      <c r="D1795" s="959"/>
      <c r="E1795" s="960"/>
      <c r="F1795" s="960"/>
      <c r="G1795" s="960"/>
      <c r="H1795" s="960"/>
      <c r="I1795" s="960"/>
      <c r="J1795" s="960"/>
      <c r="K1795" s="960"/>
      <c r="L1795" s="960"/>
      <c r="M1795" s="960"/>
      <c r="N1795" s="960"/>
      <c r="O1795" s="960"/>
      <c r="P1795" s="960"/>
      <c r="Q1795" s="961"/>
      <c r="R1795" s="309"/>
      <c r="S1795" s="380" t="str">
        <f>IF(AND(P1789="YES",D1795=""),"Please add narrative text.","")</f>
        <v/>
      </c>
      <c r="T1795" s="202" t="b">
        <f t="shared" si="154"/>
        <v>0</v>
      </c>
      <c r="U1795" s="202" t="str">
        <f t="shared" si="155"/>
        <v>FALSE</v>
      </c>
      <c r="V1795" s="202">
        <f t="shared" si="157"/>
        <v>0</v>
      </c>
      <c r="W1795" s="202" t="str">
        <f t="shared" si="156"/>
        <v>0</v>
      </c>
      <c r="X1795" s="174"/>
      <c r="Y1795" s="174"/>
      <c r="Z1795" s="174"/>
      <c r="AA1795" s="175"/>
      <c r="AB1795" s="176"/>
      <c r="AC1795" s="176"/>
    </row>
    <row r="1796" spans="1:41" s="177" customFormat="1" x14ac:dyDescent="0.25">
      <c r="A1796" s="128"/>
      <c r="B1796" s="220"/>
      <c r="C1796" s="223"/>
      <c r="D1796" s="962"/>
      <c r="E1796" s="963"/>
      <c r="F1796" s="963"/>
      <c r="G1796" s="963"/>
      <c r="H1796" s="963"/>
      <c r="I1796" s="963"/>
      <c r="J1796" s="963"/>
      <c r="K1796" s="963"/>
      <c r="L1796" s="963"/>
      <c r="M1796" s="963"/>
      <c r="N1796" s="963"/>
      <c r="O1796" s="963"/>
      <c r="P1796" s="963"/>
      <c r="Q1796" s="964"/>
      <c r="R1796" s="306"/>
      <c r="S1796" s="380"/>
      <c r="T1796" s="202" t="b">
        <f t="shared" si="154"/>
        <v>0</v>
      </c>
      <c r="U1796" s="202" t="str">
        <f t="shared" si="155"/>
        <v>FALSE</v>
      </c>
      <c r="V1796" s="202">
        <f t="shared" si="157"/>
        <v>0</v>
      </c>
      <c r="W1796" s="202" t="str">
        <f t="shared" si="156"/>
        <v>0</v>
      </c>
      <c r="X1796" s="174"/>
      <c r="Y1796" s="174"/>
      <c r="Z1796" s="174"/>
      <c r="AA1796" s="175"/>
      <c r="AB1796" s="176"/>
      <c r="AC1796" s="176"/>
    </row>
    <row r="1797" spans="1:41" s="177" customFormat="1" x14ac:dyDescent="0.25">
      <c r="A1797" s="128"/>
      <c r="B1797" s="220"/>
      <c r="C1797" s="223"/>
      <c r="D1797" s="962"/>
      <c r="E1797" s="963"/>
      <c r="F1797" s="963"/>
      <c r="G1797" s="963"/>
      <c r="H1797" s="963"/>
      <c r="I1797" s="963"/>
      <c r="J1797" s="963"/>
      <c r="K1797" s="963"/>
      <c r="L1797" s="963"/>
      <c r="M1797" s="963"/>
      <c r="N1797" s="963"/>
      <c r="O1797" s="963"/>
      <c r="P1797" s="963"/>
      <c r="Q1797" s="964"/>
      <c r="R1797" s="306"/>
      <c r="S1797" s="380"/>
      <c r="T1797" s="202" t="b">
        <f t="shared" si="154"/>
        <v>0</v>
      </c>
      <c r="U1797" s="202" t="str">
        <f t="shared" si="155"/>
        <v>FALSE</v>
      </c>
      <c r="V1797" s="202">
        <f t="shared" si="157"/>
        <v>0</v>
      </c>
      <c r="W1797" s="202" t="str">
        <f t="shared" si="156"/>
        <v>0</v>
      </c>
      <c r="X1797" s="174"/>
      <c r="Y1797" s="174"/>
      <c r="Z1797" s="174"/>
      <c r="AA1797" s="175"/>
      <c r="AB1797" s="176"/>
      <c r="AC1797" s="176"/>
    </row>
    <row r="1798" spans="1:41" s="177" customFormat="1" x14ac:dyDescent="0.25">
      <c r="A1798" s="128"/>
      <c r="B1798" s="220"/>
      <c r="C1798" s="223"/>
      <c r="D1798" s="962"/>
      <c r="E1798" s="963"/>
      <c r="F1798" s="963"/>
      <c r="G1798" s="963"/>
      <c r="H1798" s="963"/>
      <c r="I1798" s="963"/>
      <c r="J1798" s="963"/>
      <c r="K1798" s="963"/>
      <c r="L1798" s="963"/>
      <c r="M1798" s="963"/>
      <c r="N1798" s="963"/>
      <c r="O1798" s="963"/>
      <c r="P1798" s="963"/>
      <c r="Q1798" s="964"/>
      <c r="R1798" s="306"/>
      <c r="S1798" s="380"/>
      <c r="T1798" s="202" t="b">
        <f t="shared" si="154"/>
        <v>0</v>
      </c>
      <c r="U1798" s="202" t="str">
        <f t="shared" si="155"/>
        <v>FALSE</v>
      </c>
      <c r="V1798" s="202">
        <f t="shared" ref="V1798:V1805" si="158">IF(P1798="Uploaded",1,0)</f>
        <v>0</v>
      </c>
      <c r="W1798" s="202" t="str">
        <f t="shared" si="156"/>
        <v>0</v>
      </c>
      <c r="X1798" s="174"/>
      <c r="Y1798" s="174"/>
      <c r="Z1798" s="174"/>
      <c r="AA1798" s="175"/>
      <c r="AB1798" s="176"/>
      <c r="AC1798" s="176"/>
    </row>
    <row r="1799" spans="1:41" s="177" customFormat="1" x14ac:dyDescent="0.25">
      <c r="A1799" s="128"/>
      <c r="B1799" s="220"/>
      <c r="C1799" s="223"/>
      <c r="D1799" s="962"/>
      <c r="E1799" s="963"/>
      <c r="F1799" s="963"/>
      <c r="G1799" s="963"/>
      <c r="H1799" s="963"/>
      <c r="I1799" s="963"/>
      <c r="J1799" s="963"/>
      <c r="K1799" s="963"/>
      <c r="L1799" s="963"/>
      <c r="M1799" s="963"/>
      <c r="N1799" s="963"/>
      <c r="O1799" s="963"/>
      <c r="P1799" s="963"/>
      <c r="Q1799" s="964"/>
      <c r="R1799" s="306"/>
      <c r="S1799" s="380"/>
      <c r="T1799" s="202" t="b">
        <f t="shared" si="154"/>
        <v>0</v>
      </c>
      <c r="U1799" s="202" t="str">
        <f t="shared" si="155"/>
        <v>FALSE</v>
      </c>
      <c r="V1799" s="202">
        <f t="shared" si="158"/>
        <v>0</v>
      </c>
      <c r="W1799" s="202" t="str">
        <f t="shared" si="156"/>
        <v>0</v>
      </c>
      <c r="X1799" s="174"/>
      <c r="Y1799" s="174"/>
      <c r="Z1799" s="174"/>
      <c r="AA1799" s="175"/>
      <c r="AB1799" s="176"/>
      <c r="AC1799" s="176"/>
    </row>
    <row r="1800" spans="1:41" s="177" customFormat="1" x14ac:dyDescent="0.25">
      <c r="A1800" s="128"/>
      <c r="B1800" s="220"/>
      <c r="C1800" s="223"/>
      <c r="D1800" s="965"/>
      <c r="E1800" s="966"/>
      <c r="F1800" s="966"/>
      <c r="G1800" s="966"/>
      <c r="H1800" s="966"/>
      <c r="I1800" s="966"/>
      <c r="J1800" s="966"/>
      <c r="K1800" s="966"/>
      <c r="L1800" s="966"/>
      <c r="M1800" s="966"/>
      <c r="N1800" s="966"/>
      <c r="O1800" s="966"/>
      <c r="P1800" s="966"/>
      <c r="Q1800" s="967"/>
      <c r="R1800" s="339"/>
      <c r="S1800" s="380"/>
      <c r="T1800" s="202" t="b">
        <f t="shared" si="154"/>
        <v>0</v>
      </c>
      <c r="U1800" s="202" t="str">
        <f t="shared" si="155"/>
        <v>FALSE</v>
      </c>
      <c r="V1800" s="202">
        <f t="shared" si="158"/>
        <v>0</v>
      </c>
      <c r="W1800" s="202" t="str">
        <f t="shared" si="156"/>
        <v>0</v>
      </c>
      <c r="X1800" s="174"/>
      <c r="Y1800" s="174"/>
      <c r="Z1800" s="174"/>
      <c r="AA1800" s="175"/>
      <c r="AB1800" s="176"/>
      <c r="AC1800" s="176"/>
    </row>
    <row r="1801" spans="1:41" s="177" customFormat="1" ht="15.75" x14ac:dyDescent="0.25">
      <c r="A1801" s="128"/>
      <c r="B1801" s="220"/>
      <c r="C1801" s="223"/>
      <c r="D1801" s="229"/>
      <c r="E1801" s="307"/>
      <c r="F1801" s="307"/>
      <c r="G1801" s="307"/>
      <c r="H1801" s="307"/>
      <c r="I1801" s="307"/>
      <c r="J1801" s="307"/>
      <c r="K1801" s="307"/>
      <c r="L1801" s="307"/>
      <c r="M1801" s="307"/>
      <c r="N1801" s="323"/>
      <c r="O1801" s="226"/>
      <c r="P1801" s="152"/>
      <c r="Q1801" s="152"/>
      <c r="R1801" s="306"/>
      <c r="S1801" s="380"/>
      <c r="T1801" s="202" t="b">
        <f t="shared" si="154"/>
        <v>0</v>
      </c>
      <c r="U1801" s="202" t="str">
        <f t="shared" si="155"/>
        <v>FALSE</v>
      </c>
      <c r="V1801" s="202">
        <f t="shared" si="158"/>
        <v>0</v>
      </c>
      <c r="W1801" s="202" t="str">
        <f t="shared" si="156"/>
        <v>0</v>
      </c>
      <c r="X1801" s="174"/>
      <c r="Y1801" s="174"/>
      <c r="Z1801" s="174"/>
      <c r="AA1801" s="175"/>
      <c r="AB1801" s="176"/>
      <c r="AC1801" s="176"/>
    </row>
    <row r="1802" spans="1:41" s="207" customFormat="1" ht="22.15" customHeight="1" x14ac:dyDescent="0.25">
      <c r="A1802" s="128"/>
      <c r="B1802" s="220"/>
      <c r="C1802" s="223"/>
      <c r="D1802" s="898" t="s">
        <v>293</v>
      </c>
      <c r="E1802" s="898"/>
      <c r="F1802" s="898"/>
      <c r="G1802" s="898"/>
      <c r="H1802" s="898"/>
      <c r="I1802" s="898"/>
      <c r="J1802" s="898"/>
      <c r="K1802" s="898"/>
      <c r="L1802" s="898"/>
      <c r="M1802" s="898"/>
      <c r="N1802" s="898"/>
      <c r="O1802" s="898"/>
      <c r="P1802" s="968" t="s">
        <v>251</v>
      </c>
      <c r="Q1802" s="969"/>
      <c r="R1802" s="306"/>
      <c r="S1802" s="536" t="str">
        <f>IF(AND(O1767="YES",P1802="&lt;select&gt;"),"Please upload the required documentation.","")</f>
        <v/>
      </c>
      <c r="T1802" s="202" t="b">
        <f t="shared" si="154"/>
        <v>0</v>
      </c>
      <c r="U1802" s="202" t="str">
        <f t="shared" si="155"/>
        <v>FALSE</v>
      </c>
      <c r="V1802" s="202">
        <f>IF(P1802="Uploaded",1,0)</f>
        <v>0</v>
      </c>
      <c r="W1802" s="202" t="str">
        <f t="shared" si="156"/>
        <v>0</v>
      </c>
      <c r="X1802" s="261"/>
      <c r="Y1802" s="261"/>
      <c r="Z1802" s="261"/>
      <c r="AA1802" s="124"/>
      <c r="AB1802" s="262"/>
      <c r="AC1802" s="262"/>
    </row>
    <row r="1803" spans="1:41" s="177" customFormat="1" x14ac:dyDescent="0.25">
      <c r="A1803" s="128"/>
      <c r="B1803" s="220"/>
      <c r="C1803" s="223"/>
      <c r="D1803" s="898"/>
      <c r="E1803" s="898"/>
      <c r="F1803" s="898"/>
      <c r="G1803" s="898"/>
      <c r="H1803" s="898"/>
      <c r="I1803" s="898"/>
      <c r="J1803" s="898"/>
      <c r="K1803" s="898"/>
      <c r="L1803" s="898"/>
      <c r="M1803" s="898"/>
      <c r="N1803" s="898"/>
      <c r="O1803" s="898"/>
      <c r="P1803" s="152"/>
      <c r="Q1803" s="152"/>
      <c r="R1803" s="306"/>
      <c r="S1803" s="380"/>
      <c r="T1803" s="202" t="b">
        <f t="shared" si="154"/>
        <v>0</v>
      </c>
      <c r="U1803" s="202" t="str">
        <f t="shared" si="155"/>
        <v>FALSE</v>
      </c>
      <c r="V1803" s="202">
        <f t="shared" si="158"/>
        <v>0</v>
      </c>
      <c r="W1803" s="202" t="str">
        <f t="shared" si="156"/>
        <v>0</v>
      </c>
      <c r="X1803" s="174"/>
      <c r="Y1803" s="174"/>
      <c r="Z1803" s="174"/>
      <c r="AA1803" s="175"/>
      <c r="AB1803" s="176"/>
      <c r="AC1803" s="176"/>
    </row>
    <row r="1804" spans="1:41" s="207" customFormat="1" ht="22.15" customHeight="1" x14ac:dyDescent="0.25">
      <c r="A1804" s="128"/>
      <c r="B1804" s="220"/>
      <c r="C1804" s="223"/>
      <c r="D1804" s="898" t="s">
        <v>406</v>
      </c>
      <c r="E1804" s="898"/>
      <c r="F1804" s="898"/>
      <c r="G1804" s="898"/>
      <c r="H1804" s="898"/>
      <c r="I1804" s="898"/>
      <c r="J1804" s="898"/>
      <c r="K1804" s="898"/>
      <c r="L1804" s="898"/>
      <c r="M1804" s="898"/>
      <c r="N1804" s="898"/>
      <c r="O1804" s="898"/>
      <c r="P1804" s="968" t="s">
        <v>251</v>
      </c>
      <c r="Q1804" s="969"/>
      <c r="R1804" s="306"/>
      <c r="S1804" s="536" t="str">
        <f>IF(AND(O1767="YES",P1804="&lt;select&gt;"),"Please upload the required documentation.","")</f>
        <v/>
      </c>
      <c r="T1804" s="202" t="b">
        <f t="shared" si="154"/>
        <v>0</v>
      </c>
      <c r="U1804" s="202" t="str">
        <f t="shared" si="155"/>
        <v>FALSE</v>
      </c>
      <c r="V1804" s="202">
        <f>IF(P1804="Uploaded",1,0)</f>
        <v>0</v>
      </c>
      <c r="W1804" s="202" t="str">
        <f t="shared" si="156"/>
        <v>0</v>
      </c>
      <c r="X1804" s="261"/>
      <c r="Y1804" s="261"/>
      <c r="Z1804" s="261"/>
      <c r="AA1804" s="124"/>
      <c r="AB1804" s="262"/>
      <c r="AC1804" s="262"/>
    </row>
    <row r="1805" spans="1:41" ht="11.45" customHeight="1" x14ac:dyDescent="0.25">
      <c r="A1805" s="124"/>
      <c r="B1805" s="211"/>
      <c r="C1805" s="223"/>
      <c r="D1805" s="898"/>
      <c r="E1805" s="898"/>
      <c r="F1805" s="898"/>
      <c r="G1805" s="898"/>
      <c r="H1805" s="898"/>
      <c r="I1805" s="898"/>
      <c r="J1805" s="898"/>
      <c r="K1805" s="898"/>
      <c r="L1805" s="898"/>
      <c r="M1805" s="898"/>
      <c r="N1805" s="898"/>
      <c r="O1805" s="898"/>
      <c r="P1805" s="223"/>
      <c r="Q1805" s="223"/>
      <c r="R1805" s="243"/>
      <c r="S1805" s="536"/>
      <c r="T1805" s="202" t="b">
        <f t="shared" si="154"/>
        <v>0</v>
      </c>
      <c r="U1805" s="202" t="str">
        <f t="shared" si="155"/>
        <v>FALSE</v>
      </c>
      <c r="V1805" s="202">
        <f t="shared" si="158"/>
        <v>0</v>
      </c>
      <c r="W1805" s="202" t="str">
        <f t="shared" si="156"/>
        <v>0</v>
      </c>
      <c r="AL1805" s="178"/>
      <c r="AM1805" s="178"/>
      <c r="AN1805" s="178"/>
      <c r="AO1805" s="178"/>
    </row>
    <row r="1806" spans="1:41" ht="21.75" customHeight="1" x14ac:dyDescent="0.25">
      <c r="A1806" s="124"/>
      <c r="B1806" s="211"/>
      <c r="C1806" s="223"/>
      <c r="D1806" s="898" t="s">
        <v>405</v>
      </c>
      <c r="E1806" s="898"/>
      <c r="F1806" s="898"/>
      <c r="G1806" s="898"/>
      <c r="H1806" s="898"/>
      <c r="I1806" s="898"/>
      <c r="J1806" s="898"/>
      <c r="K1806" s="898"/>
      <c r="L1806" s="898"/>
      <c r="M1806" s="898"/>
      <c r="N1806" s="898"/>
      <c r="O1806" s="898"/>
      <c r="P1806" s="968" t="s">
        <v>251</v>
      </c>
      <c r="Q1806" s="969"/>
      <c r="R1806" s="243"/>
      <c r="S1806" s="536" t="str">
        <f>IF(AND(O1767="YES",P1806="&lt;select&gt;"),"Please upload the required documentation.","")</f>
        <v/>
      </c>
      <c r="T1806" s="202" t="b">
        <f t="shared" si="154"/>
        <v>0</v>
      </c>
      <c r="U1806" s="202" t="str">
        <f t="shared" si="155"/>
        <v>FALSE</v>
      </c>
      <c r="V1806" s="202">
        <f>IF(P1806="Uploaded",1,0)</f>
        <v>0</v>
      </c>
      <c r="W1806" s="202" t="str">
        <f t="shared" si="156"/>
        <v>0</v>
      </c>
      <c r="AL1806" s="178"/>
      <c r="AM1806" s="178"/>
      <c r="AN1806" s="178"/>
      <c r="AO1806" s="178"/>
    </row>
    <row r="1807" spans="1:41" ht="21.75" customHeight="1" x14ac:dyDescent="0.25">
      <c r="A1807" s="124"/>
      <c r="B1807" s="211"/>
      <c r="C1807" s="223"/>
      <c r="D1807" s="898"/>
      <c r="E1807" s="898"/>
      <c r="F1807" s="898"/>
      <c r="G1807" s="898"/>
      <c r="H1807" s="898"/>
      <c r="I1807" s="898"/>
      <c r="J1807" s="898"/>
      <c r="K1807" s="898"/>
      <c r="L1807" s="898"/>
      <c r="M1807" s="898"/>
      <c r="N1807" s="898"/>
      <c r="O1807" s="898"/>
      <c r="P1807" s="357"/>
      <c r="Q1807" s="357"/>
      <c r="R1807" s="243"/>
      <c r="S1807" s="536"/>
      <c r="T1807" s="202"/>
      <c r="U1807" s="202"/>
      <c r="V1807" s="202"/>
      <c r="W1807" s="202"/>
      <c r="AL1807" s="178"/>
      <c r="AM1807" s="178"/>
      <c r="AN1807" s="178"/>
      <c r="AO1807" s="178"/>
    </row>
    <row r="1808" spans="1:41" s="133" customFormat="1" ht="21.75" customHeight="1" x14ac:dyDescent="0.25">
      <c r="A1808" s="128"/>
      <c r="B1808" s="220"/>
      <c r="C1808" s="307"/>
      <c r="D1808" s="221" t="s">
        <v>663</v>
      </c>
      <c r="E1808" s="222"/>
      <c r="F1808" s="222"/>
      <c r="G1808" s="223"/>
      <c r="H1808" s="224"/>
      <c r="I1808" s="223"/>
      <c r="J1808" s="223"/>
      <c r="K1808" s="223"/>
      <c r="L1808" s="223"/>
      <c r="M1808" s="223"/>
      <c r="N1808" s="225"/>
      <c r="O1808" s="226"/>
      <c r="P1808" s="129"/>
      <c r="Q1808" s="129"/>
      <c r="R1808" s="227"/>
      <c r="S1808" s="380"/>
      <c r="T1808" s="202"/>
      <c r="U1808" s="202"/>
      <c r="V1808" s="202"/>
      <c r="W1808" s="202"/>
      <c r="X1808" s="202"/>
      <c r="Y1808" s="202"/>
      <c r="Z1808" s="202"/>
      <c r="AA1808" s="128"/>
      <c r="AB1808" s="131"/>
      <c r="AC1808" s="131"/>
    </row>
    <row r="1809" spans="1:29" s="133" customFormat="1" ht="15.75" x14ac:dyDescent="0.25">
      <c r="A1809" s="128"/>
      <c r="B1809" s="220"/>
      <c r="C1809" s="223"/>
      <c r="D1809" s="229"/>
      <c r="E1809" s="230" t="s">
        <v>257</v>
      </c>
      <c r="F1809" s="956" t="s">
        <v>251</v>
      </c>
      <c r="G1809" s="957"/>
      <c r="H1809" s="957"/>
      <c r="I1809" s="957"/>
      <c r="J1809" s="958"/>
      <c r="L1809" s="230" t="s">
        <v>258</v>
      </c>
      <c r="M1809" s="956" t="s">
        <v>251</v>
      </c>
      <c r="N1809" s="957"/>
      <c r="O1809" s="957"/>
      <c r="P1809" s="957"/>
      <c r="Q1809" s="958"/>
      <c r="R1809" s="227"/>
      <c r="S1809" s="380"/>
      <c r="T1809" s="202"/>
      <c r="U1809" s="202"/>
      <c r="V1809" s="202"/>
      <c r="W1809" s="202"/>
      <c r="X1809" s="202"/>
      <c r="Y1809" s="202"/>
      <c r="Z1809" s="202"/>
      <c r="AA1809" s="128"/>
      <c r="AB1809" s="131"/>
      <c r="AC1809" s="131"/>
    </row>
    <row r="1810" spans="1:29" s="177" customFormat="1" ht="15.6" customHeight="1" thickBot="1" x14ac:dyDescent="0.3">
      <c r="A1810" s="128"/>
      <c r="B1810" s="358"/>
      <c r="C1810" s="359"/>
      <c r="D1810" s="360"/>
      <c r="E1810" s="360"/>
      <c r="F1810" s="360"/>
      <c r="G1810" s="360"/>
      <c r="H1810" s="360"/>
      <c r="I1810" s="360"/>
      <c r="J1810" s="360"/>
      <c r="K1810" s="360"/>
      <c r="L1810" s="360"/>
      <c r="M1810" s="360"/>
      <c r="N1810" s="360"/>
      <c r="O1810" s="360"/>
      <c r="P1810" s="320"/>
      <c r="Q1810" s="320"/>
      <c r="R1810" s="361"/>
      <c r="S1810" s="380"/>
      <c r="T1810" s="202" t="b">
        <f>IF(W1810="1",TRUE,FALSE)</f>
        <v>0</v>
      </c>
      <c r="U1810" s="202" t="str">
        <f>""&amp;T1810&amp;""</f>
        <v>FALSE</v>
      </c>
      <c r="V1810" s="202">
        <f>IF(C1810="Uploaded",1,0)</f>
        <v>0</v>
      </c>
      <c r="W1810" s="202" t="str">
        <f>""&amp;V1810&amp;""</f>
        <v>0</v>
      </c>
      <c r="X1810" s="174"/>
      <c r="Y1810" s="174"/>
      <c r="Z1810" s="174"/>
      <c r="AA1810" s="175"/>
      <c r="AB1810" s="176"/>
      <c r="AC1810" s="176"/>
    </row>
    <row r="1811" spans="1:29" s="177" customFormat="1" ht="15.75" x14ac:dyDescent="0.25">
      <c r="A1811" s="128"/>
      <c r="B1811" s="374"/>
      <c r="C1811" s="342"/>
      <c r="D1811" s="342"/>
      <c r="E1811" s="342"/>
      <c r="F1811" s="342"/>
      <c r="G1811" s="342"/>
      <c r="H1811" s="342"/>
      <c r="I1811" s="342"/>
      <c r="J1811" s="342"/>
      <c r="K1811" s="342"/>
      <c r="L1811" s="342"/>
      <c r="M1811" s="342"/>
      <c r="N1811" s="343"/>
      <c r="O1811" s="342"/>
      <c r="P1811" s="342"/>
      <c r="Q1811" s="342"/>
      <c r="R1811" s="294"/>
      <c r="S1811" s="380"/>
      <c r="T1811" s="202" t="b">
        <f t="shared" si="154"/>
        <v>0</v>
      </c>
      <c r="U1811" s="202" t="str">
        <f t="shared" si="155"/>
        <v>FALSE</v>
      </c>
      <c r="V1811" s="202">
        <f t="shared" si="157"/>
        <v>0</v>
      </c>
      <c r="W1811" s="202" t="str">
        <f t="shared" si="156"/>
        <v>0</v>
      </c>
      <c r="X1811" s="174"/>
      <c r="Y1811" s="174"/>
      <c r="Z1811" s="174"/>
      <c r="AA1811" s="175"/>
      <c r="AB1811" s="176"/>
      <c r="AC1811" s="176"/>
    </row>
    <row r="1812" spans="1:29" s="177" customFormat="1" ht="15.75" x14ac:dyDescent="0.25">
      <c r="A1812" s="128"/>
      <c r="B1812" s="375"/>
      <c r="C1812" s="322" t="s">
        <v>175</v>
      </c>
      <c r="D1812" s="322"/>
      <c r="E1812" s="307"/>
      <c r="F1812" s="307"/>
      <c r="G1812" s="307"/>
      <c r="H1812" s="307"/>
      <c r="I1812" s="307"/>
      <c r="J1812" s="307"/>
      <c r="K1812" s="307"/>
      <c r="L1812" s="307"/>
      <c r="M1812" s="307"/>
      <c r="N1812" s="323"/>
      <c r="O1812" s="307"/>
      <c r="P1812" s="307"/>
      <c r="Q1812" s="307"/>
      <c r="R1812" s="345"/>
      <c r="S1812" s="380"/>
      <c r="T1812" s="202" t="b">
        <f t="shared" si="154"/>
        <v>0</v>
      </c>
      <c r="U1812" s="202" t="str">
        <f t="shared" si="155"/>
        <v>FALSE</v>
      </c>
      <c r="V1812" s="202">
        <f>IF(P1812="YES",1,0)</f>
        <v>0</v>
      </c>
      <c r="W1812" s="202" t="str">
        <f t="shared" si="156"/>
        <v>0</v>
      </c>
      <c r="X1812" s="174"/>
      <c r="Y1812" s="174"/>
      <c r="Z1812" s="174"/>
      <c r="AA1812" s="175"/>
      <c r="AB1812" s="176"/>
      <c r="AC1812" s="176"/>
    </row>
    <row r="1813" spans="1:29" s="346" customFormat="1" ht="15.75" x14ac:dyDescent="0.25">
      <c r="A1813" s="324"/>
      <c r="B1813" s="376"/>
      <c r="C1813" s="326" t="s">
        <v>357</v>
      </c>
      <c r="E1813" s="328"/>
      <c r="F1813" s="328"/>
      <c r="G1813" s="328"/>
      <c r="H1813" s="328"/>
      <c r="I1813" s="328"/>
      <c r="J1813" s="328"/>
      <c r="K1813" s="328"/>
      <c r="L1813" s="328"/>
      <c r="M1813" s="328"/>
      <c r="N1813" s="328"/>
      <c r="O1813" s="328"/>
      <c r="P1813" s="328"/>
      <c r="Q1813" s="328"/>
      <c r="R1813" s="348"/>
      <c r="S1813" s="539"/>
      <c r="T1813" s="330" t="e">
        <f t="shared" si="154"/>
        <v>#REF!</v>
      </c>
      <c r="U1813" s="330" t="e">
        <f t="shared" si="155"/>
        <v>#REF!</v>
      </c>
      <c r="V1813" s="330" t="e">
        <f>IF(#REF!="Uploaded",1,0)</f>
        <v>#REF!</v>
      </c>
      <c r="W1813" s="330" t="e">
        <f t="shared" si="156"/>
        <v>#REF!</v>
      </c>
      <c r="X1813" s="349"/>
      <c r="Y1813" s="349"/>
      <c r="Z1813" s="349"/>
      <c r="AA1813" s="541"/>
      <c r="AB1813" s="350"/>
      <c r="AC1813" s="350"/>
    </row>
    <row r="1814" spans="1:29" s="177" customFormat="1" ht="16.5" customHeight="1" x14ac:dyDescent="0.25">
      <c r="A1814" s="128"/>
      <c r="B1814" s="220"/>
      <c r="C1814" s="223"/>
      <c r="D1814" s="229"/>
      <c r="E1814" s="307"/>
      <c r="F1814" s="307"/>
      <c r="G1814" s="307"/>
      <c r="H1814" s="307"/>
      <c r="I1814" s="307"/>
      <c r="J1814" s="307"/>
      <c r="K1814" s="307"/>
      <c r="L1814" s="307"/>
      <c r="M1814" s="307"/>
      <c r="N1814" s="307"/>
      <c r="O1814" s="307"/>
      <c r="P1814" s="307"/>
      <c r="Q1814" s="307"/>
      <c r="R1814" s="306"/>
      <c r="S1814" s="380"/>
      <c r="T1814" s="202" t="b">
        <f>IF(W1814="1",TRUE,FALSE)</f>
        <v>0</v>
      </c>
      <c r="U1814" s="202" t="str">
        <f>""&amp;T1814&amp;""</f>
        <v>FALSE</v>
      </c>
      <c r="V1814" s="202">
        <f>IF(P1814="YES",1,0)</f>
        <v>0</v>
      </c>
      <c r="W1814" s="202" t="str">
        <f>""&amp;V1814&amp;""</f>
        <v>0</v>
      </c>
      <c r="X1814" s="174"/>
      <c r="Y1814" s="174"/>
      <c r="Z1814" s="174"/>
      <c r="AA1814" s="175"/>
      <c r="AB1814" s="176"/>
      <c r="AC1814" s="176"/>
    </row>
    <row r="1815" spans="1:29" s="177" customFormat="1" ht="16.5" customHeight="1" x14ac:dyDescent="0.25">
      <c r="A1815" s="128"/>
      <c r="B1815" s="220"/>
      <c r="C1815" s="223"/>
      <c r="D1815" s="302" t="s">
        <v>705</v>
      </c>
      <c r="E1815" s="302"/>
      <c r="F1815" s="302"/>
      <c r="G1815" s="302"/>
      <c r="H1815" s="302"/>
      <c r="I1815" s="302"/>
      <c r="J1815" s="302"/>
      <c r="K1815" s="302"/>
      <c r="L1815" s="302"/>
      <c r="M1815" s="302"/>
      <c r="N1815" s="302"/>
      <c r="Q1815" s="95" t="s">
        <v>251</v>
      </c>
      <c r="R1815" s="306"/>
      <c r="S1815" s="380" t="str">
        <f>IF(AND(OR(Q1815="NO",Q1815="&lt;select&gt;"),OR(D1819&lt;&gt;"",U1826="TRUE",U1828="TRUE")),"Please answer this question by making a selection in the dropdown.","")</f>
        <v/>
      </c>
      <c r="T1815" s="202" t="b">
        <f>IF(W1815="1",TRUE,FALSE)</f>
        <v>0</v>
      </c>
      <c r="U1815" s="202" t="str">
        <f>""&amp;T1815&amp;""</f>
        <v>FALSE</v>
      </c>
      <c r="V1815" s="202">
        <f>IF(Q1815="YES",1,0)</f>
        <v>0</v>
      </c>
      <c r="W1815" s="202" t="str">
        <f>""&amp;V1815&amp;""</f>
        <v>0</v>
      </c>
      <c r="X1815" s="174"/>
      <c r="Y1815" s="174"/>
      <c r="Z1815" s="174"/>
      <c r="AA1815" s="175"/>
      <c r="AB1815" s="176"/>
      <c r="AC1815" s="176"/>
    </row>
    <row r="1816" spans="1:29" s="177" customFormat="1" ht="15.75" x14ac:dyDescent="0.25">
      <c r="A1816" s="128"/>
      <c r="B1816" s="375"/>
      <c r="C1816" s="223"/>
      <c r="D1816" s="885" t="s">
        <v>402</v>
      </c>
      <c r="E1816" s="907"/>
      <c r="F1816" s="907"/>
      <c r="G1816" s="907"/>
      <c r="H1816" s="907"/>
      <c r="I1816" s="907"/>
      <c r="J1816" s="907"/>
      <c r="K1816" s="907"/>
      <c r="L1816" s="907"/>
      <c r="M1816" s="907"/>
      <c r="N1816" s="907"/>
      <c r="O1816" s="907"/>
      <c r="P1816" s="907"/>
      <c r="Q1816" s="907"/>
      <c r="R1816" s="345"/>
      <c r="S1816" s="380"/>
      <c r="T1816" s="202" t="b">
        <f t="shared" si="154"/>
        <v>0</v>
      </c>
      <c r="U1816" s="202" t="str">
        <f t="shared" si="155"/>
        <v>FALSE</v>
      </c>
      <c r="V1816" s="202">
        <f t="shared" ref="V1816:V1832" si="159">IF(C1816="Uploaded",1,0)</f>
        <v>0</v>
      </c>
      <c r="W1816" s="202" t="str">
        <f t="shared" si="156"/>
        <v>0</v>
      </c>
      <c r="X1816" s="174"/>
      <c r="Y1816" s="174"/>
      <c r="Z1816" s="174"/>
      <c r="AA1816" s="175"/>
      <c r="AB1816" s="176"/>
      <c r="AC1816" s="176"/>
    </row>
    <row r="1817" spans="1:29" s="177" customFormat="1" ht="15.75" x14ac:dyDescent="0.25">
      <c r="A1817" s="128"/>
      <c r="B1817" s="375"/>
      <c r="C1817" s="223"/>
      <c r="D1817" s="907"/>
      <c r="E1817" s="907"/>
      <c r="F1817" s="907"/>
      <c r="G1817" s="907"/>
      <c r="H1817" s="907"/>
      <c r="I1817" s="907"/>
      <c r="J1817" s="907"/>
      <c r="K1817" s="907"/>
      <c r="L1817" s="907"/>
      <c r="M1817" s="907"/>
      <c r="N1817" s="907"/>
      <c r="O1817" s="907"/>
      <c r="P1817" s="907"/>
      <c r="Q1817" s="907"/>
      <c r="R1817" s="345"/>
      <c r="S1817" s="380"/>
      <c r="T1817" s="202" t="b">
        <f t="shared" si="154"/>
        <v>0</v>
      </c>
      <c r="U1817" s="202" t="str">
        <f t="shared" si="155"/>
        <v>FALSE</v>
      </c>
      <c r="V1817" s="202">
        <f t="shared" si="159"/>
        <v>0</v>
      </c>
      <c r="W1817" s="202" t="str">
        <f t="shared" si="156"/>
        <v>0</v>
      </c>
      <c r="X1817" s="174"/>
      <c r="Y1817" s="174"/>
      <c r="Z1817" s="174"/>
      <c r="AA1817" s="175"/>
      <c r="AB1817" s="176"/>
      <c r="AC1817" s="176"/>
    </row>
    <row r="1818" spans="1:29" s="177" customFormat="1" ht="9.75" customHeight="1" x14ac:dyDescent="0.25">
      <c r="A1818" s="128"/>
      <c r="B1818" s="220"/>
      <c r="C1818" s="223"/>
      <c r="D1818" s="223"/>
      <c r="E1818" s="223"/>
      <c r="F1818" s="223"/>
      <c r="G1818" s="223"/>
      <c r="H1818" s="223"/>
      <c r="I1818" s="223"/>
      <c r="J1818" s="223"/>
      <c r="K1818" s="223"/>
      <c r="L1818" s="223"/>
      <c r="M1818" s="223"/>
      <c r="N1818" s="308"/>
      <c r="O1818" s="223"/>
      <c r="P1818" s="223"/>
      <c r="Q1818" s="223"/>
      <c r="R1818" s="345"/>
      <c r="S1818" s="380"/>
      <c r="T1818" s="202" t="b">
        <f t="shared" si="154"/>
        <v>0</v>
      </c>
      <c r="U1818" s="202" t="str">
        <f t="shared" si="155"/>
        <v>FALSE</v>
      </c>
      <c r="V1818" s="202">
        <f t="shared" si="159"/>
        <v>0</v>
      </c>
      <c r="W1818" s="202" t="str">
        <f t="shared" si="156"/>
        <v>0</v>
      </c>
      <c r="X1818" s="174"/>
      <c r="Y1818" s="174"/>
      <c r="Z1818" s="174"/>
      <c r="AA1818" s="175"/>
      <c r="AB1818" s="176"/>
      <c r="AC1818" s="176"/>
    </row>
    <row r="1819" spans="1:29" s="177" customFormat="1" x14ac:dyDescent="0.25">
      <c r="A1819" s="128"/>
      <c r="B1819" s="220"/>
      <c r="C1819" s="223"/>
      <c r="D1819" s="959"/>
      <c r="E1819" s="960"/>
      <c r="F1819" s="960"/>
      <c r="G1819" s="960"/>
      <c r="H1819" s="960"/>
      <c r="I1819" s="960"/>
      <c r="J1819" s="960"/>
      <c r="K1819" s="960"/>
      <c r="L1819" s="960"/>
      <c r="M1819" s="960"/>
      <c r="N1819" s="960"/>
      <c r="O1819" s="960"/>
      <c r="P1819" s="960"/>
      <c r="Q1819" s="961"/>
      <c r="R1819" s="309"/>
      <c r="S1819" s="380" t="str">
        <f>IF(AND(Q1815="YES",D1819=""),"Please add narrative text.","")</f>
        <v/>
      </c>
      <c r="T1819" s="202" t="b">
        <f t="shared" si="154"/>
        <v>0</v>
      </c>
      <c r="U1819" s="202" t="str">
        <f t="shared" si="155"/>
        <v>FALSE</v>
      </c>
      <c r="V1819" s="202">
        <f t="shared" si="159"/>
        <v>0</v>
      </c>
      <c r="W1819" s="202" t="str">
        <f t="shared" si="156"/>
        <v>0</v>
      </c>
      <c r="X1819" s="174"/>
      <c r="Y1819" s="174"/>
      <c r="Z1819" s="174"/>
      <c r="AA1819" s="175"/>
      <c r="AB1819" s="176"/>
      <c r="AC1819" s="176"/>
    </row>
    <row r="1820" spans="1:29" s="177" customFormat="1" ht="15.75" x14ac:dyDescent="0.25">
      <c r="A1820" s="128"/>
      <c r="B1820" s="220"/>
      <c r="C1820" s="307"/>
      <c r="D1820" s="962"/>
      <c r="E1820" s="963"/>
      <c r="F1820" s="963"/>
      <c r="G1820" s="963"/>
      <c r="H1820" s="963"/>
      <c r="I1820" s="963"/>
      <c r="J1820" s="963"/>
      <c r="K1820" s="963"/>
      <c r="L1820" s="963"/>
      <c r="M1820" s="963"/>
      <c r="N1820" s="963"/>
      <c r="O1820" s="963"/>
      <c r="P1820" s="963"/>
      <c r="Q1820" s="964"/>
      <c r="R1820" s="306"/>
      <c r="S1820" s="380"/>
      <c r="T1820" s="202" t="b">
        <f t="shared" si="154"/>
        <v>0</v>
      </c>
      <c r="U1820" s="202" t="str">
        <f t="shared" si="155"/>
        <v>FALSE</v>
      </c>
      <c r="V1820" s="202">
        <f t="shared" si="159"/>
        <v>0</v>
      </c>
      <c r="W1820" s="202" t="str">
        <f t="shared" si="156"/>
        <v>0</v>
      </c>
      <c r="X1820" s="174"/>
      <c r="Y1820" s="174"/>
      <c r="Z1820" s="174"/>
      <c r="AA1820" s="175"/>
      <c r="AB1820" s="176"/>
      <c r="AC1820" s="176"/>
    </row>
    <row r="1821" spans="1:29" s="177" customFormat="1" x14ac:dyDescent="0.25">
      <c r="A1821" s="128"/>
      <c r="B1821" s="220"/>
      <c r="C1821" s="223"/>
      <c r="D1821" s="962"/>
      <c r="E1821" s="963"/>
      <c r="F1821" s="963"/>
      <c r="G1821" s="963"/>
      <c r="H1821" s="963"/>
      <c r="I1821" s="963"/>
      <c r="J1821" s="963"/>
      <c r="K1821" s="963"/>
      <c r="L1821" s="963"/>
      <c r="M1821" s="963"/>
      <c r="N1821" s="963"/>
      <c r="O1821" s="963"/>
      <c r="P1821" s="963"/>
      <c r="Q1821" s="964"/>
      <c r="R1821" s="306"/>
      <c r="S1821" s="380"/>
      <c r="T1821" s="202" t="b">
        <f t="shared" si="154"/>
        <v>0</v>
      </c>
      <c r="U1821" s="202" t="str">
        <f t="shared" si="155"/>
        <v>FALSE</v>
      </c>
      <c r="V1821" s="202">
        <f t="shared" si="159"/>
        <v>0</v>
      </c>
      <c r="W1821" s="202" t="str">
        <f t="shared" si="156"/>
        <v>0</v>
      </c>
      <c r="X1821" s="174"/>
      <c r="Y1821" s="174"/>
      <c r="Z1821" s="174"/>
      <c r="AA1821" s="175"/>
      <c r="AB1821" s="176"/>
      <c r="AC1821" s="176"/>
    </row>
    <row r="1822" spans="1:29" s="177" customFormat="1" x14ac:dyDescent="0.25">
      <c r="A1822" s="128"/>
      <c r="B1822" s="220"/>
      <c r="C1822" s="223"/>
      <c r="D1822" s="962"/>
      <c r="E1822" s="963"/>
      <c r="F1822" s="963"/>
      <c r="G1822" s="963"/>
      <c r="H1822" s="963"/>
      <c r="I1822" s="963"/>
      <c r="J1822" s="963"/>
      <c r="K1822" s="963"/>
      <c r="L1822" s="963"/>
      <c r="M1822" s="963"/>
      <c r="N1822" s="963"/>
      <c r="O1822" s="963"/>
      <c r="P1822" s="963"/>
      <c r="Q1822" s="964"/>
      <c r="R1822" s="306"/>
      <c r="S1822" s="380"/>
      <c r="T1822" s="202" t="b">
        <f t="shared" si="154"/>
        <v>0</v>
      </c>
      <c r="U1822" s="202" t="str">
        <f t="shared" si="155"/>
        <v>FALSE</v>
      </c>
      <c r="V1822" s="202">
        <f t="shared" si="159"/>
        <v>0</v>
      </c>
      <c r="W1822" s="202" t="str">
        <f t="shared" si="156"/>
        <v>0</v>
      </c>
      <c r="X1822" s="174"/>
      <c r="Y1822" s="174"/>
      <c r="Z1822" s="174"/>
      <c r="AA1822" s="175"/>
      <c r="AB1822" s="176"/>
      <c r="AC1822" s="176"/>
    </row>
    <row r="1823" spans="1:29" s="177" customFormat="1" x14ac:dyDescent="0.25">
      <c r="A1823" s="128"/>
      <c r="B1823" s="220"/>
      <c r="C1823" s="223"/>
      <c r="D1823" s="962"/>
      <c r="E1823" s="963"/>
      <c r="F1823" s="963"/>
      <c r="G1823" s="963"/>
      <c r="H1823" s="963"/>
      <c r="I1823" s="963"/>
      <c r="J1823" s="963"/>
      <c r="K1823" s="963"/>
      <c r="L1823" s="963"/>
      <c r="M1823" s="963"/>
      <c r="N1823" s="963"/>
      <c r="O1823" s="963"/>
      <c r="P1823" s="963"/>
      <c r="Q1823" s="964"/>
      <c r="R1823" s="306"/>
      <c r="S1823" s="380"/>
      <c r="T1823" s="202" t="b">
        <f t="shared" si="154"/>
        <v>0</v>
      </c>
      <c r="U1823" s="202" t="str">
        <f t="shared" si="155"/>
        <v>FALSE</v>
      </c>
      <c r="V1823" s="202">
        <f t="shared" si="159"/>
        <v>0</v>
      </c>
      <c r="W1823" s="202" t="str">
        <f t="shared" si="156"/>
        <v>0</v>
      </c>
      <c r="X1823" s="174"/>
      <c r="Y1823" s="174"/>
      <c r="Z1823" s="174"/>
      <c r="AA1823" s="175"/>
      <c r="AB1823" s="176"/>
      <c r="AC1823" s="176"/>
    </row>
    <row r="1824" spans="1:29" s="177" customFormat="1" x14ac:dyDescent="0.25">
      <c r="A1824" s="128"/>
      <c r="B1824" s="220"/>
      <c r="C1824" s="223"/>
      <c r="D1824" s="965"/>
      <c r="E1824" s="966"/>
      <c r="F1824" s="966"/>
      <c r="G1824" s="966"/>
      <c r="H1824" s="966"/>
      <c r="I1824" s="966"/>
      <c r="J1824" s="966"/>
      <c r="K1824" s="966"/>
      <c r="L1824" s="966"/>
      <c r="M1824" s="966"/>
      <c r="N1824" s="966"/>
      <c r="O1824" s="966"/>
      <c r="P1824" s="966"/>
      <c r="Q1824" s="967"/>
      <c r="R1824" s="339"/>
      <c r="S1824" s="380"/>
      <c r="T1824" s="202" t="b">
        <f t="shared" si="154"/>
        <v>0</v>
      </c>
      <c r="U1824" s="202" t="str">
        <f t="shared" si="155"/>
        <v>FALSE</v>
      </c>
      <c r="V1824" s="202">
        <f t="shared" si="159"/>
        <v>0</v>
      </c>
      <c r="W1824" s="202" t="str">
        <f t="shared" si="156"/>
        <v>0</v>
      </c>
      <c r="X1824" s="174"/>
      <c r="Y1824" s="174"/>
      <c r="Z1824" s="174"/>
      <c r="AA1824" s="175"/>
      <c r="AB1824" s="176"/>
      <c r="AC1824" s="176"/>
    </row>
    <row r="1825" spans="1:41" s="207" customFormat="1" x14ac:dyDescent="0.25">
      <c r="A1825" s="128"/>
      <c r="B1825" s="220"/>
      <c r="C1825" s="223"/>
      <c r="D1825" s="340"/>
      <c r="E1825" s="340"/>
      <c r="F1825" s="340"/>
      <c r="G1825" s="340"/>
      <c r="H1825" s="340"/>
      <c r="I1825" s="340"/>
      <c r="J1825" s="340"/>
      <c r="K1825" s="340"/>
      <c r="L1825" s="340"/>
      <c r="M1825" s="340"/>
      <c r="N1825" s="341"/>
      <c r="O1825" s="340"/>
      <c r="P1825" s="340"/>
      <c r="Q1825" s="340"/>
      <c r="R1825" s="306"/>
      <c r="S1825" s="380"/>
      <c r="T1825" s="202" t="b">
        <f t="shared" si="154"/>
        <v>0</v>
      </c>
      <c r="U1825" s="202" t="str">
        <f t="shared" si="155"/>
        <v>FALSE</v>
      </c>
      <c r="V1825" s="202">
        <f>IF(P1825="Uploaded",1,0)</f>
        <v>0</v>
      </c>
      <c r="W1825" s="202" t="str">
        <f t="shared" si="156"/>
        <v>0</v>
      </c>
      <c r="X1825" s="261"/>
      <c r="Y1825" s="261"/>
      <c r="Z1825" s="261"/>
      <c r="AA1825" s="124"/>
      <c r="AB1825" s="262"/>
      <c r="AC1825" s="262"/>
    </row>
    <row r="1826" spans="1:41" s="207" customFormat="1" ht="22.15" customHeight="1" x14ac:dyDescent="0.25">
      <c r="A1826" s="128"/>
      <c r="B1826" s="220"/>
      <c r="C1826" s="223"/>
      <c r="D1826" s="393" t="s">
        <v>407</v>
      </c>
      <c r="E1826" s="394"/>
      <c r="F1826" s="394"/>
      <c r="G1826" s="394"/>
      <c r="H1826" s="394"/>
      <c r="I1826" s="394"/>
      <c r="J1826" s="394"/>
      <c r="K1826" s="394"/>
      <c r="L1826" s="394"/>
      <c r="M1826" s="394"/>
      <c r="N1826" s="394"/>
      <c r="O1826" s="394"/>
      <c r="P1826" s="968" t="s">
        <v>251</v>
      </c>
      <c r="Q1826" s="969"/>
      <c r="R1826" s="306"/>
      <c r="S1826" s="536" t="str">
        <f>IF(AND(Q1815="YES",P1826="&lt;select&gt;"),"Please upload the required documentation.","")</f>
        <v/>
      </c>
      <c r="T1826" s="202" t="b">
        <f t="shared" si="154"/>
        <v>0</v>
      </c>
      <c r="U1826" s="202" t="str">
        <f t="shared" si="155"/>
        <v>FALSE</v>
      </c>
      <c r="V1826" s="202">
        <f>IF(P1826="Uploaded",1,0)</f>
        <v>0</v>
      </c>
      <c r="W1826" s="202" t="str">
        <f t="shared" si="156"/>
        <v>0</v>
      </c>
      <c r="X1826" s="261"/>
      <c r="Y1826" s="261"/>
      <c r="Z1826" s="261"/>
      <c r="AA1826" s="124"/>
      <c r="AB1826" s="262"/>
      <c r="AC1826" s="262"/>
    </row>
    <row r="1827" spans="1:41" ht="11.45" customHeight="1" x14ac:dyDescent="0.25">
      <c r="A1827" s="124"/>
      <c r="B1827" s="211"/>
      <c r="C1827" s="223"/>
      <c r="D1827" s="394"/>
      <c r="E1827" s="394"/>
      <c r="F1827" s="394"/>
      <c r="G1827" s="394"/>
      <c r="H1827" s="394"/>
      <c r="I1827" s="394"/>
      <c r="J1827" s="394"/>
      <c r="K1827" s="394"/>
      <c r="L1827" s="394"/>
      <c r="M1827" s="394"/>
      <c r="N1827" s="394"/>
      <c r="O1827" s="394"/>
      <c r="P1827" s="223"/>
      <c r="Q1827" s="223"/>
      <c r="R1827" s="243"/>
      <c r="S1827" s="536"/>
      <c r="T1827" s="202" t="b">
        <f t="shared" si="154"/>
        <v>0</v>
      </c>
      <c r="U1827" s="202" t="str">
        <f t="shared" si="155"/>
        <v>FALSE</v>
      </c>
      <c r="V1827" s="202">
        <f>IF(P1827="Uploaded",1,0)</f>
        <v>0</v>
      </c>
      <c r="W1827" s="202" t="str">
        <f t="shared" si="156"/>
        <v>0</v>
      </c>
      <c r="AL1827" s="178"/>
      <c r="AM1827" s="178"/>
      <c r="AN1827" s="178"/>
      <c r="AO1827" s="178"/>
    </row>
    <row r="1828" spans="1:41" ht="21.75" customHeight="1" x14ac:dyDescent="0.25">
      <c r="A1828" s="124"/>
      <c r="B1828" s="211"/>
      <c r="C1828" s="223"/>
      <c r="D1828" s="902" t="s">
        <v>294</v>
      </c>
      <c r="E1828" s="902"/>
      <c r="F1828" s="902"/>
      <c r="G1828" s="902"/>
      <c r="H1828" s="902"/>
      <c r="I1828" s="902"/>
      <c r="J1828" s="902"/>
      <c r="K1828" s="902"/>
      <c r="L1828" s="902"/>
      <c r="M1828" s="902"/>
      <c r="N1828" s="902"/>
      <c r="O1828" s="903"/>
      <c r="P1828" s="968" t="s">
        <v>251</v>
      </c>
      <c r="Q1828" s="969"/>
      <c r="R1828" s="243"/>
      <c r="S1828" s="536" t="str">
        <f>IF(AND(Q1815="YES",P1828="&lt;select&gt;"),"Please upload the required documentation.","")</f>
        <v/>
      </c>
      <c r="T1828" s="202" t="b">
        <f>IF(W1828="1",TRUE,FALSE)</f>
        <v>0</v>
      </c>
      <c r="U1828" s="202" t="str">
        <f>""&amp;T1828&amp;""</f>
        <v>FALSE</v>
      </c>
      <c r="V1828" s="202">
        <f>IF(P1828="Uploaded",1,0)</f>
        <v>0</v>
      </c>
      <c r="W1828" s="202" t="str">
        <f>""&amp;V1828&amp;""</f>
        <v>0</v>
      </c>
      <c r="AL1828" s="178"/>
      <c r="AM1828" s="178"/>
      <c r="AN1828" s="178"/>
      <c r="AO1828" s="178"/>
    </row>
    <row r="1829" spans="1:41" s="133" customFormat="1" ht="36" customHeight="1" x14ac:dyDescent="0.25">
      <c r="A1829" s="128"/>
      <c r="B1829" s="220"/>
      <c r="C1829" s="307"/>
      <c r="D1829" s="221" t="s">
        <v>663</v>
      </c>
      <c r="E1829" s="222"/>
      <c r="F1829" s="222"/>
      <c r="G1829" s="223"/>
      <c r="H1829" s="224"/>
      <c r="I1829" s="223"/>
      <c r="J1829" s="223"/>
      <c r="K1829" s="223"/>
      <c r="L1829" s="223"/>
      <c r="M1829" s="223"/>
      <c r="N1829" s="225"/>
      <c r="O1829" s="226"/>
      <c r="P1829" s="129"/>
      <c r="Q1829" s="129"/>
      <c r="R1829" s="227"/>
      <c r="S1829" s="380"/>
      <c r="T1829" s="202"/>
      <c r="U1829" s="202"/>
      <c r="V1829" s="202"/>
      <c r="W1829" s="202"/>
      <c r="X1829" s="202"/>
      <c r="Y1829" s="202"/>
      <c r="Z1829" s="202"/>
      <c r="AA1829" s="128"/>
      <c r="AB1829" s="131"/>
      <c r="AC1829" s="131"/>
    </row>
    <row r="1830" spans="1:41" s="133" customFormat="1" ht="15.75" x14ac:dyDescent="0.25">
      <c r="A1830" s="128"/>
      <c r="B1830" s="220"/>
      <c r="C1830" s="223"/>
      <c r="D1830" s="229"/>
      <c r="E1830" s="230" t="s">
        <v>257</v>
      </c>
      <c r="F1830" s="956" t="s">
        <v>251</v>
      </c>
      <c r="G1830" s="957"/>
      <c r="H1830" s="957"/>
      <c r="I1830" s="957"/>
      <c r="J1830" s="958"/>
      <c r="L1830" s="230" t="s">
        <v>258</v>
      </c>
      <c r="M1830" s="956" t="s">
        <v>251</v>
      </c>
      <c r="N1830" s="957"/>
      <c r="O1830" s="957"/>
      <c r="P1830" s="957"/>
      <c r="Q1830" s="958"/>
      <c r="R1830" s="227"/>
      <c r="S1830" s="380"/>
      <c r="T1830" s="202"/>
      <c r="U1830" s="202"/>
      <c r="V1830" s="202"/>
      <c r="W1830" s="202"/>
      <c r="X1830" s="202"/>
      <c r="Y1830" s="202"/>
      <c r="Z1830" s="202"/>
      <c r="AA1830" s="128"/>
      <c r="AB1830" s="131"/>
      <c r="AC1830" s="131"/>
    </row>
    <row r="1831" spans="1:41" s="177" customFormat="1" ht="15.6" customHeight="1" thickBot="1" x14ac:dyDescent="0.3">
      <c r="A1831" s="128"/>
      <c r="B1831" s="358"/>
      <c r="C1831" s="359"/>
      <c r="D1831" s="360"/>
      <c r="E1831" s="360"/>
      <c r="F1831" s="360"/>
      <c r="G1831" s="360"/>
      <c r="H1831" s="360"/>
      <c r="I1831" s="360"/>
      <c r="J1831" s="360"/>
      <c r="K1831" s="360"/>
      <c r="L1831" s="360"/>
      <c r="M1831" s="360"/>
      <c r="N1831" s="360"/>
      <c r="O1831" s="360"/>
      <c r="P1831" s="320"/>
      <c r="Q1831" s="320"/>
      <c r="R1831" s="361"/>
      <c r="S1831" s="380"/>
      <c r="T1831" s="202" t="b">
        <f>IF(W1831="1",TRUE,FALSE)</f>
        <v>0</v>
      </c>
      <c r="U1831" s="202" t="str">
        <f>""&amp;T1831&amp;""</f>
        <v>FALSE</v>
      </c>
      <c r="V1831" s="202">
        <f>IF(C1831="Uploaded",1,0)</f>
        <v>0</v>
      </c>
      <c r="W1831" s="202" t="str">
        <f>""&amp;V1831&amp;""</f>
        <v>0</v>
      </c>
      <c r="X1831" s="174"/>
      <c r="Y1831" s="174"/>
      <c r="Z1831" s="174"/>
      <c r="AA1831" s="175"/>
      <c r="AB1831" s="176"/>
      <c r="AC1831" s="176"/>
    </row>
    <row r="1832" spans="1:41" s="177" customFormat="1" x14ac:dyDescent="0.25">
      <c r="A1832" s="128"/>
      <c r="B1832" s="291"/>
      <c r="C1832" s="292"/>
      <c r="D1832" s="292"/>
      <c r="E1832" s="292"/>
      <c r="F1832" s="292"/>
      <c r="G1832" s="292"/>
      <c r="H1832" s="292"/>
      <c r="I1832" s="292"/>
      <c r="J1832" s="292"/>
      <c r="K1832" s="292"/>
      <c r="L1832" s="292"/>
      <c r="M1832" s="292"/>
      <c r="N1832" s="293"/>
      <c r="O1832" s="292"/>
      <c r="P1832" s="292"/>
      <c r="Q1832" s="292"/>
      <c r="R1832" s="294"/>
      <c r="S1832" s="380"/>
      <c r="T1832" s="202" t="b">
        <f t="shared" si="154"/>
        <v>0</v>
      </c>
      <c r="U1832" s="202" t="str">
        <f t="shared" si="155"/>
        <v>FALSE</v>
      </c>
      <c r="V1832" s="202">
        <f t="shared" si="159"/>
        <v>0</v>
      </c>
      <c r="W1832" s="202" t="str">
        <f t="shared" si="156"/>
        <v>0</v>
      </c>
      <c r="X1832" s="174"/>
      <c r="Y1832" s="174"/>
      <c r="Z1832" s="174"/>
      <c r="AA1832" s="175"/>
      <c r="AB1832" s="176"/>
      <c r="AC1832" s="176"/>
    </row>
    <row r="1833" spans="1:41" s="177" customFormat="1" ht="15.75" x14ac:dyDescent="0.25">
      <c r="A1833" s="128"/>
      <c r="B1833" s="375"/>
      <c r="C1833" s="322" t="s">
        <v>358</v>
      </c>
      <c r="D1833" s="322"/>
      <c r="E1833" s="307"/>
      <c r="F1833" s="307"/>
      <c r="G1833" s="307"/>
      <c r="H1833" s="307"/>
      <c r="I1833" s="307"/>
      <c r="J1833" s="307"/>
      <c r="K1833" s="307"/>
      <c r="L1833" s="307"/>
      <c r="M1833" s="307"/>
      <c r="N1833" s="323"/>
      <c r="O1833" s="307"/>
      <c r="P1833" s="307"/>
      <c r="Q1833" s="307"/>
      <c r="R1833" s="306"/>
      <c r="S1833" s="380"/>
      <c r="T1833" s="202" t="b">
        <f t="shared" si="154"/>
        <v>0</v>
      </c>
      <c r="U1833" s="202" t="str">
        <f t="shared" si="155"/>
        <v>FALSE</v>
      </c>
      <c r="V1833" s="202">
        <f>IF(P1833="YES",1,0)</f>
        <v>0</v>
      </c>
      <c r="W1833" s="202" t="str">
        <f t="shared" si="156"/>
        <v>0</v>
      </c>
      <c r="X1833" s="174"/>
      <c r="Y1833" s="174"/>
      <c r="Z1833" s="174"/>
      <c r="AA1833" s="175"/>
      <c r="AB1833" s="176"/>
      <c r="AC1833" s="176"/>
    </row>
    <row r="1834" spans="1:41" s="346" customFormat="1" ht="15.75" x14ac:dyDescent="0.25">
      <c r="A1834" s="324"/>
      <c r="B1834" s="376"/>
      <c r="C1834" s="326" t="s">
        <v>357</v>
      </c>
      <c r="E1834" s="328"/>
      <c r="F1834" s="328"/>
      <c r="G1834" s="328"/>
      <c r="H1834" s="328"/>
      <c r="I1834" s="328"/>
      <c r="J1834" s="328"/>
      <c r="K1834" s="328"/>
      <c r="L1834" s="328"/>
      <c r="M1834" s="328"/>
      <c r="N1834" s="388"/>
      <c r="O1834" s="389"/>
      <c r="P1834" s="557"/>
      <c r="Q1834" s="557"/>
      <c r="R1834" s="329"/>
      <c r="S1834" s="539"/>
      <c r="T1834" s="330" t="e">
        <f t="shared" ref="T1834:T1914" si="160">IF(W1834="1",TRUE,FALSE)</f>
        <v>#REF!</v>
      </c>
      <c r="U1834" s="330" t="e">
        <f t="shared" ref="U1834:U1914" si="161">""&amp;T1834&amp;""</f>
        <v>#REF!</v>
      </c>
      <c r="V1834" s="330" t="e">
        <f>IF(#REF!="Uploaded",1,0)</f>
        <v>#REF!</v>
      </c>
      <c r="W1834" s="330" t="e">
        <f t="shared" ref="W1834:W1914" si="162">""&amp;V1834&amp;""</f>
        <v>#REF!</v>
      </c>
      <c r="X1834" s="349"/>
      <c r="Y1834" s="349"/>
      <c r="Z1834" s="349"/>
      <c r="AA1834" s="541"/>
      <c r="AB1834" s="350"/>
      <c r="AC1834" s="350"/>
    </row>
    <row r="1835" spans="1:41" s="346" customFormat="1" ht="16.5" customHeight="1" x14ac:dyDescent="0.25">
      <c r="A1835" s="324"/>
      <c r="B1835" s="325"/>
      <c r="C1835" s="352"/>
      <c r="D1835" s="326"/>
      <c r="E1835" s="328"/>
      <c r="F1835" s="328"/>
      <c r="G1835" s="328"/>
      <c r="H1835" s="328"/>
      <c r="I1835" s="328"/>
      <c r="J1835" s="328"/>
      <c r="K1835" s="328"/>
      <c r="L1835" s="328"/>
      <c r="M1835" s="328"/>
      <c r="N1835" s="328"/>
      <c r="O1835" s="328"/>
      <c r="P1835" s="328"/>
      <c r="Q1835" s="328"/>
      <c r="R1835" s="329"/>
      <c r="S1835" s="539"/>
      <c r="T1835" s="330" t="b">
        <f t="shared" si="160"/>
        <v>0</v>
      </c>
      <c r="U1835" s="330" t="str">
        <f t="shared" si="161"/>
        <v>FALSE</v>
      </c>
      <c r="V1835" s="330">
        <f>IF(P1835="YES",1,0)</f>
        <v>0</v>
      </c>
      <c r="W1835" s="330" t="str">
        <f t="shared" si="162"/>
        <v>0</v>
      </c>
      <c r="X1835" s="349"/>
      <c r="Y1835" s="349"/>
      <c r="Z1835" s="349"/>
      <c r="AA1835" s="541"/>
      <c r="AB1835" s="350"/>
      <c r="AC1835" s="350"/>
    </row>
    <row r="1836" spans="1:41" s="177" customFormat="1" ht="16.5" customHeight="1" x14ac:dyDescent="0.25">
      <c r="A1836" s="128"/>
      <c r="B1836" s="220"/>
      <c r="C1836" s="223"/>
      <c r="D1836" s="883" t="s">
        <v>706</v>
      </c>
      <c r="E1836" s="883"/>
      <c r="F1836" s="883"/>
      <c r="G1836" s="883"/>
      <c r="H1836" s="883"/>
      <c r="I1836" s="883"/>
      <c r="J1836" s="883"/>
      <c r="K1836" s="883"/>
      <c r="L1836" s="883"/>
      <c r="M1836" s="883"/>
      <c r="N1836" s="883"/>
      <c r="O1836" s="884"/>
      <c r="P1836" s="95" t="s">
        <v>251</v>
      </c>
      <c r="Q1836" s="307"/>
      <c r="R1836" s="306"/>
      <c r="S1836" s="380" t="str">
        <f>IF(AND(OR(P1836="NO",P1836="&lt;select&gt;"),OR(D1842&lt;&gt;"",U1849="TRUE")),"Please answer this question by making a selection in the dropdown.","")</f>
        <v/>
      </c>
      <c r="T1836" s="202" t="b">
        <f t="shared" si="160"/>
        <v>0</v>
      </c>
      <c r="U1836" s="202" t="str">
        <f t="shared" si="161"/>
        <v>FALSE</v>
      </c>
      <c r="V1836" s="202">
        <f>IF(P1836="YES",1,0)</f>
        <v>0</v>
      </c>
      <c r="W1836" s="202" t="str">
        <f t="shared" si="162"/>
        <v>0</v>
      </c>
      <c r="X1836" s="174"/>
      <c r="Y1836" s="174"/>
      <c r="Z1836" s="174"/>
      <c r="AA1836" s="175"/>
      <c r="AB1836" s="176"/>
      <c r="AC1836" s="176"/>
    </row>
    <row r="1837" spans="1:41" s="177" customFormat="1" ht="16.5" customHeight="1" x14ac:dyDescent="0.25">
      <c r="A1837" s="128"/>
      <c r="B1837" s="220"/>
      <c r="C1837" s="223"/>
      <c r="D1837" s="333" t="s">
        <v>401</v>
      </c>
      <c r="E1837" s="307"/>
      <c r="F1837" s="307"/>
      <c r="G1837" s="307"/>
      <c r="H1837" s="307"/>
      <c r="I1837" s="307"/>
      <c r="J1837" s="307"/>
      <c r="K1837" s="307"/>
      <c r="L1837" s="307"/>
      <c r="M1837" s="307"/>
      <c r="N1837" s="323"/>
      <c r="O1837" s="226"/>
      <c r="P1837" s="152"/>
      <c r="Q1837" s="152"/>
      <c r="R1837" s="306"/>
      <c r="S1837" s="380"/>
      <c r="T1837" s="202" t="b">
        <f t="shared" si="160"/>
        <v>0</v>
      </c>
      <c r="U1837" s="202" t="str">
        <f t="shared" si="161"/>
        <v>FALSE</v>
      </c>
      <c r="V1837" s="202">
        <f>IF(C1837="Uploaded",1,0)</f>
        <v>0</v>
      </c>
      <c r="W1837" s="202" t="str">
        <f t="shared" si="162"/>
        <v>0</v>
      </c>
      <c r="X1837" s="174"/>
      <c r="Y1837" s="174"/>
      <c r="Z1837" s="174"/>
      <c r="AA1837" s="175"/>
      <c r="AB1837" s="176"/>
      <c r="AC1837" s="176"/>
    </row>
    <row r="1838" spans="1:41" s="177" customFormat="1" ht="15.75" x14ac:dyDescent="0.25">
      <c r="A1838" s="128"/>
      <c r="B1838" s="375"/>
      <c r="C1838" s="223"/>
      <c r="D1838" s="333"/>
      <c r="E1838" s="307"/>
      <c r="F1838" s="307"/>
      <c r="G1838" s="307"/>
      <c r="H1838" s="307"/>
      <c r="I1838" s="307"/>
      <c r="J1838" s="307"/>
      <c r="K1838" s="307"/>
      <c r="L1838" s="307"/>
      <c r="M1838" s="307"/>
      <c r="N1838" s="323"/>
      <c r="O1838" s="151"/>
      <c r="P1838" s="372"/>
      <c r="Q1838" s="307"/>
      <c r="R1838" s="306"/>
      <c r="S1838" s="380"/>
      <c r="T1838" s="202" t="b">
        <f t="shared" si="160"/>
        <v>0</v>
      </c>
      <c r="U1838" s="202" t="str">
        <f t="shared" si="161"/>
        <v>FALSE</v>
      </c>
      <c r="V1838" s="202">
        <f t="shared" ref="V1838:V1858" si="163">IF(C1838="Uploaded",1,0)</f>
        <v>0</v>
      </c>
      <c r="W1838" s="202" t="str">
        <f t="shared" si="162"/>
        <v>0</v>
      </c>
      <c r="X1838" s="174"/>
      <c r="Y1838" s="174"/>
      <c r="Z1838" s="174"/>
      <c r="AA1838" s="175"/>
      <c r="AB1838" s="176"/>
      <c r="AC1838" s="176"/>
    </row>
    <row r="1839" spans="1:41" s="177" customFormat="1" ht="15.75" x14ac:dyDescent="0.25">
      <c r="A1839" s="128"/>
      <c r="B1839" s="375"/>
      <c r="C1839" s="223"/>
      <c r="D1839" s="885" t="s">
        <v>707</v>
      </c>
      <c r="E1839" s="886"/>
      <c r="F1839" s="886"/>
      <c r="G1839" s="886"/>
      <c r="H1839" s="886"/>
      <c r="I1839" s="886"/>
      <c r="J1839" s="886"/>
      <c r="K1839" s="886"/>
      <c r="L1839" s="886"/>
      <c r="M1839" s="886"/>
      <c r="N1839" s="886"/>
      <c r="O1839" s="886"/>
      <c r="P1839" s="886"/>
      <c r="Q1839" s="886"/>
      <c r="R1839" s="306"/>
      <c r="S1839" s="380"/>
      <c r="T1839" s="202" t="b">
        <f t="shared" si="160"/>
        <v>0</v>
      </c>
      <c r="U1839" s="202" t="str">
        <f t="shared" si="161"/>
        <v>FALSE</v>
      </c>
      <c r="V1839" s="202">
        <f t="shared" si="163"/>
        <v>0</v>
      </c>
      <c r="W1839" s="202" t="str">
        <f t="shared" si="162"/>
        <v>0</v>
      </c>
      <c r="X1839" s="174"/>
      <c r="Y1839" s="174"/>
      <c r="Z1839" s="174"/>
      <c r="AA1839" s="175"/>
      <c r="AB1839" s="176"/>
      <c r="AC1839" s="176"/>
    </row>
    <row r="1840" spans="1:41" s="177" customFormat="1" ht="15.75" x14ac:dyDescent="0.25">
      <c r="A1840" s="128"/>
      <c r="B1840" s="375"/>
      <c r="C1840" s="223"/>
      <c r="D1840" s="886"/>
      <c r="E1840" s="886"/>
      <c r="F1840" s="886"/>
      <c r="G1840" s="886"/>
      <c r="H1840" s="886"/>
      <c r="I1840" s="886"/>
      <c r="J1840" s="886"/>
      <c r="K1840" s="886"/>
      <c r="L1840" s="886"/>
      <c r="M1840" s="886"/>
      <c r="N1840" s="886"/>
      <c r="O1840" s="886"/>
      <c r="P1840" s="886"/>
      <c r="Q1840" s="886"/>
      <c r="R1840" s="306"/>
      <c r="S1840" s="380"/>
      <c r="T1840" s="202" t="b">
        <f t="shared" si="160"/>
        <v>0</v>
      </c>
      <c r="U1840" s="202" t="str">
        <f t="shared" si="161"/>
        <v>FALSE</v>
      </c>
      <c r="V1840" s="202">
        <f t="shared" si="163"/>
        <v>0</v>
      </c>
      <c r="W1840" s="202" t="str">
        <f t="shared" si="162"/>
        <v>0</v>
      </c>
      <c r="X1840" s="174"/>
      <c r="Y1840" s="174"/>
      <c r="Z1840" s="174"/>
      <c r="AA1840" s="175"/>
      <c r="AB1840" s="176"/>
      <c r="AC1840" s="176"/>
    </row>
    <row r="1841" spans="1:41" s="177" customFormat="1" ht="7.5" customHeight="1" x14ac:dyDescent="0.25">
      <c r="A1841" s="128"/>
      <c r="B1841" s="220"/>
      <c r="C1841" s="307"/>
      <c r="D1841" s="223"/>
      <c r="E1841" s="223"/>
      <c r="F1841" s="223"/>
      <c r="G1841" s="223"/>
      <c r="H1841" s="223"/>
      <c r="I1841" s="223"/>
      <c r="J1841" s="223"/>
      <c r="K1841" s="223"/>
      <c r="L1841" s="223"/>
      <c r="M1841" s="223"/>
      <c r="N1841" s="308"/>
      <c r="O1841" s="223"/>
      <c r="P1841" s="223"/>
      <c r="Q1841" s="223"/>
      <c r="R1841" s="306"/>
      <c r="S1841" s="380"/>
      <c r="T1841" s="202" t="b">
        <f t="shared" si="160"/>
        <v>0</v>
      </c>
      <c r="U1841" s="202" t="str">
        <f t="shared" si="161"/>
        <v>FALSE</v>
      </c>
      <c r="V1841" s="202">
        <f t="shared" si="163"/>
        <v>0</v>
      </c>
      <c r="W1841" s="202" t="str">
        <f t="shared" si="162"/>
        <v>0</v>
      </c>
      <c r="X1841" s="174"/>
      <c r="Y1841" s="174"/>
      <c r="Z1841" s="174"/>
      <c r="AA1841" s="175"/>
      <c r="AB1841" s="176"/>
      <c r="AC1841" s="176"/>
    </row>
    <row r="1842" spans="1:41" s="177" customFormat="1" x14ac:dyDescent="0.25">
      <c r="A1842" s="128"/>
      <c r="B1842" s="220"/>
      <c r="C1842" s="223"/>
      <c r="D1842" s="959"/>
      <c r="E1842" s="960"/>
      <c r="F1842" s="960"/>
      <c r="G1842" s="960"/>
      <c r="H1842" s="960"/>
      <c r="I1842" s="960"/>
      <c r="J1842" s="960"/>
      <c r="K1842" s="960"/>
      <c r="L1842" s="960"/>
      <c r="M1842" s="960"/>
      <c r="N1842" s="960"/>
      <c r="O1842" s="960"/>
      <c r="P1842" s="960"/>
      <c r="Q1842" s="961"/>
      <c r="R1842" s="309"/>
      <c r="S1842" s="380" t="str">
        <f>IF(AND(P1836="YES",D1842=""),"Please add narrative text.","")</f>
        <v/>
      </c>
      <c r="T1842" s="202" t="b">
        <f t="shared" si="160"/>
        <v>0</v>
      </c>
      <c r="U1842" s="202" t="str">
        <f t="shared" si="161"/>
        <v>FALSE</v>
      </c>
      <c r="V1842" s="202">
        <f t="shared" si="163"/>
        <v>0</v>
      </c>
      <c r="W1842" s="202" t="str">
        <f t="shared" si="162"/>
        <v>0</v>
      </c>
      <c r="X1842" s="174"/>
      <c r="Y1842" s="174"/>
      <c r="Z1842" s="174"/>
      <c r="AA1842" s="175"/>
      <c r="AB1842" s="176"/>
      <c r="AC1842" s="176"/>
    </row>
    <row r="1843" spans="1:41" s="177" customFormat="1" x14ac:dyDescent="0.25">
      <c r="A1843" s="128"/>
      <c r="B1843" s="220"/>
      <c r="C1843" s="223"/>
      <c r="D1843" s="962"/>
      <c r="E1843" s="963"/>
      <c r="F1843" s="963"/>
      <c r="G1843" s="963"/>
      <c r="H1843" s="963"/>
      <c r="I1843" s="963"/>
      <c r="J1843" s="963"/>
      <c r="K1843" s="963"/>
      <c r="L1843" s="963"/>
      <c r="M1843" s="963"/>
      <c r="N1843" s="963"/>
      <c r="O1843" s="963"/>
      <c r="P1843" s="963"/>
      <c r="Q1843" s="964"/>
      <c r="R1843" s="306"/>
      <c r="S1843" s="380"/>
      <c r="T1843" s="202" t="b">
        <f t="shared" si="160"/>
        <v>0</v>
      </c>
      <c r="U1843" s="202" t="str">
        <f t="shared" si="161"/>
        <v>FALSE</v>
      </c>
      <c r="V1843" s="202">
        <f t="shared" si="163"/>
        <v>0</v>
      </c>
      <c r="W1843" s="202" t="str">
        <f t="shared" si="162"/>
        <v>0</v>
      </c>
      <c r="X1843" s="174"/>
      <c r="Y1843" s="174"/>
      <c r="Z1843" s="174"/>
      <c r="AA1843" s="175"/>
      <c r="AB1843" s="176"/>
      <c r="AC1843" s="176"/>
    </row>
    <row r="1844" spans="1:41" s="177" customFormat="1" x14ac:dyDescent="0.25">
      <c r="A1844" s="128"/>
      <c r="B1844" s="220"/>
      <c r="C1844" s="223"/>
      <c r="D1844" s="962"/>
      <c r="E1844" s="963"/>
      <c r="F1844" s="963"/>
      <c r="G1844" s="963"/>
      <c r="H1844" s="963"/>
      <c r="I1844" s="963"/>
      <c r="J1844" s="963"/>
      <c r="K1844" s="963"/>
      <c r="L1844" s="963"/>
      <c r="M1844" s="963"/>
      <c r="N1844" s="963"/>
      <c r="O1844" s="963"/>
      <c r="P1844" s="963"/>
      <c r="Q1844" s="964"/>
      <c r="R1844" s="306"/>
      <c r="S1844" s="380"/>
      <c r="T1844" s="202" t="b">
        <f t="shared" si="160"/>
        <v>0</v>
      </c>
      <c r="U1844" s="202" t="str">
        <f t="shared" si="161"/>
        <v>FALSE</v>
      </c>
      <c r="V1844" s="202">
        <f t="shared" si="163"/>
        <v>0</v>
      </c>
      <c r="W1844" s="202" t="str">
        <f t="shared" si="162"/>
        <v>0</v>
      </c>
      <c r="X1844" s="174"/>
      <c r="Y1844" s="174"/>
      <c r="Z1844" s="174"/>
      <c r="AA1844" s="175"/>
      <c r="AB1844" s="176"/>
      <c r="AC1844" s="176"/>
    </row>
    <row r="1845" spans="1:41" s="177" customFormat="1" x14ac:dyDescent="0.25">
      <c r="A1845" s="128"/>
      <c r="B1845" s="220"/>
      <c r="C1845" s="223"/>
      <c r="D1845" s="962"/>
      <c r="E1845" s="963"/>
      <c r="F1845" s="963"/>
      <c r="G1845" s="963"/>
      <c r="H1845" s="963"/>
      <c r="I1845" s="963"/>
      <c r="J1845" s="963"/>
      <c r="K1845" s="963"/>
      <c r="L1845" s="963"/>
      <c r="M1845" s="963"/>
      <c r="N1845" s="963"/>
      <c r="O1845" s="963"/>
      <c r="P1845" s="963"/>
      <c r="Q1845" s="964"/>
      <c r="R1845" s="306"/>
      <c r="S1845" s="380"/>
      <c r="T1845" s="202" t="b">
        <f t="shared" si="160"/>
        <v>0</v>
      </c>
      <c r="U1845" s="202" t="str">
        <f t="shared" si="161"/>
        <v>FALSE</v>
      </c>
      <c r="V1845" s="202">
        <f t="shared" si="163"/>
        <v>0</v>
      </c>
      <c r="W1845" s="202" t="str">
        <f t="shared" si="162"/>
        <v>0</v>
      </c>
      <c r="X1845" s="174"/>
      <c r="Y1845" s="174"/>
      <c r="Z1845" s="174"/>
      <c r="AA1845" s="175"/>
      <c r="AB1845" s="176"/>
      <c r="AC1845" s="176"/>
    </row>
    <row r="1846" spans="1:41" s="177" customFormat="1" x14ac:dyDescent="0.25">
      <c r="A1846" s="128"/>
      <c r="B1846" s="220"/>
      <c r="C1846" s="223"/>
      <c r="D1846" s="962"/>
      <c r="E1846" s="963"/>
      <c r="F1846" s="963"/>
      <c r="G1846" s="963"/>
      <c r="H1846" s="963"/>
      <c r="I1846" s="963"/>
      <c r="J1846" s="963"/>
      <c r="K1846" s="963"/>
      <c r="L1846" s="963"/>
      <c r="M1846" s="963"/>
      <c r="N1846" s="963"/>
      <c r="O1846" s="963"/>
      <c r="P1846" s="963"/>
      <c r="Q1846" s="964"/>
      <c r="R1846" s="306"/>
      <c r="S1846" s="380"/>
      <c r="T1846" s="202" t="b">
        <f t="shared" si="160"/>
        <v>0</v>
      </c>
      <c r="U1846" s="202" t="str">
        <f t="shared" si="161"/>
        <v>FALSE</v>
      </c>
      <c r="V1846" s="202">
        <f t="shared" si="163"/>
        <v>0</v>
      </c>
      <c r="W1846" s="202" t="str">
        <f t="shared" si="162"/>
        <v>0</v>
      </c>
      <c r="X1846" s="174"/>
      <c r="Y1846" s="174"/>
      <c r="Z1846" s="174"/>
      <c r="AA1846" s="175"/>
      <c r="AB1846" s="176"/>
      <c r="AC1846" s="176"/>
    </row>
    <row r="1847" spans="1:41" s="177" customFormat="1" x14ac:dyDescent="0.25">
      <c r="A1847" s="128"/>
      <c r="B1847" s="220"/>
      <c r="C1847" s="223"/>
      <c r="D1847" s="965"/>
      <c r="E1847" s="966"/>
      <c r="F1847" s="966"/>
      <c r="G1847" s="966"/>
      <c r="H1847" s="966"/>
      <c r="I1847" s="966"/>
      <c r="J1847" s="966"/>
      <c r="K1847" s="966"/>
      <c r="L1847" s="966"/>
      <c r="M1847" s="966"/>
      <c r="N1847" s="966"/>
      <c r="O1847" s="966"/>
      <c r="P1847" s="966"/>
      <c r="Q1847" s="967"/>
      <c r="R1847" s="339"/>
      <c r="S1847" s="380"/>
      <c r="T1847" s="202" t="b">
        <f t="shared" si="160"/>
        <v>0</v>
      </c>
      <c r="U1847" s="202" t="str">
        <f t="shared" si="161"/>
        <v>FALSE</v>
      </c>
      <c r="V1847" s="202">
        <f t="shared" si="163"/>
        <v>0</v>
      </c>
      <c r="W1847" s="202" t="str">
        <f t="shared" si="162"/>
        <v>0</v>
      </c>
      <c r="X1847" s="174"/>
      <c r="Y1847" s="174"/>
      <c r="Z1847" s="174"/>
      <c r="AA1847" s="175"/>
      <c r="AB1847" s="176"/>
      <c r="AC1847" s="176"/>
    </row>
    <row r="1848" spans="1:41" ht="11.45" customHeight="1" x14ac:dyDescent="0.25">
      <c r="A1848" s="124"/>
      <c r="B1848" s="211"/>
      <c r="C1848" s="223"/>
      <c r="D1848" s="333"/>
      <c r="E1848" s="307"/>
      <c r="F1848" s="307"/>
      <c r="G1848" s="307"/>
      <c r="H1848" s="307"/>
      <c r="I1848" s="307"/>
      <c r="J1848" s="307"/>
      <c r="K1848" s="307"/>
      <c r="L1848" s="307"/>
      <c r="M1848" s="307"/>
      <c r="N1848" s="323"/>
      <c r="O1848" s="151"/>
      <c r="P1848" s="372"/>
      <c r="Q1848" s="307"/>
      <c r="R1848" s="243"/>
      <c r="S1848" s="536"/>
      <c r="T1848" s="202" t="b">
        <f t="shared" si="160"/>
        <v>0</v>
      </c>
      <c r="U1848" s="202" t="str">
        <f t="shared" si="161"/>
        <v>FALSE</v>
      </c>
      <c r="V1848" s="202">
        <f>IF(C1848="Uploaded",1,0)</f>
        <v>0</v>
      </c>
      <c r="W1848" s="202" t="str">
        <f t="shared" si="162"/>
        <v>0</v>
      </c>
      <c r="AL1848" s="178"/>
      <c r="AM1848" s="178"/>
      <c r="AN1848" s="178"/>
      <c r="AO1848" s="178"/>
    </row>
    <row r="1849" spans="1:41" ht="21.75" customHeight="1" x14ac:dyDescent="0.25">
      <c r="A1849" s="124"/>
      <c r="B1849" s="211"/>
      <c r="C1849" s="223"/>
      <c r="D1849" s="902" t="s">
        <v>295</v>
      </c>
      <c r="E1849" s="902"/>
      <c r="F1849" s="902"/>
      <c r="G1849" s="902"/>
      <c r="H1849" s="902"/>
      <c r="I1849" s="902"/>
      <c r="J1849" s="902"/>
      <c r="K1849" s="902"/>
      <c r="L1849" s="902"/>
      <c r="M1849" s="902"/>
      <c r="N1849" s="902"/>
      <c r="O1849" s="903"/>
      <c r="P1849" s="968" t="s">
        <v>251</v>
      </c>
      <c r="Q1849" s="969"/>
      <c r="R1849" s="243"/>
      <c r="S1849" s="536" t="str">
        <f>IF(AND(P1836="YES",P1849="&lt;select&gt;"),"Please upload the required documentation.","")</f>
        <v/>
      </c>
      <c r="T1849" s="202" t="b">
        <f t="shared" si="160"/>
        <v>0</v>
      </c>
      <c r="U1849" s="202" t="str">
        <f t="shared" si="161"/>
        <v>FALSE</v>
      </c>
      <c r="V1849" s="202">
        <f>IF(P1849="Uploaded",1,0)</f>
        <v>0</v>
      </c>
      <c r="W1849" s="202" t="str">
        <f t="shared" si="162"/>
        <v>0</v>
      </c>
      <c r="AL1849" s="178"/>
      <c r="AM1849" s="178"/>
      <c r="AN1849" s="178"/>
      <c r="AO1849" s="178"/>
    </row>
    <row r="1850" spans="1:41" ht="18" customHeight="1" x14ac:dyDescent="0.25">
      <c r="A1850" s="124"/>
      <c r="B1850" s="211"/>
      <c r="C1850" s="223"/>
      <c r="D1850" s="769"/>
      <c r="E1850" s="769"/>
      <c r="F1850" s="769"/>
      <c r="G1850" s="769"/>
      <c r="H1850" s="769"/>
      <c r="I1850" s="769"/>
      <c r="J1850" s="769"/>
      <c r="K1850" s="769"/>
      <c r="L1850" s="769"/>
      <c r="M1850" s="769"/>
      <c r="N1850" s="769"/>
      <c r="O1850" s="769"/>
      <c r="P1850" s="774"/>
      <c r="Q1850" s="774"/>
      <c r="R1850" s="243"/>
      <c r="S1850" s="536"/>
      <c r="T1850" s="202"/>
      <c r="U1850" s="202"/>
      <c r="V1850" s="202"/>
      <c r="W1850" s="202"/>
      <c r="X1850" s="261"/>
      <c r="Y1850" s="261"/>
      <c r="Z1850" s="261"/>
      <c r="AA1850" s="124"/>
      <c r="AB1850" s="262"/>
      <c r="AC1850" s="262"/>
      <c r="AD1850" s="207"/>
      <c r="AE1850" s="207"/>
      <c r="AF1850" s="207"/>
      <c r="AG1850" s="207"/>
      <c r="AH1850" s="207"/>
      <c r="AI1850" s="207"/>
      <c r="AJ1850" s="207"/>
      <c r="AK1850" s="207"/>
      <c r="AL1850" s="178"/>
      <c r="AM1850" s="178"/>
      <c r="AN1850" s="178"/>
      <c r="AO1850" s="178"/>
    </row>
    <row r="1851" spans="1:41" s="133" customFormat="1" ht="21.75" customHeight="1" x14ac:dyDescent="0.25">
      <c r="A1851" s="128"/>
      <c r="B1851" s="220"/>
      <c r="C1851" s="223"/>
      <c r="D1851" s="221" t="s">
        <v>663</v>
      </c>
      <c r="E1851" s="775"/>
      <c r="F1851" s="775"/>
      <c r="G1851" s="223"/>
      <c r="H1851" s="224"/>
      <c r="I1851" s="223"/>
      <c r="J1851" s="223"/>
      <c r="K1851" s="223"/>
      <c r="L1851" s="223"/>
      <c r="M1851" s="223"/>
      <c r="N1851" s="225"/>
      <c r="O1851" s="226"/>
      <c r="P1851" s="772"/>
      <c r="Q1851" s="772"/>
      <c r="R1851" s="773"/>
      <c r="S1851" s="380"/>
      <c r="T1851" s="202"/>
      <c r="U1851" s="202"/>
      <c r="V1851" s="202"/>
      <c r="W1851" s="202"/>
      <c r="X1851" s="202"/>
      <c r="Y1851" s="202"/>
      <c r="Z1851" s="202"/>
      <c r="AA1851" s="128"/>
      <c r="AB1851" s="131"/>
      <c r="AC1851" s="131"/>
    </row>
    <row r="1852" spans="1:41" s="133" customFormat="1" ht="15.75" x14ac:dyDescent="0.25">
      <c r="A1852" s="128"/>
      <c r="B1852" s="220"/>
      <c r="C1852" s="223"/>
      <c r="D1852" s="229"/>
      <c r="E1852" s="411" t="s">
        <v>257</v>
      </c>
      <c r="F1852" s="956" t="s">
        <v>251</v>
      </c>
      <c r="G1852" s="957"/>
      <c r="H1852" s="957"/>
      <c r="I1852" s="957"/>
      <c r="J1852" s="958"/>
      <c r="K1852" s="494"/>
      <c r="L1852" s="411" t="s">
        <v>258</v>
      </c>
      <c r="M1852" s="956" t="s">
        <v>251</v>
      </c>
      <c r="N1852" s="957"/>
      <c r="O1852" s="957"/>
      <c r="P1852" s="957"/>
      <c r="Q1852" s="958"/>
      <c r="R1852" s="773"/>
      <c r="S1852" s="380"/>
      <c r="T1852" s="202"/>
      <c r="U1852" s="202"/>
      <c r="V1852" s="202"/>
      <c r="W1852" s="202"/>
      <c r="X1852" s="202"/>
      <c r="Y1852" s="202"/>
      <c r="Z1852" s="202"/>
      <c r="AA1852" s="128"/>
      <c r="AB1852" s="131"/>
      <c r="AC1852" s="131"/>
    </row>
    <row r="1853" spans="1:41" s="177" customFormat="1" ht="15.6" customHeight="1" x14ac:dyDescent="0.25">
      <c r="A1853" s="128"/>
      <c r="B1853" s="220"/>
      <c r="C1853" s="223"/>
      <c r="D1853" s="770"/>
      <c r="E1853" s="770"/>
      <c r="F1853" s="770"/>
      <c r="G1853" s="770"/>
      <c r="H1853" s="770"/>
      <c r="I1853" s="770"/>
      <c r="J1853" s="770"/>
      <c r="K1853" s="770"/>
      <c r="L1853" s="770"/>
      <c r="M1853" s="770"/>
      <c r="N1853" s="770"/>
      <c r="O1853" s="770"/>
      <c r="P1853" s="207"/>
      <c r="Q1853" s="207"/>
      <c r="R1853" s="306"/>
      <c r="S1853" s="380"/>
      <c r="T1853" s="202" t="b">
        <f t="shared" si="160"/>
        <v>0</v>
      </c>
      <c r="U1853" s="202" t="str">
        <f t="shared" si="161"/>
        <v>FALSE</v>
      </c>
      <c r="V1853" s="202">
        <f>IF(C1853="Uploaded",1,0)</f>
        <v>0</v>
      </c>
      <c r="W1853" s="202" t="str">
        <f t="shared" si="162"/>
        <v>0</v>
      </c>
      <c r="X1853" s="174"/>
      <c r="Y1853" s="174"/>
      <c r="Z1853" s="174"/>
      <c r="AA1853" s="175"/>
      <c r="AB1853" s="176"/>
      <c r="AC1853" s="176"/>
    </row>
    <row r="1854" spans="1:41" ht="27.75" customHeight="1" thickBot="1" x14ac:dyDescent="0.3">
      <c r="A1854" s="124"/>
      <c r="B1854" s="954" t="s">
        <v>758</v>
      </c>
      <c r="C1854" s="955"/>
      <c r="D1854" s="955"/>
      <c r="E1854" s="319"/>
      <c r="F1854" s="319"/>
      <c r="G1854" s="319"/>
      <c r="H1854" s="319"/>
      <c r="I1854" s="319"/>
      <c r="J1854" s="319"/>
      <c r="K1854" s="319"/>
      <c r="L1854" s="319"/>
      <c r="M1854" s="319"/>
      <c r="N1854" s="319"/>
      <c r="O1854" s="319"/>
      <c r="P1854" s="319"/>
      <c r="Q1854" s="320"/>
      <c r="R1854" s="321"/>
      <c r="S1854" s="486"/>
      <c r="T1854" s="202" t="b">
        <f>IF(W1854="1",TRUE,FALSE)</f>
        <v>0</v>
      </c>
      <c r="U1854" s="202" t="str">
        <f>""&amp;T1854&amp;""</f>
        <v>FALSE</v>
      </c>
      <c r="V1854" s="202">
        <f>IF(C1854="Uploaded",1,0)</f>
        <v>0</v>
      </c>
      <c r="W1854" s="202" t="str">
        <f>""&amp;V1854&amp;""</f>
        <v>0</v>
      </c>
      <c r="AL1854" s="178"/>
      <c r="AM1854" s="178"/>
      <c r="AN1854" s="178"/>
      <c r="AO1854" s="178"/>
    </row>
    <row r="1855" spans="1:41" s="177" customFormat="1" ht="17.25" customHeight="1" collapsed="1" x14ac:dyDescent="0.25">
      <c r="A1855" s="542"/>
      <c r="B1855" s="547"/>
      <c r="C1855" s="529"/>
      <c r="D1855" s="529"/>
      <c r="E1855" s="529"/>
      <c r="F1855" s="529"/>
      <c r="G1855" s="529"/>
      <c r="H1855" s="529"/>
      <c r="I1855" s="529"/>
      <c r="J1855" s="529"/>
      <c r="K1855" s="529"/>
      <c r="L1855" s="529"/>
      <c r="M1855" s="529"/>
      <c r="N1855" s="529"/>
      <c r="O1855" s="529"/>
      <c r="P1855" s="529"/>
      <c r="Q1855" s="529"/>
      <c r="R1855" s="183"/>
      <c r="S1855" s="483"/>
      <c r="T1855" s="202" t="b">
        <f t="shared" si="160"/>
        <v>0</v>
      </c>
      <c r="U1855" s="202" t="str">
        <f t="shared" si="161"/>
        <v>FALSE</v>
      </c>
      <c r="V1855" s="202">
        <f t="shared" si="163"/>
        <v>0</v>
      </c>
      <c r="W1855" s="202" t="str">
        <f t="shared" si="162"/>
        <v>0</v>
      </c>
      <c r="X1855" s="174"/>
      <c r="Y1855" s="174"/>
      <c r="Z1855" s="174"/>
      <c r="AA1855" s="175"/>
      <c r="AB1855" s="176"/>
      <c r="AC1855" s="176"/>
    </row>
    <row r="1856" spans="1:41" s="177" customFormat="1" ht="21" customHeight="1" x14ac:dyDescent="0.25">
      <c r="A1856" s="546"/>
      <c r="B1856" s="547"/>
      <c r="C1856" s="527" t="s">
        <v>84</v>
      </c>
      <c r="D1856" s="529"/>
      <c r="E1856" s="272"/>
      <c r="F1856" s="529"/>
      <c r="G1856" s="529"/>
      <c r="H1856" s="529"/>
      <c r="I1856" s="529"/>
      <c r="J1856" s="529"/>
      <c r="K1856" s="529"/>
      <c r="L1856" s="529"/>
      <c r="M1856" s="529"/>
      <c r="N1856" s="529"/>
      <c r="O1856" s="529"/>
      <c r="P1856" s="530" t="s">
        <v>120</v>
      </c>
      <c r="Q1856" s="530">
        <f>SUM(V1862,V1895,V1913,V1937,V1957)</f>
        <v>0</v>
      </c>
      <c r="R1856" s="548" t="s">
        <v>149</v>
      </c>
      <c r="S1856" s="483"/>
      <c r="T1856" s="202" t="e">
        <f t="shared" si="160"/>
        <v>#REF!</v>
      </c>
      <c r="U1856" s="202" t="e">
        <f t="shared" si="161"/>
        <v>#REF!</v>
      </c>
      <c r="V1856" s="202" t="e">
        <f>IF(#REF!="Uploaded",1,0)</f>
        <v>#REF!</v>
      </c>
      <c r="W1856" s="202" t="e">
        <f t="shared" si="162"/>
        <v>#REF!</v>
      </c>
      <c r="X1856" s="174"/>
      <c r="Y1856" s="174"/>
      <c r="Z1856" s="174"/>
      <c r="AA1856" s="175"/>
      <c r="AB1856" s="176"/>
      <c r="AC1856" s="176"/>
    </row>
    <row r="1857" spans="1:29" s="177" customFormat="1" ht="15" customHeight="1" thickBot="1" x14ac:dyDescent="0.3">
      <c r="A1857" s="542"/>
      <c r="B1857" s="549"/>
      <c r="C1857" s="550"/>
      <c r="D1857" s="550"/>
      <c r="E1857" s="550"/>
      <c r="F1857" s="550"/>
      <c r="G1857" s="550"/>
      <c r="H1857" s="550"/>
      <c r="I1857" s="550"/>
      <c r="J1857" s="550"/>
      <c r="K1857" s="550"/>
      <c r="L1857" s="550"/>
      <c r="M1857" s="550"/>
      <c r="N1857" s="550"/>
      <c r="O1857" s="550"/>
      <c r="P1857" s="550"/>
      <c r="Q1857" s="550"/>
      <c r="R1857" s="187"/>
      <c r="S1857" s="483"/>
      <c r="T1857" s="202" t="b">
        <f t="shared" si="160"/>
        <v>0</v>
      </c>
      <c r="U1857" s="202" t="str">
        <f t="shared" si="161"/>
        <v>FALSE</v>
      </c>
      <c r="V1857" s="202">
        <f t="shared" si="163"/>
        <v>0</v>
      </c>
      <c r="W1857" s="202" t="str">
        <f t="shared" si="162"/>
        <v>0</v>
      </c>
      <c r="X1857" s="174"/>
      <c r="Y1857" s="174"/>
      <c r="Z1857" s="174"/>
      <c r="AA1857" s="175"/>
      <c r="AB1857" s="176"/>
      <c r="AC1857" s="176"/>
    </row>
    <row r="1858" spans="1:29" s="177" customFormat="1" ht="15.75" x14ac:dyDescent="0.25">
      <c r="A1858" s="128"/>
      <c r="B1858" s="291"/>
      <c r="C1858" s="292"/>
      <c r="D1858" s="342"/>
      <c r="E1858" s="342"/>
      <c r="F1858" s="342"/>
      <c r="G1858" s="342"/>
      <c r="H1858" s="342"/>
      <c r="I1858" s="342"/>
      <c r="J1858" s="342"/>
      <c r="K1858" s="342"/>
      <c r="L1858" s="342"/>
      <c r="M1858" s="342"/>
      <c r="N1858" s="343"/>
      <c r="O1858" s="342"/>
      <c r="P1858" s="342"/>
      <c r="Q1858" s="342"/>
      <c r="R1858" s="344"/>
      <c r="S1858" s="380"/>
      <c r="T1858" s="202" t="b">
        <f t="shared" si="160"/>
        <v>0</v>
      </c>
      <c r="U1858" s="202" t="str">
        <f t="shared" si="161"/>
        <v>FALSE</v>
      </c>
      <c r="V1858" s="202">
        <f t="shared" si="163"/>
        <v>0</v>
      </c>
      <c r="W1858" s="202" t="str">
        <f t="shared" si="162"/>
        <v>0</v>
      </c>
      <c r="X1858" s="174"/>
      <c r="Y1858" s="174"/>
      <c r="Z1858" s="174"/>
      <c r="AA1858" s="175"/>
      <c r="AB1858" s="176"/>
      <c r="AC1858" s="176"/>
    </row>
    <row r="1859" spans="1:29" s="177" customFormat="1" ht="15.75" x14ac:dyDescent="0.25">
      <c r="A1859" s="128"/>
      <c r="B1859" s="220"/>
      <c r="C1859" s="322" t="s">
        <v>176</v>
      </c>
      <c r="D1859" s="322"/>
      <c r="E1859" s="307"/>
      <c r="F1859" s="307"/>
      <c r="G1859" s="307"/>
      <c r="H1859" s="307"/>
      <c r="I1859" s="307"/>
      <c r="J1859" s="307"/>
      <c r="K1859" s="307"/>
      <c r="L1859" s="307"/>
      <c r="M1859" s="307"/>
      <c r="N1859" s="323"/>
      <c r="O1859" s="307"/>
      <c r="P1859" s="307"/>
      <c r="Q1859" s="307"/>
      <c r="R1859" s="345"/>
      <c r="S1859" s="380"/>
      <c r="T1859" s="202" t="b">
        <f t="shared" si="160"/>
        <v>0</v>
      </c>
      <c r="U1859" s="202" t="str">
        <f t="shared" si="161"/>
        <v>FALSE</v>
      </c>
      <c r="V1859" s="202">
        <f>IF(P1859="YES",1,0)</f>
        <v>0</v>
      </c>
      <c r="W1859" s="202" t="str">
        <f t="shared" si="162"/>
        <v>0</v>
      </c>
      <c r="X1859" s="174"/>
      <c r="Y1859" s="174"/>
      <c r="Z1859" s="174"/>
      <c r="AA1859" s="175"/>
      <c r="AB1859" s="176"/>
      <c r="AC1859" s="176"/>
    </row>
    <row r="1860" spans="1:29" s="346" customFormat="1" ht="15.75" x14ac:dyDescent="0.25">
      <c r="A1860" s="324"/>
      <c r="B1860" s="325"/>
      <c r="C1860" s="326" t="s">
        <v>359</v>
      </c>
      <c r="E1860" s="328"/>
      <c r="F1860" s="328"/>
      <c r="G1860" s="328"/>
      <c r="H1860" s="328"/>
      <c r="I1860" s="328"/>
      <c r="J1860" s="328"/>
      <c r="K1860" s="328"/>
      <c r="L1860" s="328"/>
      <c r="M1860" s="328"/>
      <c r="N1860" s="328"/>
      <c r="O1860" s="328"/>
      <c r="P1860" s="328"/>
      <c r="Q1860" s="328"/>
      <c r="R1860" s="348"/>
      <c r="S1860" s="539"/>
      <c r="T1860" s="330" t="e">
        <f t="shared" si="160"/>
        <v>#REF!</v>
      </c>
      <c r="U1860" s="330" t="e">
        <f t="shared" si="161"/>
        <v>#REF!</v>
      </c>
      <c r="V1860" s="330" t="e">
        <f>IF(#REF!="Uploaded",1,0)</f>
        <v>#REF!</v>
      </c>
      <c r="W1860" s="330" t="e">
        <f t="shared" si="162"/>
        <v>#REF!</v>
      </c>
      <c r="X1860" s="349"/>
      <c r="Y1860" s="349"/>
      <c r="Z1860" s="349"/>
      <c r="AA1860" s="541"/>
      <c r="AB1860" s="350"/>
      <c r="AC1860" s="350"/>
    </row>
    <row r="1861" spans="1:29" s="177" customFormat="1" ht="16.5" customHeight="1" x14ac:dyDescent="0.25">
      <c r="A1861" s="128"/>
      <c r="B1861" s="220"/>
      <c r="C1861" s="223"/>
      <c r="D1861" s="229"/>
      <c r="E1861" s="307"/>
      <c r="F1861" s="307"/>
      <c r="G1861" s="307"/>
      <c r="H1861" s="307"/>
      <c r="I1861" s="307"/>
      <c r="J1861" s="307"/>
      <c r="K1861" s="307"/>
      <c r="L1861" s="307"/>
      <c r="M1861" s="307"/>
      <c r="N1861" s="307"/>
      <c r="O1861" s="307"/>
      <c r="P1861" s="307"/>
      <c r="Q1861" s="307"/>
      <c r="R1861" s="306"/>
      <c r="S1861" s="380"/>
      <c r="T1861" s="202" t="b">
        <f>IF(W1861="1",TRUE,FALSE)</f>
        <v>0</v>
      </c>
      <c r="U1861" s="202" t="str">
        <f>""&amp;T1861&amp;""</f>
        <v>FALSE</v>
      </c>
      <c r="V1861" s="202">
        <f>IF(P1861="YES",1,0)</f>
        <v>0</v>
      </c>
      <c r="W1861" s="202" t="str">
        <f>""&amp;V1861&amp;""</f>
        <v>0</v>
      </c>
      <c r="X1861" s="174"/>
      <c r="Y1861" s="174"/>
      <c r="Z1861" s="174"/>
      <c r="AA1861" s="175"/>
      <c r="AB1861" s="176"/>
      <c r="AC1861" s="176"/>
    </row>
    <row r="1862" spans="1:29" s="177" customFormat="1" ht="16.5" customHeight="1" x14ac:dyDescent="0.25">
      <c r="A1862" s="128"/>
      <c r="B1862" s="220"/>
      <c r="C1862" s="223"/>
      <c r="D1862" s="883" t="s">
        <v>708</v>
      </c>
      <c r="E1862" s="883"/>
      <c r="F1862" s="883"/>
      <c r="G1862" s="883"/>
      <c r="H1862" s="883"/>
      <c r="I1862" s="883"/>
      <c r="J1862" s="883"/>
      <c r="K1862" s="883"/>
      <c r="L1862" s="883"/>
      <c r="M1862" s="883"/>
      <c r="N1862" s="883"/>
      <c r="O1862" s="884"/>
      <c r="P1862" s="95" t="s">
        <v>251</v>
      </c>
      <c r="Q1862" s="307"/>
      <c r="R1862" s="306"/>
      <c r="S1862" s="380" t="str">
        <f>IF(AND(OR(P1862="NO",P1862="&lt;select&gt;"),OR(D1866&lt;&gt;"",U1884="TRUE",D1878&lt;&gt;"",U1886="TRUE")),"Please answer this question by making a selection in the dropdown.","")</f>
        <v/>
      </c>
      <c r="T1862" s="202" t="b">
        <f>IF(W1862="1",TRUE,FALSE)</f>
        <v>0</v>
      </c>
      <c r="U1862" s="202" t="str">
        <f>""&amp;T1862&amp;""</f>
        <v>FALSE</v>
      </c>
      <c r="V1862" s="202">
        <f>IF(P1862="YES",1,0)</f>
        <v>0</v>
      </c>
      <c r="W1862" s="202" t="str">
        <f>""&amp;V1862&amp;""</f>
        <v>0</v>
      </c>
      <c r="X1862" s="174"/>
      <c r="Y1862" s="174"/>
      <c r="Z1862" s="174"/>
      <c r="AA1862" s="175"/>
      <c r="AB1862" s="176"/>
      <c r="AC1862" s="176"/>
    </row>
    <row r="1863" spans="1:29" s="177" customFormat="1" ht="15.75" x14ac:dyDescent="0.25">
      <c r="A1863" s="128"/>
      <c r="B1863" s="220"/>
      <c r="C1863" s="223"/>
      <c r="D1863" s="333"/>
      <c r="E1863" s="307"/>
      <c r="F1863" s="307"/>
      <c r="G1863" s="307"/>
      <c r="H1863" s="307"/>
      <c r="I1863" s="307"/>
      <c r="J1863" s="307"/>
      <c r="K1863" s="307"/>
      <c r="L1863" s="307"/>
      <c r="M1863" s="307"/>
      <c r="N1863" s="323"/>
      <c r="O1863" s="226"/>
      <c r="P1863" s="151"/>
      <c r="Q1863" s="151"/>
      <c r="R1863" s="345"/>
      <c r="S1863" s="380"/>
      <c r="T1863" s="202" t="b">
        <f t="shared" si="160"/>
        <v>0</v>
      </c>
      <c r="U1863" s="202" t="str">
        <f t="shared" si="161"/>
        <v>FALSE</v>
      </c>
      <c r="V1863" s="202">
        <f t="shared" ref="V1863:V1891" si="164">IF(C1863="Uploaded",1,0)</f>
        <v>0</v>
      </c>
      <c r="W1863" s="202" t="str">
        <f t="shared" si="162"/>
        <v>0</v>
      </c>
      <c r="X1863" s="174"/>
      <c r="Y1863" s="174"/>
      <c r="Z1863" s="174"/>
      <c r="AA1863" s="175"/>
      <c r="AB1863" s="176"/>
      <c r="AC1863" s="176"/>
    </row>
    <row r="1864" spans="1:29" s="177" customFormat="1" ht="15.6" customHeight="1" x14ac:dyDescent="0.25">
      <c r="A1864" s="128"/>
      <c r="B1864" s="220"/>
      <c r="C1864" s="223"/>
      <c r="D1864" s="901" t="s">
        <v>398</v>
      </c>
      <c r="E1864" s="901"/>
      <c r="F1864" s="901"/>
      <c r="G1864" s="901"/>
      <c r="H1864" s="901"/>
      <c r="I1864" s="901"/>
      <c r="J1864" s="901"/>
      <c r="K1864" s="901"/>
      <c r="L1864" s="901"/>
      <c r="M1864" s="901"/>
      <c r="N1864" s="901"/>
      <c r="O1864" s="901"/>
      <c r="P1864" s="901"/>
      <c r="Q1864" s="901"/>
      <c r="R1864" s="345"/>
      <c r="S1864" s="380"/>
      <c r="T1864" s="202" t="b">
        <f t="shared" si="160"/>
        <v>0</v>
      </c>
      <c r="U1864" s="202" t="str">
        <f t="shared" si="161"/>
        <v>FALSE</v>
      </c>
      <c r="V1864" s="202">
        <f t="shared" si="164"/>
        <v>0</v>
      </c>
      <c r="W1864" s="202" t="str">
        <f t="shared" si="162"/>
        <v>0</v>
      </c>
      <c r="X1864" s="174"/>
      <c r="Y1864" s="174"/>
      <c r="Z1864" s="174"/>
      <c r="AA1864" s="175"/>
      <c r="AB1864" s="176"/>
      <c r="AC1864" s="176"/>
    </row>
    <row r="1865" spans="1:29" s="177" customFormat="1" ht="9.75" customHeight="1" x14ac:dyDescent="0.25">
      <c r="A1865" s="128"/>
      <c r="B1865" s="220"/>
      <c r="C1865" s="223"/>
      <c r="D1865" s="223"/>
      <c r="E1865" s="223"/>
      <c r="F1865" s="223"/>
      <c r="G1865" s="223"/>
      <c r="H1865" s="223"/>
      <c r="I1865" s="223"/>
      <c r="J1865" s="223"/>
      <c r="K1865" s="223"/>
      <c r="L1865" s="223"/>
      <c r="M1865" s="223"/>
      <c r="N1865" s="308"/>
      <c r="O1865" s="223"/>
      <c r="P1865" s="223"/>
      <c r="Q1865" s="223"/>
      <c r="R1865" s="306"/>
      <c r="S1865" s="380"/>
      <c r="T1865" s="202" t="b">
        <f t="shared" si="160"/>
        <v>0</v>
      </c>
      <c r="U1865" s="202" t="str">
        <f t="shared" si="161"/>
        <v>FALSE</v>
      </c>
      <c r="V1865" s="202">
        <f t="shared" si="164"/>
        <v>0</v>
      </c>
      <c r="W1865" s="202" t="str">
        <f t="shared" si="162"/>
        <v>0</v>
      </c>
      <c r="X1865" s="174"/>
      <c r="Y1865" s="174"/>
      <c r="Z1865" s="174"/>
      <c r="AA1865" s="175"/>
      <c r="AB1865" s="176"/>
      <c r="AC1865" s="176"/>
    </row>
    <row r="1866" spans="1:29" s="177" customFormat="1" ht="15.75" x14ac:dyDescent="0.25">
      <c r="A1866" s="128"/>
      <c r="B1866" s="220"/>
      <c r="C1866" s="307"/>
      <c r="D1866" s="959"/>
      <c r="E1866" s="960"/>
      <c r="F1866" s="960"/>
      <c r="G1866" s="960"/>
      <c r="H1866" s="960"/>
      <c r="I1866" s="960"/>
      <c r="J1866" s="960"/>
      <c r="K1866" s="960"/>
      <c r="L1866" s="960"/>
      <c r="M1866" s="960"/>
      <c r="N1866" s="960"/>
      <c r="O1866" s="960"/>
      <c r="P1866" s="960"/>
      <c r="Q1866" s="961"/>
      <c r="R1866" s="309"/>
      <c r="S1866" s="380" t="str">
        <f>IF(AND(P1862="YES",D1866=""),"Please add narrative text.","")</f>
        <v/>
      </c>
      <c r="T1866" s="202" t="b">
        <f t="shared" si="160"/>
        <v>0</v>
      </c>
      <c r="U1866" s="202" t="str">
        <f t="shared" si="161"/>
        <v>FALSE</v>
      </c>
      <c r="V1866" s="202">
        <f t="shared" si="164"/>
        <v>0</v>
      </c>
      <c r="W1866" s="202" t="str">
        <f t="shared" si="162"/>
        <v>0</v>
      </c>
      <c r="X1866" s="174"/>
      <c r="Y1866" s="174"/>
      <c r="Z1866" s="174"/>
      <c r="AA1866" s="175"/>
      <c r="AB1866" s="176"/>
      <c r="AC1866" s="176"/>
    </row>
    <row r="1867" spans="1:29" s="177" customFormat="1" x14ac:dyDescent="0.25">
      <c r="A1867" s="128"/>
      <c r="B1867" s="220"/>
      <c r="C1867" s="223"/>
      <c r="D1867" s="962"/>
      <c r="E1867" s="963"/>
      <c r="F1867" s="963"/>
      <c r="G1867" s="963"/>
      <c r="H1867" s="963"/>
      <c r="I1867" s="963"/>
      <c r="J1867" s="963"/>
      <c r="K1867" s="963"/>
      <c r="L1867" s="963"/>
      <c r="M1867" s="963"/>
      <c r="N1867" s="963"/>
      <c r="O1867" s="963"/>
      <c r="P1867" s="963"/>
      <c r="Q1867" s="964"/>
      <c r="R1867" s="306"/>
      <c r="S1867" s="380"/>
      <c r="T1867" s="202" t="b">
        <f t="shared" si="160"/>
        <v>0</v>
      </c>
      <c r="U1867" s="202" t="str">
        <f t="shared" si="161"/>
        <v>FALSE</v>
      </c>
      <c r="V1867" s="202">
        <f t="shared" si="164"/>
        <v>0</v>
      </c>
      <c r="W1867" s="202" t="str">
        <f t="shared" si="162"/>
        <v>0</v>
      </c>
      <c r="X1867" s="174"/>
      <c r="Y1867" s="174"/>
      <c r="Z1867" s="174"/>
      <c r="AA1867" s="175"/>
      <c r="AB1867" s="176"/>
      <c r="AC1867" s="176"/>
    </row>
    <row r="1868" spans="1:29" s="177" customFormat="1" x14ac:dyDescent="0.25">
      <c r="A1868" s="128"/>
      <c r="B1868" s="220"/>
      <c r="C1868" s="223"/>
      <c r="D1868" s="962"/>
      <c r="E1868" s="963"/>
      <c r="F1868" s="963"/>
      <c r="G1868" s="963"/>
      <c r="H1868" s="963"/>
      <c r="I1868" s="963"/>
      <c r="J1868" s="963"/>
      <c r="K1868" s="963"/>
      <c r="L1868" s="963"/>
      <c r="M1868" s="963"/>
      <c r="N1868" s="963"/>
      <c r="O1868" s="963"/>
      <c r="P1868" s="963"/>
      <c r="Q1868" s="964"/>
      <c r="R1868" s="306"/>
      <c r="S1868" s="380"/>
      <c r="T1868" s="202" t="b">
        <f t="shared" si="160"/>
        <v>0</v>
      </c>
      <c r="U1868" s="202" t="str">
        <f t="shared" si="161"/>
        <v>FALSE</v>
      </c>
      <c r="V1868" s="202">
        <f t="shared" si="164"/>
        <v>0</v>
      </c>
      <c r="W1868" s="202" t="str">
        <f t="shared" si="162"/>
        <v>0</v>
      </c>
      <c r="X1868" s="174"/>
      <c r="Y1868" s="174"/>
      <c r="Z1868" s="174"/>
      <c r="AA1868" s="175"/>
      <c r="AB1868" s="176"/>
      <c r="AC1868" s="176"/>
    </row>
    <row r="1869" spans="1:29" s="177" customFormat="1" x14ac:dyDescent="0.25">
      <c r="A1869" s="128"/>
      <c r="B1869" s="220"/>
      <c r="C1869" s="223"/>
      <c r="D1869" s="962"/>
      <c r="E1869" s="963"/>
      <c r="F1869" s="963"/>
      <c r="G1869" s="963"/>
      <c r="H1869" s="963"/>
      <c r="I1869" s="963"/>
      <c r="J1869" s="963"/>
      <c r="K1869" s="963"/>
      <c r="L1869" s="963"/>
      <c r="M1869" s="963"/>
      <c r="N1869" s="963"/>
      <c r="O1869" s="963"/>
      <c r="P1869" s="963"/>
      <c r="Q1869" s="964"/>
      <c r="R1869" s="306"/>
      <c r="S1869" s="380"/>
      <c r="T1869" s="202" t="b">
        <f t="shared" si="160"/>
        <v>0</v>
      </c>
      <c r="U1869" s="202" t="str">
        <f t="shared" si="161"/>
        <v>FALSE</v>
      </c>
      <c r="V1869" s="202">
        <f t="shared" si="164"/>
        <v>0</v>
      </c>
      <c r="W1869" s="202" t="str">
        <f t="shared" si="162"/>
        <v>0</v>
      </c>
      <c r="X1869" s="174"/>
      <c r="Y1869" s="174"/>
      <c r="Z1869" s="174"/>
      <c r="AA1869" s="175"/>
      <c r="AB1869" s="176"/>
      <c r="AC1869" s="176"/>
    </row>
    <row r="1870" spans="1:29" s="177" customFormat="1" x14ac:dyDescent="0.25">
      <c r="A1870" s="128"/>
      <c r="B1870" s="220"/>
      <c r="C1870" s="223"/>
      <c r="D1870" s="962"/>
      <c r="E1870" s="963"/>
      <c r="F1870" s="963"/>
      <c r="G1870" s="963"/>
      <c r="H1870" s="963"/>
      <c r="I1870" s="963"/>
      <c r="J1870" s="963"/>
      <c r="K1870" s="963"/>
      <c r="L1870" s="963"/>
      <c r="M1870" s="963"/>
      <c r="N1870" s="963"/>
      <c r="O1870" s="963"/>
      <c r="P1870" s="963"/>
      <c r="Q1870" s="964"/>
      <c r="R1870" s="306"/>
      <c r="S1870" s="380"/>
      <c r="T1870" s="202" t="b">
        <f t="shared" si="160"/>
        <v>0</v>
      </c>
      <c r="U1870" s="202" t="str">
        <f t="shared" si="161"/>
        <v>FALSE</v>
      </c>
      <c r="V1870" s="202">
        <f t="shared" si="164"/>
        <v>0</v>
      </c>
      <c r="W1870" s="202" t="str">
        <f t="shared" si="162"/>
        <v>0</v>
      </c>
      <c r="X1870" s="174"/>
      <c r="Y1870" s="174"/>
      <c r="Z1870" s="174"/>
      <c r="AA1870" s="175"/>
      <c r="AB1870" s="176"/>
      <c r="AC1870" s="176"/>
    </row>
    <row r="1871" spans="1:29" s="177" customFormat="1" x14ac:dyDescent="0.25">
      <c r="A1871" s="128"/>
      <c r="B1871" s="220"/>
      <c r="C1871" s="223"/>
      <c r="D1871" s="965"/>
      <c r="E1871" s="966"/>
      <c r="F1871" s="966"/>
      <c r="G1871" s="966"/>
      <c r="H1871" s="966"/>
      <c r="I1871" s="966"/>
      <c r="J1871" s="966"/>
      <c r="K1871" s="966"/>
      <c r="L1871" s="966"/>
      <c r="M1871" s="966"/>
      <c r="N1871" s="966"/>
      <c r="O1871" s="966"/>
      <c r="P1871" s="966"/>
      <c r="Q1871" s="967"/>
      <c r="R1871" s="339"/>
      <c r="T1871" s="202" t="b">
        <f t="shared" si="160"/>
        <v>0</v>
      </c>
      <c r="U1871" s="202" t="str">
        <f t="shared" si="161"/>
        <v>FALSE</v>
      </c>
      <c r="V1871" s="202">
        <f t="shared" si="164"/>
        <v>0</v>
      </c>
      <c r="W1871" s="202" t="str">
        <f t="shared" si="162"/>
        <v>0</v>
      </c>
      <c r="X1871" s="174"/>
      <c r="Y1871" s="174"/>
      <c r="Z1871" s="174"/>
      <c r="AA1871" s="175"/>
      <c r="AB1871" s="176"/>
      <c r="AC1871" s="176"/>
    </row>
    <row r="1872" spans="1:29" s="177" customFormat="1" ht="18.75" customHeight="1" x14ac:dyDescent="0.25">
      <c r="A1872" s="128"/>
      <c r="B1872" s="220"/>
      <c r="C1872" s="223"/>
      <c r="D1872" s="229"/>
      <c r="E1872" s="307"/>
      <c r="F1872" s="307"/>
      <c r="G1872" s="307"/>
      <c r="H1872" s="307"/>
      <c r="I1872" s="307"/>
      <c r="J1872" s="307"/>
      <c r="K1872" s="307"/>
      <c r="L1872" s="307"/>
      <c r="M1872" s="307"/>
      <c r="N1872" s="307"/>
      <c r="O1872" s="307"/>
      <c r="P1872" s="307"/>
      <c r="Q1872" s="307"/>
      <c r="R1872" s="306"/>
      <c r="S1872" s="380" t="str">
        <f>IF(AND(OR(P1873="YES"),OR(P1862="&lt;select&gt;")),"Answer the question above.","")</f>
        <v/>
      </c>
      <c r="T1872" s="202" t="b">
        <f t="shared" si="160"/>
        <v>0</v>
      </c>
      <c r="U1872" s="202" t="str">
        <f t="shared" si="161"/>
        <v>FALSE</v>
      </c>
      <c r="V1872" s="202">
        <f>IF(P1872="YES",1,0)</f>
        <v>0</v>
      </c>
      <c r="W1872" s="202" t="str">
        <f t="shared" si="162"/>
        <v>0</v>
      </c>
      <c r="X1872" s="174"/>
      <c r="Y1872" s="174"/>
      <c r="Z1872" s="174"/>
      <c r="AA1872" s="175"/>
      <c r="AB1872" s="176"/>
      <c r="AC1872" s="176"/>
    </row>
    <row r="1873" spans="1:41" s="177" customFormat="1" ht="16.5" customHeight="1" x14ac:dyDescent="0.25">
      <c r="A1873" s="128"/>
      <c r="B1873" s="220"/>
      <c r="C1873" s="223"/>
      <c r="D1873" s="883" t="s">
        <v>399</v>
      </c>
      <c r="E1873" s="883"/>
      <c r="F1873" s="883"/>
      <c r="G1873" s="883"/>
      <c r="H1873" s="883"/>
      <c r="I1873" s="883"/>
      <c r="J1873" s="883"/>
      <c r="K1873" s="883"/>
      <c r="L1873" s="883"/>
      <c r="M1873" s="883"/>
      <c r="N1873" s="883"/>
      <c r="O1873" s="884"/>
      <c r="P1873" s="95" t="s">
        <v>251</v>
      </c>
      <c r="Q1873" s="307"/>
      <c r="R1873" s="306"/>
      <c r="S1873" s="380" t="str">
        <f>IF(AND(OR(P1862="YES"),OR(P1873="&lt;select&gt;")),"Please answer this question by making a selection in the dropdown.","")</f>
        <v/>
      </c>
      <c r="T1873" s="202" t="b">
        <f t="shared" si="160"/>
        <v>0</v>
      </c>
      <c r="U1873" s="202" t="str">
        <f t="shared" si="161"/>
        <v>FALSE</v>
      </c>
      <c r="V1873" s="202">
        <f>IF(P1873="YES",1,0)</f>
        <v>0</v>
      </c>
      <c r="W1873" s="202" t="str">
        <f t="shared" si="162"/>
        <v>0</v>
      </c>
      <c r="X1873" s="174"/>
      <c r="Y1873" s="174"/>
      <c r="Z1873" s="174"/>
      <c r="AA1873" s="175"/>
      <c r="AB1873" s="176"/>
      <c r="AC1873" s="176"/>
    </row>
    <row r="1874" spans="1:41" s="177" customFormat="1" ht="11.25" customHeight="1" x14ac:dyDescent="0.25">
      <c r="A1874" s="128"/>
      <c r="B1874" s="220"/>
      <c r="C1874" s="223"/>
      <c r="D1874" s="885" t="s">
        <v>400</v>
      </c>
      <c r="E1874" s="907"/>
      <c r="F1874" s="907"/>
      <c r="G1874" s="907"/>
      <c r="H1874" s="907"/>
      <c r="I1874" s="907"/>
      <c r="J1874" s="907"/>
      <c r="K1874" s="907"/>
      <c r="L1874" s="907"/>
      <c r="M1874" s="907"/>
      <c r="N1874" s="907"/>
      <c r="O1874" s="907"/>
      <c r="P1874" s="907"/>
      <c r="Q1874" s="907"/>
      <c r="R1874" s="345"/>
      <c r="S1874" s="380"/>
      <c r="T1874" s="202" t="b">
        <f t="shared" si="160"/>
        <v>0</v>
      </c>
      <c r="U1874" s="202" t="str">
        <f t="shared" si="161"/>
        <v>FALSE</v>
      </c>
      <c r="V1874" s="202">
        <f t="shared" si="164"/>
        <v>0</v>
      </c>
      <c r="W1874" s="202" t="str">
        <f t="shared" si="162"/>
        <v>0</v>
      </c>
      <c r="X1874" s="174"/>
      <c r="Y1874" s="174"/>
      <c r="Z1874" s="174"/>
      <c r="AA1874" s="175"/>
      <c r="AB1874" s="176"/>
      <c r="AC1874" s="176"/>
    </row>
    <row r="1875" spans="1:41" s="177" customFormat="1" ht="17.25" customHeight="1" x14ac:dyDescent="0.25">
      <c r="A1875" s="128"/>
      <c r="B1875" s="220"/>
      <c r="C1875" s="223"/>
      <c r="D1875" s="907"/>
      <c r="E1875" s="907"/>
      <c r="F1875" s="907"/>
      <c r="G1875" s="907"/>
      <c r="H1875" s="907"/>
      <c r="I1875" s="907"/>
      <c r="J1875" s="907"/>
      <c r="K1875" s="907"/>
      <c r="L1875" s="907"/>
      <c r="M1875" s="907"/>
      <c r="N1875" s="907"/>
      <c r="O1875" s="907"/>
      <c r="P1875" s="907"/>
      <c r="Q1875" s="907"/>
      <c r="R1875" s="345"/>
      <c r="S1875" s="380"/>
      <c r="T1875" s="202" t="b">
        <f t="shared" si="160"/>
        <v>0</v>
      </c>
      <c r="U1875" s="202" t="str">
        <f t="shared" si="161"/>
        <v>FALSE</v>
      </c>
      <c r="V1875" s="202">
        <f t="shared" si="164"/>
        <v>0</v>
      </c>
      <c r="W1875" s="202" t="str">
        <f t="shared" si="162"/>
        <v>0</v>
      </c>
      <c r="X1875" s="174"/>
      <c r="Y1875" s="174"/>
      <c r="Z1875" s="174"/>
      <c r="AA1875" s="175"/>
      <c r="AB1875" s="176"/>
      <c r="AC1875" s="176"/>
    </row>
    <row r="1876" spans="1:41" s="177" customFormat="1" ht="17.25" customHeight="1" x14ac:dyDescent="0.25">
      <c r="A1876" s="128"/>
      <c r="B1876" s="220"/>
      <c r="C1876" s="223"/>
      <c r="D1876" s="907"/>
      <c r="E1876" s="907"/>
      <c r="F1876" s="907"/>
      <c r="G1876" s="907"/>
      <c r="H1876" s="907"/>
      <c r="I1876" s="907"/>
      <c r="J1876" s="907"/>
      <c r="K1876" s="907"/>
      <c r="L1876" s="907"/>
      <c r="M1876" s="907"/>
      <c r="N1876" s="907"/>
      <c r="O1876" s="907"/>
      <c r="P1876" s="907"/>
      <c r="Q1876" s="907"/>
      <c r="R1876" s="345"/>
      <c r="S1876" s="380"/>
      <c r="T1876" s="202" t="b">
        <f t="shared" si="160"/>
        <v>0</v>
      </c>
      <c r="U1876" s="202" t="str">
        <f t="shared" si="161"/>
        <v>FALSE</v>
      </c>
      <c r="V1876" s="202">
        <f t="shared" si="164"/>
        <v>0</v>
      </c>
      <c r="W1876" s="202" t="str">
        <f t="shared" si="162"/>
        <v>0</v>
      </c>
      <c r="X1876" s="174"/>
      <c r="Y1876" s="174"/>
      <c r="Z1876" s="174"/>
      <c r="AA1876" s="175"/>
      <c r="AB1876" s="176"/>
      <c r="AC1876" s="176"/>
    </row>
    <row r="1877" spans="1:41" s="177" customFormat="1" ht="12" customHeight="1" x14ac:dyDescent="0.25">
      <c r="A1877" s="128"/>
      <c r="B1877" s="220"/>
      <c r="C1877" s="223"/>
      <c r="D1877" s="223"/>
      <c r="E1877" s="223"/>
      <c r="F1877" s="223"/>
      <c r="G1877" s="223"/>
      <c r="H1877" s="223"/>
      <c r="I1877" s="223"/>
      <c r="J1877" s="223"/>
      <c r="K1877" s="223"/>
      <c r="L1877" s="223"/>
      <c r="M1877" s="223"/>
      <c r="N1877" s="308"/>
      <c r="O1877" s="223"/>
      <c r="P1877" s="223"/>
      <c r="Q1877" s="223"/>
      <c r="R1877" s="306"/>
      <c r="S1877" s="380"/>
      <c r="T1877" s="202" t="b">
        <f t="shared" si="160"/>
        <v>0</v>
      </c>
      <c r="U1877" s="202" t="str">
        <f t="shared" si="161"/>
        <v>FALSE</v>
      </c>
      <c r="V1877" s="202">
        <f t="shared" si="164"/>
        <v>0</v>
      </c>
      <c r="W1877" s="202" t="str">
        <f t="shared" si="162"/>
        <v>0</v>
      </c>
      <c r="X1877" s="174"/>
      <c r="Y1877" s="174"/>
      <c r="Z1877" s="174"/>
      <c r="AA1877" s="175"/>
      <c r="AB1877" s="176"/>
      <c r="AC1877" s="176"/>
    </row>
    <row r="1878" spans="1:41" s="177" customFormat="1" ht="23.25" customHeight="1" x14ac:dyDescent="0.25">
      <c r="A1878" s="128"/>
      <c r="B1878" s="220"/>
      <c r="C1878" s="223"/>
      <c r="D1878" s="959"/>
      <c r="E1878" s="960"/>
      <c r="F1878" s="960"/>
      <c r="G1878" s="960"/>
      <c r="H1878" s="960"/>
      <c r="I1878" s="960"/>
      <c r="J1878" s="960"/>
      <c r="K1878" s="960"/>
      <c r="L1878" s="960"/>
      <c r="M1878" s="960"/>
      <c r="N1878" s="960"/>
      <c r="O1878" s="960"/>
      <c r="P1878" s="960"/>
      <c r="Q1878" s="961"/>
      <c r="R1878" s="309"/>
      <c r="S1878" s="380" t="str">
        <f>IF(AND(P1873="YES",D1878=""),"Please add narrative text.","")</f>
        <v/>
      </c>
      <c r="T1878" s="202" t="b">
        <f t="shared" si="160"/>
        <v>0</v>
      </c>
      <c r="U1878" s="202" t="str">
        <f t="shared" si="161"/>
        <v>FALSE</v>
      </c>
      <c r="V1878" s="202">
        <f t="shared" si="164"/>
        <v>0</v>
      </c>
      <c r="W1878" s="202" t="str">
        <f t="shared" si="162"/>
        <v>0</v>
      </c>
      <c r="X1878" s="174"/>
      <c r="Y1878" s="174"/>
      <c r="Z1878" s="174"/>
      <c r="AA1878" s="175"/>
      <c r="AB1878" s="176"/>
      <c r="AC1878" s="176"/>
    </row>
    <row r="1879" spans="1:41" s="177" customFormat="1" ht="21.75" customHeight="1" x14ac:dyDescent="0.25">
      <c r="A1879" s="128"/>
      <c r="B1879" s="220"/>
      <c r="C1879" s="223"/>
      <c r="D1879" s="962"/>
      <c r="E1879" s="963"/>
      <c r="F1879" s="963"/>
      <c r="G1879" s="963"/>
      <c r="H1879" s="963"/>
      <c r="I1879" s="963"/>
      <c r="J1879" s="963"/>
      <c r="K1879" s="963"/>
      <c r="L1879" s="963"/>
      <c r="M1879" s="963"/>
      <c r="N1879" s="963"/>
      <c r="O1879" s="963"/>
      <c r="P1879" s="963"/>
      <c r="Q1879" s="964"/>
      <c r="R1879" s="306"/>
      <c r="S1879" s="380"/>
      <c r="T1879" s="202" t="b">
        <f t="shared" si="160"/>
        <v>0</v>
      </c>
      <c r="U1879" s="202" t="str">
        <f t="shared" si="161"/>
        <v>FALSE</v>
      </c>
      <c r="V1879" s="202">
        <f t="shared" si="164"/>
        <v>0</v>
      </c>
      <c r="W1879" s="202" t="str">
        <f t="shared" si="162"/>
        <v>0</v>
      </c>
      <c r="X1879" s="174"/>
      <c r="Y1879" s="174"/>
      <c r="Z1879" s="174"/>
      <c r="AA1879" s="175"/>
      <c r="AB1879" s="176"/>
      <c r="AC1879" s="176"/>
    </row>
    <row r="1880" spans="1:41" s="177" customFormat="1" x14ac:dyDescent="0.25">
      <c r="A1880" s="128"/>
      <c r="B1880" s="220"/>
      <c r="C1880" s="223"/>
      <c r="D1880" s="962"/>
      <c r="E1880" s="963"/>
      <c r="F1880" s="963"/>
      <c r="G1880" s="963"/>
      <c r="H1880" s="963"/>
      <c r="I1880" s="963"/>
      <c r="J1880" s="963"/>
      <c r="K1880" s="963"/>
      <c r="L1880" s="963"/>
      <c r="M1880" s="963"/>
      <c r="N1880" s="963"/>
      <c r="O1880" s="963"/>
      <c r="P1880" s="963"/>
      <c r="Q1880" s="964"/>
      <c r="R1880" s="306"/>
      <c r="S1880" s="380"/>
      <c r="T1880" s="202" t="b">
        <f t="shared" si="160"/>
        <v>0</v>
      </c>
      <c r="U1880" s="202" t="str">
        <f t="shared" si="161"/>
        <v>FALSE</v>
      </c>
      <c r="V1880" s="202">
        <f t="shared" si="164"/>
        <v>0</v>
      </c>
      <c r="W1880" s="202" t="str">
        <f t="shared" si="162"/>
        <v>0</v>
      </c>
      <c r="X1880" s="174"/>
      <c r="Y1880" s="174"/>
      <c r="Z1880" s="174"/>
      <c r="AA1880" s="175"/>
      <c r="AB1880" s="176"/>
      <c r="AC1880" s="176"/>
    </row>
    <row r="1881" spans="1:41" s="177" customFormat="1" x14ac:dyDescent="0.25">
      <c r="A1881" s="128"/>
      <c r="B1881" s="220"/>
      <c r="C1881" s="223"/>
      <c r="D1881" s="962"/>
      <c r="E1881" s="963"/>
      <c r="F1881" s="963"/>
      <c r="G1881" s="963"/>
      <c r="H1881" s="963"/>
      <c r="I1881" s="963"/>
      <c r="J1881" s="963"/>
      <c r="K1881" s="963"/>
      <c r="L1881" s="963"/>
      <c r="M1881" s="963"/>
      <c r="N1881" s="963"/>
      <c r="O1881" s="963"/>
      <c r="P1881" s="963"/>
      <c r="Q1881" s="964"/>
      <c r="R1881" s="306"/>
      <c r="S1881" s="380"/>
      <c r="T1881" s="202" t="b">
        <f t="shared" si="160"/>
        <v>0</v>
      </c>
      <c r="U1881" s="202" t="str">
        <f t="shared" si="161"/>
        <v>FALSE</v>
      </c>
      <c r="V1881" s="202">
        <f t="shared" si="164"/>
        <v>0</v>
      </c>
      <c r="W1881" s="202" t="str">
        <f t="shared" si="162"/>
        <v>0</v>
      </c>
      <c r="X1881" s="174"/>
      <c r="Y1881" s="174"/>
      <c r="Z1881" s="174"/>
      <c r="AA1881" s="175"/>
      <c r="AB1881" s="176"/>
      <c r="AC1881" s="176"/>
    </row>
    <row r="1882" spans="1:41" s="177" customFormat="1" x14ac:dyDescent="0.25">
      <c r="A1882" s="128"/>
      <c r="B1882" s="220"/>
      <c r="C1882" s="223"/>
      <c r="D1882" s="965"/>
      <c r="E1882" s="966"/>
      <c r="F1882" s="966"/>
      <c r="G1882" s="966"/>
      <c r="H1882" s="966"/>
      <c r="I1882" s="966"/>
      <c r="J1882" s="966"/>
      <c r="K1882" s="966"/>
      <c r="L1882" s="966"/>
      <c r="M1882" s="966"/>
      <c r="N1882" s="966"/>
      <c r="O1882" s="966"/>
      <c r="P1882" s="966"/>
      <c r="Q1882" s="967"/>
      <c r="R1882" s="339"/>
      <c r="S1882" s="380"/>
      <c r="T1882" s="202" t="b">
        <f t="shared" si="160"/>
        <v>0</v>
      </c>
      <c r="U1882" s="202" t="str">
        <f t="shared" si="161"/>
        <v>FALSE</v>
      </c>
      <c r="V1882" s="202">
        <f t="shared" si="164"/>
        <v>0</v>
      </c>
      <c r="W1882" s="202" t="str">
        <f t="shared" si="162"/>
        <v>0</v>
      </c>
      <c r="X1882" s="174"/>
      <c r="Y1882" s="174"/>
      <c r="Z1882" s="174"/>
      <c r="AA1882" s="175"/>
      <c r="AB1882" s="176"/>
      <c r="AC1882" s="176"/>
    </row>
    <row r="1883" spans="1:41" s="207" customFormat="1" x14ac:dyDescent="0.25">
      <c r="A1883" s="128"/>
      <c r="B1883" s="220"/>
      <c r="C1883" s="716"/>
      <c r="D1883" s="340"/>
      <c r="E1883" s="340"/>
      <c r="F1883" s="340"/>
      <c r="G1883" s="340"/>
      <c r="H1883" s="340"/>
      <c r="I1883" s="340"/>
      <c r="J1883" s="340"/>
      <c r="K1883" s="340"/>
      <c r="L1883" s="340"/>
      <c r="M1883" s="340"/>
      <c r="N1883" s="341"/>
      <c r="O1883" s="340"/>
      <c r="P1883" s="340"/>
      <c r="Q1883" s="340"/>
      <c r="R1883" s="306"/>
      <c r="S1883" s="380"/>
      <c r="T1883" s="202" t="b">
        <f t="shared" ref="T1883:T1890" si="165">IF(W1883="1",TRUE,FALSE)</f>
        <v>0</v>
      </c>
      <c r="U1883" s="202" t="str">
        <f t="shared" ref="U1883:U1890" si="166">""&amp;T1883&amp;""</f>
        <v>FALSE</v>
      </c>
      <c r="V1883" s="202">
        <f>IF(P1883="Uploaded",1,0)</f>
        <v>0</v>
      </c>
      <c r="W1883" s="202" t="str">
        <f t="shared" si="162"/>
        <v>0</v>
      </c>
      <c r="X1883" s="261"/>
      <c r="Y1883" s="261"/>
      <c r="Z1883" s="261"/>
      <c r="AA1883" s="124"/>
      <c r="AB1883" s="262"/>
      <c r="AC1883" s="262"/>
    </row>
    <row r="1884" spans="1:41" s="207" customFormat="1" ht="22.15" customHeight="1" x14ac:dyDescent="0.25">
      <c r="A1884" s="128"/>
      <c r="B1884" s="220"/>
      <c r="C1884" s="223"/>
      <c r="D1884" s="393" t="s">
        <v>296</v>
      </c>
      <c r="E1884" s="394"/>
      <c r="F1884" s="394"/>
      <c r="G1884" s="394"/>
      <c r="H1884" s="394"/>
      <c r="I1884" s="394"/>
      <c r="J1884" s="394"/>
      <c r="K1884" s="394"/>
      <c r="L1884" s="394"/>
      <c r="M1884" s="394"/>
      <c r="N1884" s="394"/>
      <c r="O1884" s="394"/>
      <c r="P1884" s="968" t="s">
        <v>251</v>
      </c>
      <c r="Q1884" s="969"/>
      <c r="R1884" s="306"/>
      <c r="S1884" s="536" t="str">
        <f>IF(AND(P1862="YES",P1884="&lt;select&gt;"),"Please upload the required documentation.","")</f>
        <v/>
      </c>
      <c r="T1884" s="202" t="b">
        <f t="shared" si="165"/>
        <v>0</v>
      </c>
      <c r="U1884" s="202" t="str">
        <f t="shared" si="166"/>
        <v>FALSE</v>
      </c>
      <c r="V1884" s="202">
        <f>IF(P1884="Uploaded",1,0)</f>
        <v>0</v>
      </c>
      <c r="W1884" s="202" t="str">
        <f t="shared" si="162"/>
        <v>0</v>
      </c>
      <c r="X1884" s="261"/>
      <c r="Y1884" s="261"/>
      <c r="Z1884" s="261"/>
      <c r="AA1884" s="124"/>
      <c r="AB1884" s="262"/>
      <c r="AC1884" s="262"/>
    </row>
    <row r="1885" spans="1:41" ht="11.45" customHeight="1" x14ac:dyDescent="0.25">
      <c r="A1885" s="124"/>
      <c r="B1885" s="211"/>
      <c r="C1885" s="223"/>
      <c r="D1885" s="394"/>
      <c r="E1885" s="394"/>
      <c r="F1885" s="394"/>
      <c r="G1885" s="394"/>
      <c r="H1885" s="394"/>
      <c r="I1885" s="394"/>
      <c r="J1885" s="394"/>
      <c r="K1885" s="394"/>
      <c r="L1885" s="394"/>
      <c r="M1885" s="394"/>
      <c r="N1885" s="394"/>
      <c r="O1885" s="394"/>
      <c r="P1885" s="223"/>
      <c r="Q1885" s="223"/>
      <c r="R1885" s="243"/>
      <c r="S1885" s="536"/>
      <c r="T1885" s="202" t="b">
        <f t="shared" si="165"/>
        <v>0</v>
      </c>
      <c r="U1885" s="202" t="str">
        <f t="shared" si="166"/>
        <v>FALSE</v>
      </c>
      <c r="V1885" s="202">
        <f>IF(P1885="Uploaded",1,0)</f>
        <v>0</v>
      </c>
      <c r="W1885" s="202" t="str">
        <f t="shared" si="162"/>
        <v>0</v>
      </c>
      <c r="AL1885" s="178"/>
      <c r="AM1885" s="178"/>
      <c r="AN1885" s="178"/>
      <c r="AO1885" s="178"/>
    </row>
    <row r="1886" spans="1:41" ht="21.75" customHeight="1" x14ac:dyDescent="0.25">
      <c r="A1886" s="124"/>
      <c r="B1886" s="211"/>
      <c r="C1886" s="223"/>
      <c r="D1886" s="898" t="s">
        <v>297</v>
      </c>
      <c r="E1886" s="898"/>
      <c r="F1886" s="898"/>
      <c r="G1886" s="898"/>
      <c r="H1886" s="898"/>
      <c r="I1886" s="898"/>
      <c r="J1886" s="898"/>
      <c r="K1886" s="898"/>
      <c r="L1886" s="898"/>
      <c r="M1886" s="898"/>
      <c r="N1886" s="898"/>
      <c r="O1886" s="898"/>
      <c r="P1886" s="968" t="s">
        <v>251</v>
      </c>
      <c r="Q1886" s="969"/>
      <c r="R1886" s="243"/>
      <c r="S1886" s="536" t="str">
        <f>IF(AND(P1862="YES",P1886="&lt;select&gt;"),"Please upload the required documentation.","")</f>
        <v/>
      </c>
      <c r="T1886" s="202" t="b">
        <f t="shared" si="165"/>
        <v>0</v>
      </c>
      <c r="U1886" s="202" t="str">
        <f t="shared" si="166"/>
        <v>FALSE</v>
      </c>
      <c r="V1886" s="202">
        <f>IF(P1886="Uploaded",1,0)</f>
        <v>0</v>
      </c>
      <c r="W1886" s="202" t="str">
        <f>""&amp;V1886&amp;""</f>
        <v>0</v>
      </c>
      <c r="AL1886" s="178"/>
      <c r="AM1886" s="178"/>
      <c r="AN1886" s="178"/>
      <c r="AO1886" s="178"/>
    </row>
    <row r="1887" spans="1:41" s="133" customFormat="1" ht="21.75" customHeight="1" x14ac:dyDescent="0.25">
      <c r="A1887" s="128"/>
      <c r="B1887" s="220"/>
      <c r="C1887" s="223"/>
      <c r="D1887" s="898"/>
      <c r="E1887" s="898"/>
      <c r="F1887" s="898"/>
      <c r="G1887" s="898"/>
      <c r="H1887" s="898"/>
      <c r="I1887" s="898"/>
      <c r="J1887" s="898"/>
      <c r="K1887" s="898"/>
      <c r="L1887" s="898"/>
      <c r="M1887" s="898"/>
      <c r="N1887" s="898"/>
      <c r="O1887" s="898"/>
      <c r="P1887" s="129"/>
      <c r="Q1887" s="129"/>
      <c r="R1887" s="227"/>
      <c r="S1887" s="380"/>
      <c r="T1887" s="202"/>
      <c r="U1887" s="202"/>
      <c r="V1887" s="202"/>
      <c r="W1887" s="202"/>
      <c r="X1887" s="202"/>
      <c r="Y1887" s="202"/>
      <c r="Z1887" s="202"/>
      <c r="AA1887" s="128"/>
      <c r="AB1887" s="131"/>
      <c r="AC1887" s="131"/>
    </row>
    <row r="1888" spans="1:41" s="133" customFormat="1" ht="21.75" customHeight="1" x14ac:dyDescent="0.25">
      <c r="A1888" s="128"/>
      <c r="B1888" s="220"/>
      <c r="C1888" s="307"/>
      <c r="D1888" s="221" t="s">
        <v>663</v>
      </c>
      <c r="E1888" s="222"/>
      <c r="F1888" s="222"/>
      <c r="G1888" s="223"/>
      <c r="H1888" s="224"/>
      <c r="I1888" s="223"/>
      <c r="J1888" s="223"/>
      <c r="K1888" s="223"/>
      <c r="L1888" s="223"/>
      <c r="M1888" s="223"/>
      <c r="N1888" s="225"/>
      <c r="O1888" s="226"/>
      <c r="P1888" s="129"/>
      <c r="Q1888" s="129"/>
      <c r="R1888" s="227"/>
      <c r="S1888" s="380"/>
      <c r="T1888" s="202"/>
      <c r="U1888" s="202"/>
      <c r="V1888" s="202"/>
      <c r="W1888" s="202"/>
      <c r="X1888" s="202"/>
      <c r="Y1888" s="202"/>
      <c r="Z1888" s="202"/>
      <c r="AA1888" s="128"/>
      <c r="AB1888" s="131"/>
      <c r="AC1888" s="131"/>
    </row>
    <row r="1889" spans="1:29" s="133" customFormat="1" ht="15.75" x14ac:dyDescent="0.25">
      <c r="A1889" s="128"/>
      <c r="B1889" s="220"/>
      <c r="C1889" s="223"/>
      <c r="D1889" s="229"/>
      <c r="E1889" s="411" t="s">
        <v>257</v>
      </c>
      <c r="F1889" s="956" t="s">
        <v>251</v>
      </c>
      <c r="G1889" s="957"/>
      <c r="H1889" s="957"/>
      <c r="I1889" s="957"/>
      <c r="J1889" s="958"/>
      <c r="K1889" s="494"/>
      <c r="L1889" s="411" t="s">
        <v>258</v>
      </c>
      <c r="M1889" s="956" t="s">
        <v>251</v>
      </c>
      <c r="N1889" s="957"/>
      <c r="O1889" s="957"/>
      <c r="P1889" s="957"/>
      <c r="Q1889" s="958"/>
      <c r="R1889" s="227"/>
      <c r="S1889" s="380"/>
      <c r="T1889" s="202"/>
      <c r="U1889" s="202"/>
      <c r="V1889" s="202"/>
      <c r="W1889" s="202"/>
      <c r="X1889" s="202"/>
      <c r="Y1889" s="202"/>
      <c r="Z1889" s="202"/>
      <c r="AA1889" s="128"/>
      <c r="AB1889" s="131"/>
      <c r="AC1889" s="131"/>
    </row>
    <row r="1890" spans="1:29" s="177" customFormat="1" ht="15.6" customHeight="1" thickBot="1" x14ac:dyDescent="0.3">
      <c r="A1890" s="128"/>
      <c r="B1890" s="358"/>
      <c r="C1890" s="223"/>
      <c r="D1890" s="360"/>
      <c r="E1890" s="360"/>
      <c r="F1890" s="360"/>
      <c r="G1890" s="360"/>
      <c r="H1890" s="360"/>
      <c r="I1890" s="360"/>
      <c r="J1890" s="360"/>
      <c r="K1890" s="360"/>
      <c r="L1890" s="360"/>
      <c r="M1890" s="360"/>
      <c r="N1890" s="360"/>
      <c r="O1890" s="360"/>
      <c r="P1890" s="320"/>
      <c r="Q1890" s="320"/>
      <c r="R1890" s="361"/>
      <c r="S1890" s="380"/>
      <c r="T1890" s="202" t="b">
        <f t="shared" si="165"/>
        <v>0</v>
      </c>
      <c r="U1890" s="202" t="str">
        <f t="shared" si="166"/>
        <v>FALSE</v>
      </c>
      <c r="V1890" s="202">
        <f>IF(C1890="Uploaded",1,0)</f>
        <v>0</v>
      </c>
      <c r="W1890" s="202" t="str">
        <f>""&amp;V1890&amp;""</f>
        <v>0</v>
      </c>
      <c r="X1890" s="174"/>
      <c r="Y1890" s="174"/>
      <c r="Z1890" s="174"/>
      <c r="AA1890" s="175"/>
      <c r="AB1890" s="176"/>
      <c r="AC1890" s="176"/>
    </row>
    <row r="1891" spans="1:29" s="177" customFormat="1" x14ac:dyDescent="0.25">
      <c r="A1891" s="128"/>
      <c r="B1891" s="291"/>
      <c r="C1891" s="292"/>
      <c r="D1891" s="292"/>
      <c r="E1891" s="292"/>
      <c r="F1891" s="292"/>
      <c r="G1891" s="292"/>
      <c r="H1891" s="292"/>
      <c r="I1891" s="292"/>
      <c r="J1891" s="292"/>
      <c r="K1891" s="292"/>
      <c r="L1891" s="292"/>
      <c r="M1891" s="292"/>
      <c r="N1891" s="293"/>
      <c r="O1891" s="292"/>
      <c r="P1891" s="292"/>
      <c r="Q1891" s="292"/>
      <c r="R1891" s="294"/>
      <c r="S1891" s="380"/>
      <c r="T1891" s="202" t="b">
        <f t="shared" si="160"/>
        <v>0</v>
      </c>
      <c r="U1891" s="202" t="str">
        <f t="shared" si="161"/>
        <v>FALSE</v>
      </c>
      <c r="V1891" s="202">
        <f t="shared" si="164"/>
        <v>0</v>
      </c>
      <c r="W1891" s="202" t="str">
        <f t="shared" si="162"/>
        <v>0</v>
      </c>
      <c r="X1891" s="174"/>
      <c r="Y1891" s="174"/>
      <c r="Z1891" s="174"/>
      <c r="AA1891" s="175"/>
      <c r="AB1891" s="176"/>
      <c r="AC1891" s="176"/>
    </row>
    <row r="1892" spans="1:29" s="177" customFormat="1" ht="15.75" x14ac:dyDescent="0.25">
      <c r="A1892" s="128"/>
      <c r="B1892" s="220"/>
      <c r="C1892" s="322" t="s">
        <v>177</v>
      </c>
      <c r="D1892" s="322"/>
      <c r="E1892" s="307"/>
      <c r="F1892" s="307"/>
      <c r="G1892" s="307"/>
      <c r="H1892" s="307"/>
      <c r="I1892" s="307"/>
      <c r="J1892" s="307"/>
      <c r="K1892" s="307"/>
      <c r="L1892" s="307"/>
      <c r="M1892" s="307"/>
      <c r="N1892" s="323"/>
      <c r="O1892" s="307"/>
      <c r="P1892" s="307"/>
      <c r="Q1892" s="307"/>
      <c r="R1892" s="306"/>
      <c r="S1892" s="380"/>
      <c r="T1892" s="202" t="b">
        <f t="shared" si="160"/>
        <v>0</v>
      </c>
      <c r="U1892" s="202" t="str">
        <f t="shared" si="161"/>
        <v>FALSE</v>
      </c>
      <c r="V1892" s="202">
        <f>IF(P1892="YES",1,0)</f>
        <v>0</v>
      </c>
      <c r="W1892" s="202" t="str">
        <f t="shared" si="162"/>
        <v>0</v>
      </c>
      <c r="X1892" s="174"/>
      <c r="Y1892" s="174"/>
      <c r="Z1892" s="174"/>
      <c r="AA1892" s="175"/>
      <c r="AB1892" s="176"/>
      <c r="AC1892" s="176"/>
    </row>
    <row r="1893" spans="1:29" s="346" customFormat="1" ht="15.75" customHeight="1" x14ac:dyDescent="0.25">
      <c r="A1893" s="324"/>
      <c r="B1893" s="325"/>
      <c r="C1893" s="326" t="s">
        <v>359</v>
      </c>
      <c r="E1893" s="328"/>
      <c r="F1893" s="328"/>
      <c r="G1893" s="328"/>
      <c r="H1893" s="328"/>
      <c r="I1893" s="328"/>
      <c r="J1893" s="328"/>
      <c r="K1893" s="328"/>
      <c r="L1893" s="328"/>
      <c r="M1893" s="328"/>
      <c r="N1893" s="328"/>
      <c r="O1893" s="328"/>
      <c r="P1893" s="328"/>
      <c r="Q1893" s="328"/>
      <c r="R1893" s="329"/>
      <c r="S1893" s="539"/>
      <c r="T1893" s="330" t="e">
        <f t="shared" si="160"/>
        <v>#REF!</v>
      </c>
      <c r="U1893" s="330" t="e">
        <f t="shared" si="161"/>
        <v>#REF!</v>
      </c>
      <c r="V1893" s="330" t="e">
        <f>IF(#REF!="Uploaded",1,0)</f>
        <v>#REF!</v>
      </c>
      <c r="W1893" s="330" t="e">
        <f t="shared" si="162"/>
        <v>#REF!</v>
      </c>
      <c r="X1893" s="349"/>
      <c r="Y1893" s="349"/>
      <c r="Z1893" s="349"/>
      <c r="AA1893" s="541"/>
      <c r="AB1893" s="350"/>
      <c r="AC1893" s="350"/>
    </row>
    <row r="1894" spans="1:29" s="177" customFormat="1" ht="16.149999999999999" customHeight="1" x14ac:dyDescent="0.25">
      <c r="A1894" s="128"/>
      <c r="B1894" s="220"/>
      <c r="C1894" s="223"/>
      <c r="D1894" s="229"/>
      <c r="E1894" s="307"/>
      <c r="F1894" s="307"/>
      <c r="G1894" s="307"/>
      <c r="H1894" s="307"/>
      <c r="I1894" s="307"/>
      <c r="J1894" s="307"/>
      <c r="K1894" s="307"/>
      <c r="L1894" s="307"/>
      <c r="M1894" s="307"/>
      <c r="N1894" s="307"/>
      <c r="O1894" s="307"/>
      <c r="P1894" s="307"/>
      <c r="Q1894" s="307"/>
      <c r="R1894" s="306"/>
      <c r="S1894" s="380"/>
      <c r="T1894" s="202" t="b">
        <f>IF(W1894="1",TRUE,FALSE)</f>
        <v>0</v>
      </c>
      <c r="U1894" s="202" t="str">
        <f>""&amp;T1894&amp;""</f>
        <v>FALSE</v>
      </c>
      <c r="V1894" s="202">
        <f>IF(P1894="YES",1,0)</f>
        <v>0</v>
      </c>
      <c r="W1894" s="202" t="str">
        <f>""&amp;V1894&amp;""</f>
        <v>0</v>
      </c>
      <c r="X1894" s="174"/>
      <c r="Y1894" s="174"/>
      <c r="Z1894" s="174"/>
      <c r="AA1894" s="175"/>
      <c r="AB1894" s="176"/>
      <c r="AC1894" s="176"/>
    </row>
    <row r="1895" spans="1:29" s="177" customFormat="1" ht="16.5" customHeight="1" x14ac:dyDescent="0.25">
      <c r="A1895" s="128"/>
      <c r="B1895" s="220"/>
      <c r="C1895" s="223"/>
      <c r="D1895" s="302" t="s">
        <v>709</v>
      </c>
      <c r="E1895" s="302"/>
      <c r="F1895" s="302"/>
      <c r="G1895" s="302"/>
      <c r="H1895" s="302"/>
      <c r="I1895" s="302"/>
      <c r="J1895" s="302"/>
      <c r="K1895" s="302"/>
      <c r="L1895" s="302"/>
      <c r="M1895" s="95" t="s">
        <v>251</v>
      </c>
      <c r="N1895" s="302"/>
      <c r="O1895" s="302"/>
      <c r="Q1895" s="307"/>
      <c r="R1895" s="306"/>
      <c r="S1895" s="380" t="str">
        <f>IF(AND(OR(M1895="NO",M1895="&lt;select&gt;"),OR(D1900&lt;&gt;"")),"Please answer this question by making a selection in the dropdown.","")</f>
        <v/>
      </c>
      <c r="T1895" s="202" t="b">
        <f>IF(W1895="1",TRUE,FALSE)</f>
        <v>0</v>
      </c>
      <c r="U1895" s="202" t="str">
        <f>""&amp;T1895&amp;""</f>
        <v>FALSE</v>
      </c>
      <c r="V1895" s="202">
        <f>IF(M1895="YES",1,0)</f>
        <v>0</v>
      </c>
      <c r="W1895" s="202" t="str">
        <f>""&amp;V1895&amp;""</f>
        <v>0</v>
      </c>
      <c r="X1895" s="174"/>
      <c r="Y1895" s="174"/>
      <c r="Z1895" s="174"/>
      <c r="AA1895" s="175"/>
      <c r="AB1895" s="176"/>
      <c r="AC1895" s="176"/>
    </row>
    <row r="1896" spans="1:29" s="177" customFormat="1" ht="16.5" customHeight="1" x14ac:dyDescent="0.25">
      <c r="A1896" s="128"/>
      <c r="B1896" s="220"/>
      <c r="C1896" s="223"/>
      <c r="D1896" s="333"/>
      <c r="E1896" s="307"/>
      <c r="F1896" s="307"/>
      <c r="G1896" s="307"/>
      <c r="H1896" s="307"/>
      <c r="I1896" s="307"/>
      <c r="J1896" s="307"/>
      <c r="K1896" s="307"/>
      <c r="L1896" s="307"/>
      <c r="M1896" s="307"/>
      <c r="N1896" s="323"/>
      <c r="O1896" s="226"/>
      <c r="P1896" s="152"/>
      <c r="Q1896" s="152"/>
      <c r="R1896" s="306"/>
      <c r="S1896" s="380"/>
      <c r="T1896" s="202" t="b">
        <f>IF(W1896="1",TRUE,FALSE)</f>
        <v>0</v>
      </c>
      <c r="U1896" s="202" t="str">
        <f>""&amp;T1896&amp;""</f>
        <v>FALSE</v>
      </c>
      <c r="V1896" s="202">
        <f>IF(C1896="Uploaded",1,0)</f>
        <v>0</v>
      </c>
      <c r="W1896" s="202" t="str">
        <f>""&amp;V1896&amp;""</f>
        <v>0</v>
      </c>
      <c r="X1896" s="174"/>
      <c r="Y1896" s="174"/>
      <c r="Z1896" s="174"/>
      <c r="AA1896" s="175"/>
      <c r="AB1896" s="176"/>
      <c r="AC1896" s="176"/>
    </row>
    <row r="1897" spans="1:29" s="177" customFormat="1" x14ac:dyDescent="0.25">
      <c r="A1897" s="128"/>
      <c r="B1897" s="220"/>
      <c r="C1897" s="223"/>
      <c r="D1897" s="885" t="s">
        <v>710</v>
      </c>
      <c r="E1897" s="907"/>
      <c r="F1897" s="907"/>
      <c r="G1897" s="907"/>
      <c r="H1897" s="907"/>
      <c r="I1897" s="907"/>
      <c r="J1897" s="907"/>
      <c r="K1897" s="907"/>
      <c r="L1897" s="907"/>
      <c r="M1897" s="907"/>
      <c r="N1897" s="907"/>
      <c r="O1897" s="907"/>
      <c r="P1897" s="907"/>
      <c r="Q1897" s="907"/>
      <c r="R1897" s="306"/>
      <c r="S1897" s="380"/>
      <c r="T1897" s="202" t="b">
        <f t="shared" si="160"/>
        <v>0</v>
      </c>
      <c r="U1897" s="202" t="str">
        <f t="shared" si="161"/>
        <v>FALSE</v>
      </c>
      <c r="V1897" s="202">
        <f t="shared" ref="V1897:V1909" si="167">IF(C1897="Uploaded",1,0)</f>
        <v>0</v>
      </c>
      <c r="W1897" s="202" t="str">
        <f t="shared" si="162"/>
        <v>0</v>
      </c>
      <c r="X1897" s="174"/>
      <c r="Y1897" s="174"/>
      <c r="Z1897" s="174"/>
      <c r="AA1897" s="175"/>
      <c r="AB1897" s="176"/>
      <c r="AC1897" s="176"/>
    </row>
    <row r="1898" spans="1:29" s="177" customFormat="1" ht="16.899999999999999" customHeight="1" x14ac:dyDescent="0.25">
      <c r="A1898" s="128"/>
      <c r="B1898" s="220"/>
      <c r="C1898" s="307"/>
      <c r="D1898" s="907"/>
      <c r="E1898" s="907"/>
      <c r="F1898" s="907"/>
      <c r="G1898" s="907"/>
      <c r="H1898" s="907"/>
      <c r="I1898" s="907"/>
      <c r="J1898" s="907"/>
      <c r="K1898" s="907"/>
      <c r="L1898" s="907"/>
      <c r="M1898" s="907"/>
      <c r="N1898" s="907"/>
      <c r="O1898" s="907"/>
      <c r="P1898" s="907"/>
      <c r="Q1898" s="907"/>
      <c r="R1898" s="306"/>
      <c r="S1898" s="380"/>
      <c r="T1898" s="202" t="b">
        <f t="shared" si="160"/>
        <v>0</v>
      </c>
      <c r="U1898" s="202" t="str">
        <f t="shared" si="161"/>
        <v>FALSE</v>
      </c>
      <c r="V1898" s="202">
        <f t="shared" si="167"/>
        <v>0</v>
      </c>
      <c r="W1898" s="202" t="str">
        <f t="shared" si="162"/>
        <v>0</v>
      </c>
      <c r="X1898" s="174"/>
      <c r="Y1898" s="174"/>
      <c r="Z1898" s="174"/>
      <c r="AA1898" s="175"/>
      <c r="AB1898" s="176"/>
      <c r="AC1898" s="176"/>
    </row>
    <row r="1899" spans="1:29" s="177" customFormat="1" ht="12" customHeight="1" x14ac:dyDescent="0.25">
      <c r="A1899" s="128"/>
      <c r="B1899" s="220"/>
      <c r="C1899" s="223"/>
      <c r="D1899" s="223"/>
      <c r="E1899" s="223"/>
      <c r="F1899" s="223"/>
      <c r="G1899" s="223"/>
      <c r="H1899" s="223"/>
      <c r="I1899" s="223"/>
      <c r="J1899" s="223"/>
      <c r="K1899" s="223"/>
      <c r="L1899" s="223"/>
      <c r="M1899" s="223"/>
      <c r="N1899" s="308"/>
      <c r="O1899" s="223"/>
      <c r="P1899" s="223"/>
      <c r="Q1899" s="223"/>
      <c r="R1899" s="306"/>
      <c r="S1899" s="380"/>
      <c r="T1899" s="202" t="b">
        <f t="shared" si="160"/>
        <v>0</v>
      </c>
      <c r="U1899" s="202" t="str">
        <f t="shared" si="161"/>
        <v>FALSE</v>
      </c>
      <c r="V1899" s="202">
        <f t="shared" si="167"/>
        <v>0</v>
      </c>
      <c r="W1899" s="202" t="str">
        <f t="shared" si="162"/>
        <v>0</v>
      </c>
      <c r="X1899" s="174"/>
      <c r="Y1899" s="174"/>
      <c r="Z1899" s="174"/>
      <c r="AA1899" s="175"/>
      <c r="AB1899" s="176"/>
      <c r="AC1899" s="176"/>
    </row>
    <row r="1900" spans="1:29" s="177" customFormat="1" x14ac:dyDescent="0.25">
      <c r="A1900" s="128"/>
      <c r="B1900" s="220"/>
      <c r="C1900" s="223"/>
      <c r="D1900" s="959"/>
      <c r="E1900" s="960"/>
      <c r="F1900" s="960"/>
      <c r="G1900" s="960"/>
      <c r="H1900" s="960"/>
      <c r="I1900" s="960"/>
      <c r="J1900" s="960"/>
      <c r="K1900" s="960"/>
      <c r="L1900" s="960"/>
      <c r="M1900" s="960"/>
      <c r="N1900" s="960"/>
      <c r="O1900" s="960"/>
      <c r="P1900" s="960"/>
      <c r="Q1900" s="961"/>
      <c r="R1900" s="309"/>
      <c r="S1900" s="380" t="str">
        <f>IF(AND(M1895="YES",D1900=""),"Please add narrative text.","")</f>
        <v/>
      </c>
      <c r="T1900" s="202" t="b">
        <f t="shared" si="160"/>
        <v>0</v>
      </c>
      <c r="U1900" s="202" t="str">
        <f t="shared" si="161"/>
        <v>FALSE</v>
      </c>
      <c r="V1900" s="202">
        <f t="shared" si="167"/>
        <v>0</v>
      </c>
      <c r="W1900" s="202" t="str">
        <f t="shared" si="162"/>
        <v>0</v>
      </c>
      <c r="X1900" s="174"/>
      <c r="Y1900" s="174"/>
      <c r="Z1900" s="174"/>
      <c r="AA1900" s="175"/>
      <c r="AB1900" s="176"/>
      <c r="AC1900" s="176"/>
    </row>
    <row r="1901" spans="1:29" s="177" customFormat="1" x14ac:dyDescent="0.25">
      <c r="A1901" s="128"/>
      <c r="B1901" s="220"/>
      <c r="C1901" s="223"/>
      <c r="D1901" s="962"/>
      <c r="E1901" s="963"/>
      <c r="F1901" s="963"/>
      <c r="G1901" s="963"/>
      <c r="H1901" s="963"/>
      <c r="I1901" s="963"/>
      <c r="J1901" s="963"/>
      <c r="K1901" s="963"/>
      <c r="L1901" s="963"/>
      <c r="M1901" s="963"/>
      <c r="N1901" s="963"/>
      <c r="O1901" s="963"/>
      <c r="P1901" s="963"/>
      <c r="Q1901" s="964"/>
      <c r="R1901" s="306"/>
      <c r="S1901" s="380"/>
      <c r="T1901" s="202" t="b">
        <f t="shared" si="160"/>
        <v>0</v>
      </c>
      <c r="U1901" s="202" t="str">
        <f t="shared" si="161"/>
        <v>FALSE</v>
      </c>
      <c r="V1901" s="202">
        <f t="shared" si="167"/>
        <v>0</v>
      </c>
      <c r="W1901" s="202" t="str">
        <f t="shared" si="162"/>
        <v>0</v>
      </c>
      <c r="X1901" s="174"/>
      <c r="Y1901" s="174"/>
      <c r="Z1901" s="174"/>
      <c r="AA1901" s="175"/>
      <c r="AB1901" s="176"/>
      <c r="AC1901" s="176"/>
    </row>
    <row r="1902" spans="1:29" s="177" customFormat="1" x14ac:dyDescent="0.25">
      <c r="A1902" s="128"/>
      <c r="B1902" s="220"/>
      <c r="C1902" s="223"/>
      <c r="D1902" s="962"/>
      <c r="E1902" s="963"/>
      <c r="F1902" s="963"/>
      <c r="G1902" s="963"/>
      <c r="H1902" s="963"/>
      <c r="I1902" s="963"/>
      <c r="J1902" s="963"/>
      <c r="K1902" s="963"/>
      <c r="L1902" s="963"/>
      <c r="M1902" s="963"/>
      <c r="N1902" s="963"/>
      <c r="O1902" s="963"/>
      <c r="P1902" s="963"/>
      <c r="Q1902" s="964"/>
      <c r="R1902" s="306"/>
      <c r="S1902" s="380"/>
      <c r="T1902" s="202" t="b">
        <f t="shared" si="160"/>
        <v>0</v>
      </c>
      <c r="U1902" s="202" t="str">
        <f t="shared" si="161"/>
        <v>FALSE</v>
      </c>
      <c r="V1902" s="202">
        <f t="shared" si="167"/>
        <v>0</v>
      </c>
      <c r="W1902" s="202" t="str">
        <f t="shared" si="162"/>
        <v>0</v>
      </c>
      <c r="X1902" s="174"/>
      <c r="Y1902" s="174"/>
      <c r="Z1902" s="174"/>
      <c r="AA1902" s="175"/>
      <c r="AB1902" s="176"/>
      <c r="AC1902" s="176"/>
    </row>
    <row r="1903" spans="1:29" s="177" customFormat="1" x14ac:dyDescent="0.25">
      <c r="A1903" s="128"/>
      <c r="B1903" s="220"/>
      <c r="C1903" s="223"/>
      <c r="D1903" s="962"/>
      <c r="E1903" s="963"/>
      <c r="F1903" s="963"/>
      <c r="G1903" s="963"/>
      <c r="H1903" s="963"/>
      <c r="I1903" s="963"/>
      <c r="J1903" s="963"/>
      <c r="K1903" s="963"/>
      <c r="L1903" s="963"/>
      <c r="M1903" s="963"/>
      <c r="N1903" s="963"/>
      <c r="O1903" s="963"/>
      <c r="P1903" s="963"/>
      <c r="Q1903" s="964"/>
      <c r="R1903" s="306"/>
      <c r="S1903" s="380"/>
      <c r="T1903" s="202" t="b">
        <f t="shared" si="160"/>
        <v>0</v>
      </c>
      <c r="U1903" s="202" t="str">
        <f t="shared" si="161"/>
        <v>FALSE</v>
      </c>
      <c r="V1903" s="202">
        <f t="shared" si="167"/>
        <v>0</v>
      </c>
      <c r="W1903" s="202" t="str">
        <f t="shared" si="162"/>
        <v>0</v>
      </c>
      <c r="X1903" s="174"/>
      <c r="Y1903" s="174"/>
      <c r="Z1903" s="174"/>
      <c r="AA1903" s="175"/>
      <c r="AB1903" s="176"/>
      <c r="AC1903" s="176"/>
    </row>
    <row r="1904" spans="1:29" s="177" customFormat="1" x14ac:dyDescent="0.25">
      <c r="A1904" s="128"/>
      <c r="B1904" s="220"/>
      <c r="C1904" s="223"/>
      <c r="D1904" s="965"/>
      <c r="E1904" s="966"/>
      <c r="F1904" s="966"/>
      <c r="G1904" s="966"/>
      <c r="H1904" s="966"/>
      <c r="I1904" s="966"/>
      <c r="J1904" s="966"/>
      <c r="K1904" s="966"/>
      <c r="L1904" s="966"/>
      <c r="M1904" s="966"/>
      <c r="N1904" s="966"/>
      <c r="O1904" s="966"/>
      <c r="P1904" s="966"/>
      <c r="Q1904" s="967"/>
      <c r="R1904" s="339"/>
      <c r="S1904" s="380"/>
      <c r="T1904" s="202" t="b">
        <f t="shared" si="160"/>
        <v>0</v>
      </c>
      <c r="U1904" s="202" t="str">
        <f t="shared" si="161"/>
        <v>FALSE</v>
      </c>
      <c r="V1904" s="202">
        <f t="shared" si="167"/>
        <v>0</v>
      </c>
      <c r="W1904" s="202" t="str">
        <f t="shared" si="162"/>
        <v>0</v>
      </c>
      <c r="X1904" s="174"/>
      <c r="Y1904" s="174"/>
      <c r="Z1904" s="174"/>
      <c r="AA1904" s="175"/>
      <c r="AB1904" s="176"/>
      <c r="AC1904" s="176"/>
    </row>
    <row r="1905" spans="1:29" s="154" customFormat="1" ht="15.75" x14ac:dyDescent="0.25">
      <c r="A1905" s="128"/>
      <c r="B1905" s="311"/>
      <c r="C1905" s="307"/>
      <c r="D1905" s="312"/>
      <c r="E1905" s="312"/>
      <c r="F1905" s="312"/>
      <c r="G1905" s="312"/>
      <c r="H1905" s="312"/>
      <c r="I1905" s="312"/>
      <c r="J1905" s="312"/>
      <c r="K1905" s="312"/>
      <c r="L1905" s="312"/>
      <c r="M1905" s="312"/>
      <c r="N1905" s="312"/>
      <c r="O1905" s="312"/>
      <c r="P1905" s="312"/>
      <c r="Q1905" s="312"/>
      <c r="R1905" s="304"/>
      <c r="S1905" s="380"/>
      <c r="T1905" s="128"/>
      <c r="U1905" s="128"/>
      <c r="V1905" s="128"/>
      <c r="W1905" s="128"/>
      <c r="X1905" s="124"/>
      <c r="Y1905" s="124"/>
      <c r="Z1905" s="124"/>
      <c r="AA1905" s="124"/>
      <c r="AB1905" s="124"/>
      <c r="AC1905" s="124"/>
    </row>
    <row r="1906" spans="1:29" s="133" customFormat="1" ht="21.75" customHeight="1" x14ac:dyDescent="0.25">
      <c r="A1906" s="128"/>
      <c r="B1906" s="220"/>
      <c r="C1906" s="223"/>
      <c r="D1906" s="221" t="s">
        <v>663</v>
      </c>
      <c r="E1906" s="222"/>
      <c r="F1906" s="222"/>
      <c r="G1906" s="223"/>
      <c r="H1906" s="224"/>
      <c r="I1906" s="223"/>
      <c r="J1906" s="223"/>
      <c r="K1906" s="223"/>
      <c r="L1906" s="223"/>
      <c r="M1906" s="223"/>
      <c r="N1906" s="225"/>
      <c r="O1906" s="226"/>
      <c r="P1906" s="129"/>
      <c r="Q1906" s="129"/>
      <c r="R1906" s="227"/>
      <c r="S1906" s="380"/>
      <c r="T1906" s="202"/>
      <c r="U1906" s="202"/>
      <c r="V1906" s="202"/>
      <c r="W1906" s="202"/>
      <c r="X1906" s="202"/>
      <c r="Y1906" s="202"/>
      <c r="Z1906" s="202"/>
      <c r="AA1906" s="128"/>
      <c r="AB1906" s="131"/>
      <c r="AC1906" s="131"/>
    </row>
    <row r="1907" spans="1:29" s="133" customFormat="1" ht="15.75" x14ac:dyDescent="0.25">
      <c r="A1907" s="128"/>
      <c r="B1907" s="220"/>
      <c r="C1907" s="223"/>
      <c r="D1907" s="229"/>
      <c r="E1907" s="230" t="s">
        <v>257</v>
      </c>
      <c r="F1907" s="956" t="s">
        <v>251</v>
      </c>
      <c r="G1907" s="957"/>
      <c r="H1907" s="957"/>
      <c r="I1907" s="957"/>
      <c r="J1907" s="958"/>
      <c r="L1907" s="230" t="s">
        <v>258</v>
      </c>
      <c r="M1907" s="956" t="s">
        <v>251</v>
      </c>
      <c r="N1907" s="957"/>
      <c r="O1907" s="957"/>
      <c r="P1907" s="957"/>
      <c r="Q1907" s="958"/>
      <c r="R1907" s="227"/>
      <c r="S1907" s="380"/>
      <c r="T1907" s="202"/>
      <c r="U1907" s="202"/>
      <c r="V1907" s="202"/>
      <c r="W1907" s="202"/>
      <c r="X1907" s="202"/>
      <c r="Y1907" s="202"/>
      <c r="Z1907" s="202"/>
      <c r="AA1907" s="128"/>
      <c r="AB1907" s="131"/>
      <c r="AC1907" s="131"/>
    </row>
    <row r="1908" spans="1:29" s="207" customFormat="1" ht="15.75" thickBot="1" x14ac:dyDescent="0.3">
      <c r="A1908" s="128"/>
      <c r="B1908" s="220"/>
      <c r="C1908" s="223"/>
      <c r="D1908" s="340"/>
      <c r="E1908" s="671"/>
      <c r="F1908" s="671"/>
      <c r="G1908" s="671"/>
      <c r="H1908" s="671"/>
      <c r="I1908" s="671"/>
      <c r="J1908" s="671"/>
      <c r="K1908" s="671"/>
      <c r="L1908" s="671"/>
      <c r="M1908" s="671"/>
      <c r="N1908" s="671"/>
      <c r="O1908" s="671"/>
      <c r="P1908" s="671"/>
      <c r="Q1908" s="671"/>
      <c r="R1908" s="306"/>
      <c r="S1908" s="380"/>
      <c r="T1908" s="202" t="b">
        <f t="shared" si="160"/>
        <v>0</v>
      </c>
      <c r="U1908" s="202" t="str">
        <f t="shared" si="161"/>
        <v>FALSE</v>
      </c>
      <c r="V1908" s="202">
        <f t="shared" si="167"/>
        <v>0</v>
      </c>
      <c r="W1908" s="202" t="str">
        <f t="shared" si="162"/>
        <v>0</v>
      </c>
      <c r="X1908" s="261"/>
      <c r="Y1908" s="261"/>
      <c r="Z1908" s="261"/>
      <c r="AA1908" s="124"/>
      <c r="AB1908" s="262"/>
      <c r="AC1908" s="262"/>
    </row>
    <row r="1909" spans="1:29" s="177" customFormat="1" ht="15.75" x14ac:dyDescent="0.25">
      <c r="A1909" s="128"/>
      <c r="B1909" s="291"/>
      <c r="C1909" s="292"/>
      <c r="D1909" s="342"/>
      <c r="E1909" s="342"/>
      <c r="F1909" s="342"/>
      <c r="G1909" s="342"/>
      <c r="H1909" s="342"/>
      <c r="I1909" s="342"/>
      <c r="J1909" s="342"/>
      <c r="K1909" s="342"/>
      <c r="L1909" s="342"/>
      <c r="M1909" s="342"/>
      <c r="N1909" s="343"/>
      <c r="O1909" s="342"/>
      <c r="P1909" s="342"/>
      <c r="Q1909" s="342"/>
      <c r="R1909" s="294"/>
      <c r="S1909" s="380"/>
      <c r="T1909" s="202" t="b">
        <f t="shared" si="160"/>
        <v>0</v>
      </c>
      <c r="U1909" s="202" t="str">
        <f t="shared" si="161"/>
        <v>FALSE</v>
      </c>
      <c r="V1909" s="202">
        <f t="shared" si="167"/>
        <v>0</v>
      </c>
      <c r="W1909" s="202" t="str">
        <f t="shared" si="162"/>
        <v>0</v>
      </c>
      <c r="X1909" s="174"/>
      <c r="Y1909" s="174"/>
      <c r="Z1909" s="174"/>
      <c r="AA1909" s="175"/>
      <c r="AB1909" s="176"/>
      <c r="AC1909" s="176"/>
    </row>
    <row r="1910" spans="1:29" s="177" customFormat="1" ht="15.75" x14ac:dyDescent="0.25">
      <c r="A1910" s="128"/>
      <c r="B1910" s="220"/>
      <c r="C1910" s="322" t="s">
        <v>178</v>
      </c>
      <c r="D1910" s="322"/>
      <c r="E1910" s="307"/>
      <c r="F1910" s="307"/>
      <c r="G1910" s="307"/>
      <c r="H1910" s="307"/>
      <c r="I1910" s="307"/>
      <c r="J1910" s="307"/>
      <c r="K1910" s="307"/>
      <c r="L1910" s="307"/>
      <c r="M1910" s="307"/>
      <c r="N1910" s="323"/>
      <c r="O1910" s="307"/>
      <c r="P1910" s="307"/>
      <c r="Q1910" s="307"/>
      <c r="R1910" s="306"/>
      <c r="S1910" s="380"/>
      <c r="T1910" s="202" t="b">
        <f t="shared" si="160"/>
        <v>0</v>
      </c>
      <c r="U1910" s="202" t="str">
        <f t="shared" si="161"/>
        <v>FALSE</v>
      </c>
      <c r="V1910" s="202">
        <f>IF(P1910="YES",1,0)</f>
        <v>0</v>
      </c>
      <c r="W1910" s="202" t="str">
        <f t="shared" si="162"/>
        <v>0</v>
      </c>
      <c r="X1910" s="174"/>
      <c r="Y1910" s="174"/>
      <c r="Z1910" s="174"/>
      <c r="AA1910" s="175"/>
      <c r="AB1910" s="176"/>
      <c r="AC1910" s="176"/>
    </row>
    <row r="1911" spans="1:29" s="346" customFormat="1" ht="15.75" customHeight="1" x14ac:dyDescent="0.25">
      <c r="A1911" s="324"/>
      <c r="B1911" s="325"/>
      <c r="C1911" s="326" t="s">
        <v>359</v>
      </c>
      <c r="E1911" s="565"/>
      <c r="F1911" s="565"/>
      <c r="G1911" s="565"/>
      <c r="H1911" s="565"/>
      <c r="I1911" s="565"/>
      <c r="J1911" s="565"/>
      <c r="K1911" s="565"/>
      <c r="L1911" s="565"/>
      <c r="M1911" s="565"/>
      <c r="N1911" s="328"/>
      <c r="O1911" s="328"/>
      <c r="P1911" s="328"/>
      <c r="Q1911" s="328"/>
      <c r="R1911" s="329"/>
      <c r="S1911" s="539"/>
      <c r="T1911" s="330"/>
      <c r="U1911" s="330"/>
      <c r="V1911" s="330"/>
      <c r="W1911" s="330"/>
      <c r="X1911" s="349"/>
      <c r="Y1911" s="349"/>
      <c r="Z1911" s="349"/>
      <c r="AA1911" s="541"/>
      <c r="AB1911" s="350"/>
      <c r="AC1911" s="350"/>
    </row>
    <row r="1912" spans="1:29" s="177" customFormat="1" ht="16.5" customHeight="1" x14ac:dyDescent="0.25">
      <c r="A1912" s="128"/>
      <c r="B1912" s="220"/>
      <c r="C1912" s="223"/>
      <c r="D1912" s="229"/>
      <c r="E1912" s="307"/>
      <c r="F1912" s="307"/>
      <c r="G1912" s="307"/>
      <c r="H1912" s="307"/>
      <c r="I1912" s="307"/>
      <c r="J1912" s="307"/>
      <c r="K1912" s="307"/>
      <c r="L1912" s="307"/>
      <c r="M1912" s="307"/>
      <c r="N1912" s="307"/>
      <c r="O1912" s="307"/>
      <c r="P1912" s="307"/>
      <c r="Q1912" s="307"/>
      <c r="R1912" s="306"/>
      <c r="S1912" s="380"/>
      <c r="T1912" s="202" t="b">
        <f t="shared" si="160"/>
        <v>0</v>
      </c>
      <c r="U1912" s="202" t="str">
        <f t="shared" si="161"/>
        <v>FALSE</v>
      </c>
      <c r="V1912" s="202">
        <f>IF(P1912="YES",1,0)</f>
        <v>0</v>
      </c>
      <c r="W1912" s="202" t="str">
        <f t="shared" si="162"/>
        <v>0</v>
      </c>
      <c r="X1912" s="174"/>
      <c r="Y1912" s="174"/>
      <c r="Z1912" s="174"/>
      <c r="AA1912" s="175"/>
      <c r="AB1912" s="176"/>
      <c r="AC1912" s="176"/>
    </row>
    <row r="1913" spans="1:29" s="177" customFormat="1" ht="16.5" customHeight="1" x14ac:dyDescent="0.25">
      <c r="A1913" s="128"/>
      <c r="B1913" s="220"/>
      <c r="C1913" s="223"/>
      <c r="D1913" s="302" t="s">
        <v>711</v>
      </c>
      <c r="E1913" s="302"/>
      <c r="F1913" s="302"/>
      <c r="G1913" s="302"/>
      <c r="H1913" s="302"/>
      <c r="I1913" s="302"/>
      <c r="J1913" s="302"/>
      <c r="K1913" s="302"/>
      <c r="L1913" s="302"/>
      <c r="M1913" s="95" t="s">
        <v>251</v>
      </c>
      <c r="N1913" s="302"/>
      <c r="O1913" s="302"/>
      <c r="Q1913" s="307"/>
      <c r="R1913" s="306"/>
      <c r="S1913" s="380" t="str">
        <f>IF(AND(OR(M1913="NO",M1913="&lt;select&gt;"),OR(D1917&lt;&gt;"",U1928="TRUE",D1922&lt;&gt;"")),"Please answer this question by making a selection in the dropdown.","")</f>
        <v/>
      </c>
      <c r="T1913" s="202" t="b">
        <f t="shared" si="160"/>
        <v>0</v>
      </c>
      <c r="U1913" s="202" t="str">
        <f t="shared" si="161"/>
        <v>FALSE</v>
      </c>
      <c r="V1913" s="202">
        <f>IF(M1913="YES",1,0)</f>
        <v>0</v>
      </c>
      <c r="W1913" s="202" t="str">
        <f t="shared" si="162"/>
        <v>0</v>
      </c>
      <c r="X1913" s="174"/>
      <c r="Y1913" s="174"/>
      <c r="Z1913" s="174"/>
      <c r="AA1913" s="175"/>
      <c r="AB1913" s="176"/>
      <c r="AC1913" s="176"/>
    </row>
    <row r="1914" spans="1:29" s="177" customFormat="1" ht="15.75" customHeight="1" x14ac:dyDescent="0.25">
      <c r="A1914" s="128"/>
      <c r="B1914" s="220"/>
      <c r="C1914" s="223"/>
      <c r="D1914" s="334"/>
      <c r="E1914" s="385"/>
      <c r="F1914" s="385"/>
      <c r="G1914" s="385"/>
      <c r="H1914" s="385"/>
      <c r="I1914" s="385"/>
      <c r="J1914" s="385"/>
      <c r="K1914" s="385"/>
      <c r="L1914" s="385"/>
      <c r="M1914" s="385"/>
      <c r="N1914" s="385"/>
      <c r="O1914" s="226"/>
      <c r="P1914" s="151"/>
      <c r="Q1914" s="151"/>
      <c r="R1914" s="306"/>
      <c r="S1914" s="672"/>
      <c r="T1914" s="202" t="b">
        <f t="shared" si="160"/>
        <v>0</v>
      </c>
      <c r="U1914" s="202" t="str">
        <f t="shared" si="161"/>
        <v>FALSE</v>
      </c>
      <c r="V1914" s="202">
        <f t="shared" ref="V1914:V1933" si="168">IF(C1914="Uploaded",1,0)</f>
        <v>0</v>
      </c>
      <c r="W1914" s="202" t="str">
        <f t="shared" si="162"/>
        <v>0</v>
      </c>
      <c r="X1914" s="174"/>
      <c r="Y1914" s="174"/>
      <c r="Z1914" s="174"/>
      <c r="AA1914" s="175"/>
      <c r="AB1914" s="176"/>
      <c r="AC1914" s="176"/>
    </row>
    <row r="1915" spans="1:29" s="177" customFormat="1" ht="17.25" customHeight="1" x14ac:dyDescent="0.25">
      <c r="A1915" s="128"/>
      <c r="B1915" s="220"/>
      <c r="C1915" s="307"/>
      <c r="D1915" s="222" t="s">
        <v>521</v>
      </c>
      <c r="E1915" s="222"/>
      <c r="F1915" s="222"/>
      <c r="G1915" s="222"/>
      <c r="H1915" s="222"/>
      <c r="I1915" s="222"/>
      <c r="J1915" s="222"/>
      <c r="K1915" s="222"/>
      <c r="L1915" s="559" t="s">
        <v>522</v>
      </c>
      <c r="M1915" s="673"/>
      <c r="N1915" s="673"/>
      <c r="O1915" s="673"/>
      <c r="R1915" s="306"/>
      <c r="S1915" s="672" t="str">
        <f>IF(AND(N1913="YES",D1917=""),"Please add narrative text.","")</f>
        <v/>
      </c>
      <c r="T1915" s="202" t="b">
        <f t="shared" ref="T1915:T1989" si="169">IF(W1915="1",TRUE,FALSE)</f>
        <v>0</v>
      </c>
      <c r="U1915" s="202" t="str">
        <f t="shared" ref="U1915:U1989" si="170">""&amp;T1915&amp;""</f>
        <v>FALSE</v>
      </c>
      <c r="V1915" s="202">
        <f t="shared" si="168"/>
        <v>0</v>
      </c>
      <c r="W1915" s="202" t="str">
        <f t="shared" ref="W1915:W1989" si="171">""&amp;V1915&amp;""</f>
        <v>0</v>
      </c>
      <c r="X1915" s="174"/>
      <c r="Y1915" s="174"/>
      <c r="Z1915" s="174"/>
      <c r="AA1915" s="175"/>
      <c r="AB1915" s="176"/>
      <c r="AC1915" s="176"/>
    </row>
    <row r="1916" spans="1:29" s="177" customFormat="1" ht="13.15" customHeight="1" x14ac:dyDescent="0.25">
      <c r="A1916" s="128"/>
      <c r="B1916" s="220"/>
      <c r="C1916" s="223"/>
      <c r="D1916" s="307"/>
      <c r="E1916" s="307"/>
      <c r="F1916" s="307"/>
      <c r="G1916" s="307"/>
      <c r="H1916" s="307"/>
      <c r="I1916" s="307"/>
      <c r="J1916" s="307"/>
      <c r="K1916" s="307"/>
      <c r="L1916" s="308"/>
      <c r="M1916" s="223"/>
      <c r="N1916" s="223"/>
      <c r="O1916" s="223"/>
      <c r="P1916" s="275"/>
      <c r="Q1916" s="275"/>
      <c r="R1916" s="306"/>
      <c r="S1916" s="672"/>
      <c r="T1916" s="202" t="b">
        <f t="shared" si="169"/>
        <v>0</v>
      </c>
      <c r="U1916" s="202" t="str">
        <f t="shared" si="170"/>
        <v>FALSE</v>
      </c>
      <c r="V1916" s="202">
        <f t="shared" si="168"/>
        <v>0</v>
      </c>
      <c r="W1916" s="202" t="str">
        <f t="shared" si="171"/>
        <v>0</v>
      </c>
      <c r="X1916" s="174"/>
      <c r="Y1916" s="174"/>
      <c r="Z1916" s="174"/>
      <c r="AA1916" s="175"/>
      <c r="AB1916" s="176"/>
      <c r="AC1916" s="176"/>
    </row>
    <row r="1917" spans="1:29" s="177" customFormat="1" ht="18" customHeight="1" x14ac:dyDescent="0.25">
      <c r="A1917" s="128"/>
      <c r="B1917" s="220"/>
      <c r="C1917" s="223"/>
      <c r="D1917" s="959"/>
      <c r="E1917" s="960"/>
      <c r="F1917" s="960"/>
      <c r="G1917" s="960"/>
      <c r="H1917" s="960"/>
      <c r="I1917" s="960"/>
      <c r="J1917" s="961"/>
      <c r="K1917" s="387"/>
      <c r="L1917" s="959"/>
      <c r="M1917" s="960"/>
      <c r="N1917" s="960"/>
      <c r="O1917" s="960"/>
      <c r="P1917" s="960"/>
      <c r="Q1917" s="961"/>
      <c r="R1917" s="309"/>
      <c r="S1917" s="672" t="str">
        <f>IF(AND(M1913="YES",L1917=""),"Please insert the requested information.","")</f>
        <v/>
      </c>
      <c r="T1917" s="202" t="b">
        <f t="shared" si="169"/>
        <v>0</v>
      </c>
      <c r="U1917" s="202" t="str">
        <f t="shared" si="170"/>
        <v>FALSE</v>
      </c>
      <c r="V1917" s="202">
        <f t="shared" si="168"/>
        <v>0</v>
      </c>
      <c r="W1917" s="202" t="str">
        <f t="shared" si="171"/>
        <v>0</v>
      </c>
      <c r="X1917" s="174"/>
      <c r="Y1917" s="174"/>
      <c r="Z1917" s="174"/>
      <c r="AA1917" s="175"/>
      <c r="AB1917" s="176"/>
      <c r="AC1917" s="176"/>
    </row>
    <row r="1918" spans="1:29" s="177" customFormat="1" ht="18.75" customHeight="1" x14ac:dyDescent="0.25">
      <c r="A1918" s="128"/>
      <c r="B1918" s="220"/>
      <c r="C1918" s="223"/>
      <c r="D1918" s="965"/>
      <c r="E1918" s="966"/>
      <c r="F1918" s="966"/>
      <c r="G1918" s="966"/>
      <c r="H1918" s="966"/>
      <c r="I1918" s="966"/>
      <c r="J1918" s="967"/>
      <c r="K1918" s="387"/>
      <c r="L1918" s="965"/>
      <c r="M1918" s="966"/>
      <c r="N1918" s="966"/>
      <c r="O1918" s="966"/>
      <c r="P1918" s="966"/>
      <c r="Q1918" s="967"/>
      <c r="R1918" s="306"/>
      <c r="S1918" s="660"/>
      <c r="T1918" s="202" t="b">
        <f t="shared" si="169"/>
        <v>0</v>
      </c>
      <c r="U1918" s="202" t="str">
        <f t="shared" si="170"/>
        <v>FALSE</v>
      </c>
      <c r="V1918" s="202">
        <f t="shared" si="168"/>
        <v>0</v>
      </c>
      <c r="W1918" s="202" t="str">
        <f t="shared" si="171"/>
        <v>0</v>
      </c>
      <c r="X1918" s="174"/>
      <c r="Y1918" s="174"/>
      <c r="Z1918" s="174"/>
      <c r="AA1918" s="175"/>
      <c r="AB1918" s="176"/>
      <c r="AC1918" s="176"/>
    </row>
    <row r="1919" spans="1:29" s="177" customFormat="1" ht="19.5" customHeight="1" x14ac:dyDescent="0.25">
      <c r="A1919" s="128"/>
      <c r="B1919" s="220"/>
      <c r="C1919" s="223"/>
      <c r="D1919" s="229"/>
      <c r="E1919" s="307"/>
      <c r="F1919" s="307"/>
      <c r="G1919" s="307"/>
      <c r="H1919" s="307"/>
      <c r="I1919" s="307"/>
      <c r="J1919" s="307"/>
      <c r="K1919" s="307"/>
      <c r="L1919" s="307"/>
      <c r="M1919" s="307"/>
      <c r="N1919" s="307"/>
      <c r="O1919" s="307"/>
      <c r="P1919" s="307"/>
      <c r="Q1919" s="307"/>
      <c r="R1919" s="306"/>
      <c r="S1919" s="672"/>
      <c r="T1919" s="202" t="b">
        <f t="shared" si="169"/>
        <v>0</v>
      </c>
      <c r="U1919" s="202" t="str">
        <f t="shared" si="170"/>
        <v>FALSE</v>
      </c>
      <c r="V1919" s="202">
        <f>IF(P1919="YES",1,0)</f>
        <v>0</v>
      </c>
      <c r="W1919" s="202" t="str">
        <f t="shared" si="171"/>
        <v>0</v>
      </c>
      <c r="X1919" s="174"/>
      <c r="Y1919" s="174"/>
      <c r="Z1919" s="174"/>
      <c r="AA1919" s="175"/>
      <c r="AB1919" s="176"/>
      <c r="AC1919" s="176"/>
    </row>
    <row r="1920" spans="1:29" s="177" customFormat="1" ht="15" customHeight="1" x14ac:dyDescent="0.25">
      <c r="A1920" s="128"/>
      <c r="B1920" s="220"/>
      <c r="C1920" s="223"/>
      <c r="D1920" s="222" t="s">
        <v>396</v>
      </c>
      <c r="E1920" s="222"/>
      <c r="F1920" s="222"/>
      <c r="G1920" s="222"/>
      <c r="H1920" s="222"/>
      <c r="I1920" s="222"/>
      <c r="J1920" s="222"/>
      <c r="K1920" s="222"/>
      <c r="L1920" s="222"/>
      <c r="M1920" s="222"/>
      <c r="N1920" s="222"/>
      <c r="O1920" s="222"/>
      <c r="P1920" s="222"/>
      <c r="Q1920" s="385"/>
      <c r="R1920" s="306"/>
      <c r="S1920" s="380"/>
      <c r="T1920" s="202" t="b">
        <f t="shared" si="169"/>
        <v>0</v>
      </c>
      <c r="U1920" s="202" t="str">
        <f t="shared" si="170"/>
        <v>FALSE</v>
      </c>
      <c r="V1920" s="202">
        <f t="shared" si="168"/>
        <v>0</v>
      </c>
      <c r="W1920" s="202" t="str">
        <f t="shared" si="171"/>
        <v>0</v>
      </c>
      <c r="X1920" s="174"/>
      <c r="Y1920" s="174"/>
      <c r="Z1920" s="174"/>
      <c r="AA1920" s="175"/>
      <c r="AB1920" s="176"/>
      <c r="AC1920" s="176"/>
    </row>
    <row r="1921" spans="1:41" s="177" customFormat="1" ht="9.75" customHeight="1" x14ac:dyDescent="0.25">
      <c r="A1921" s="128"/>
      <c r="B1921" s="220"/>
      <c r="C1921" s="223"/>
      <c r="D1921" s="307"/>
      <c r="E1921" s="307"/>
      <c r="F1921" s="307"/>
      <c r="G1921" s="307"/>
      <c r="H1921" s="307"/>
      <c r="I1921" s="307"/>
      <c r="J1921" s="307"/>
      <c r="K1921" s="307"/>
      <c r="L1921" s="307"/>
      <c r="M1921" s="307"/>
      <c r="N1921" s="323"/>
      <c r="O1921" s="307"/>
      <c r="P1921" s="307"/>
      <c r="Q1921" s="307"/>
      <c r="R1921" s="306"/>
      <c r="S1921" s="380"/>
      <c r="T1921" s="202" t="b">
        <f t="shared" si="169"/>
        <v>0</v>
      </c>
      <c r="U1921" s="202" t="str">
        <f t="shared" si="170"/>
        <v>FALSE</v>
      </c>
      <c r="V1921" s="202">
        <f t="shared" si="168"/>
        <v>0</v>
      </c>
      <c r="W1921" s="202" t="str">
        <f t="shared" si="171"/>
        <v>0</v>
      </c>
      <c r="X1921" s="174"/>
      <c r="Y1921" s="174"/>
      <c r="Z1921" s="174"/>
      <c r="AA1921" s="175"/>
      <c r="AB1921" s="176"/>
      <c r="AC1921" s="176"/>
    </row>
    <row r="1922" spans="1:41" s="177" customFormat="1" ht="18" customHeight="1" x14ac:dyDescent="0.25">
      <c r="A1922" s="128"/>
      <c r="B1922" s="220"/>
      <c r="C1922" s="223"/>
      <c r="D1922" s="959"/>
      <c r="E1922" s="960"/>
      <c r="F1922" s="960"/>
      <c r="G1922" s="960"/>
      <c r="H1922" s="960"/>
      <c r="I1922" s="960"/>
      <c r="J1922" s="960"/>
      <c r="K1922" s="960"/>
      <c r="L1922" s="960"/>
      <c r="M1922" s="960"/>
      <c r="N1922" s="960"/>
      <c r="O1922" s="960"/>
      <c r="P1922" s="960"/>
      <c r="Q1922" s="961"/>
      <c r="R1922" s="309"/>
      <c r="S1922" s="380" t="str">
        <f>IF(AND(M1913="YES",D1922=""),"Please add narrative text.","")</f>
        <v/>
      </c>
      <c r="T1922" s="202" t="b">
        <f t="shared" si="169"/>
        <v>0</v>
      </c>
      <c r="U1922" s="202" t="str">
        <f t="shared" si="170"/>
        <v>FALSE</v>
      </c>
      <c r="V1922" s="202">
        <f t="shared" si="168"/>
        <v>0</v>
      </c>
      <c r="W1922" s="202" t="str">
        <f t="shared" si="171"/>
        <v>0</v>
      </c>
      <c r="X1922" s="174"/>
      <c r="Y1922" s="174"/>
      <c r="Z1922" s="174"/>
      <c r="AA1922" s="175"/>
      <c r="AB1922" s="176"/>
      <c r="AC1922" s="176"/>
    </row>
    <row r="1923" spans="1:41" s="177" customFormat="1" x14ac:dyDescent="0.25">
      <c r="A1923" s="128"/>
      <c r="B1923" s="220"/>
      <c r="C1923" s="223"/>
      <c r="D1923" s="962"/>
      <c r="E1923" s="963"/>
      <c r="F1923" s="963"/>
      <c r="G1923" s="963"/>
      <c r="H1923" s="963"/>
      <c r="I1923" s="963"/>
      <c r="J1923" s="963"/>
      <c r="K1923" s="963"/>
      <c r="L1923" s="963"/>
      <c r="M1923" s="963"/>
      <c r="N1923" s="963"/>
      <c r="O1923" s="963"/>
      <c r="P1923" s="963"/>
      <c r="Q1923" s="964"/>
      <c r="R1923" s="306"/>
      <c r="S1923" s="380"/>
      <c r="T1923" s="202" t="b">
        <f t="shared" si="169"/>
        <v>0</v>
      </c>
      <c r="U1923" s="202" t="str">
        <f t="shared" si="170"/>
        <v>FALSE</v>
      </c>
      <c r="V1923" s="202">
        <f t="shared" si="168"/>
        <v>0</v>
      </c>
      <c r="W1923" s="202" t="str">
        <f t="shared" si="171"/>
        <v>0</v>
      </c>
      <c r="X1923" s="174"/>
      <c r="Y1923" s="174"/>
      <c r="Z1923" s="174"/>
      <c r="AA1923" s="175"/>
      <c r="AB1923" s="176"/>
      <c r="AC1923" s="176"/>
    </row>
    <row r="1924" spans="1:41" s="177" customFormat="1" x14ac:dyDescent="0.25">
      <c r="A1924" s="128"/>
      <c r="B1924" s="220"/>
      <c r="C1924" s="223"/>
      <c r="D1924" s="962"/>
      <c r="E1924" s="963"/>
      <c r="F1924" s="963"/>
      <c r="G1924" s="963"/>
      <c r="H1924" s="963"/>
      <c r="I1924" s="963"/>
      <c r="J1924" s="963"/>
      <c r="K1924" s="963"/>
      <c r="L1924" s="963"/>
      <c r="M1924" s="963"/>
      <c r="N1924" s="963"/>
      <c r="O1924" s="963"/>
      <c r="P1924" s="963"/>
      <c r="Q1924" s="964"/>
      <c r="R1924" s="306"/>
      <c r="S1924" s="380"/>
      <c r="T1924" s="202" t="b">
        <f t="shared" si="169"/>
        <v>0</v>
      </c>
      <c r="U1924" s="202" t="str">
        <f t="shared" si="170"/>
        <v>FALSE</v>
      </c>
      <c r="V1924" s="202">
        <f t="shared" si="168"/>
        <v>0</v>
      </c>
      <c r="W1924" s="202" t="str">
        <f t="shared" si="171"/>
        <v>0</v>
      </c>
      <c r="X1924" s="174"/>
      <c r="Y1924" s="174"/>
      <c r="Z1924" s="174"/>
      <c r="AA1924" s="175"/>
      <c r="AB1924" s="176"/>
      <c r="AC1924" s="176"/>
    </row>
    <row r="1925" spans="1:41" s="177" customFormat="1" x14ac:dyDescent="0.25">
      <c r="A1925" s="128"/>
      <c r="B1925" s="220"/>
      <c r="C1925" s="223"/>
      <c r="D1925" s="962"/>
      <c r="E1925" s="963"/>
      <c r="F1925" s="963"/>
      <c r="G1925" s="963"/>
      <c r="H1925" s="963"/>
      <c r="I1925" s="963"/>
      <c r="J1925" s="963"/>
      <c r="K1925" s="963"/>
      <c r="L1925" s="963"/>
      <c r="M1925" s="963"/>
      <c r="N1925" s="963"/>
      <c r="O1925" s="963"/>
      <c r="P1925" s="963"/>
      <c r="Q1925" s="964"/>
      <c r="R1925" s="306"/>
      <c r="S1925" s="380"/>
      <c r="T1925" s="202" t="b">
        <f t="shared" si="169"/>
        <v>0</v>
      </c>
      <c r="U1925" s="202" t="str">
        <f t="shared" si="170"/>
        <v>FALSE</v>
      </c>
      <c r="V1925" s="202">
        <f t="shared" si="168"/>
        <v>0</v>
      </c>
      <c r="W1925" s="202" t="str">
        <f t="shared" si="171"/>
        <v>0</v>
      </c>
      <c r="X1925" s="174"/>
      <c r="Y1925" s="174"/>
      <c r="Z1925" s="174"/>
      <c r="AA1925" s="175"/>
      <c r="AB1925" s="176"/>
      <c r="AC1925" s="176"/>
    </row>
    <row r="1926" spans="1:41" s="177" customFormat="1" x14ac:dyDescent="0.25">
      <c r="A1926" s="128"/>
      <c r="B1926" s="220"/>
      <c r="C1926" s="223"/>
      <c r="D1926" s="965"/>
      <c r="E1926" s="966"/>
      <c r="F1926" s="966"/>
      <c r="G1926" s="966"/>
      <c r="H1926" s="966"/>
      <c r="I1926" s="966"/>
      <c r="J1926" s="966"/>
      <c r="K1926" s="966"/>
      <c r="L1926" s="966"/>
      <c r="M1926" s="966"/>
      <c r="N1926" s="966"/>
      <c r="O1926" s="966"/>
      <c r="P1926" s="966"/>
      <c r="Q1926" s="967"/>
      <c r="R1926" s="306"/>
      <c r="S1926" s="380"/>
      <c r="T1926" s="202" t="b">
        <f t="shared" si="169"/>
        <v>0</v>
      </c>
      <c r="U1926" s="202" t="str">
        <f t="shared" si="170"/>
        <v>FALSE</v>
      </c>
      <c r="V1926" s="202">
        <f t="shared" si="168"/>
        <v>0</v>
      </c>
      <c r="W1926" s="202" t="str">
        <f t="shared" si="171"/>
        <v>0</v>
      </c>
      <c r="X1926" s="174"/>
      <c r="Y1926" s="174"/>
      <c r="Z1926" s="174"/>
      <c r="AA1926" s="175"/>
      <c r="AB1926" s="176"/>
      <c r="AC1926" s="176"/>
    </row>
    <row r="1927" spans="1:41" s="207" customFormat="1" x14ac:dyDescent="0.25">
      <c r="A1927" s="128"/>
      <c r="B1927" s="220"/>
      <c r="C1927" s="223"/>
      <c r="D1927" s="340"/>
      <c r="E1927" s="340"/>
      <c r="F1927" s="340"/>
      <c r="G1927" s="340"/>
      <c r="H1927" s="340"/>
      <c r="I1927" s="340"/>
      <c r="J1927" s="340"/>
      <c r="K1927" s="340"/>
      <c r="L1927" s="340"/>
      <c r="M1927" s="340"/>
      <c r="N1927" s="341"/>
      <c r="O1927" s="340"/>
      <c r="P1927" s="340"/>
      <c r="Q1927" s="340"/>
      <c r="R1927" s="306"/>
      <c r="S1927" s="380"/>
      <c r="T1927" s="202" t="b">
        <f t="shared" si="169"/>
        <v>0</v>
      </c>
      <c r="U1927" s="202" t="str">
        <f t="shared" ref="U1927:U1932" si="172">""&amp;T1927&amp;""</f>
        <v>FALSE</v>
      </c>
      <c r="V1927" s="202">
        <f t="shared" si="168"/>
        <v>0</v>
      </c>
      <c r="W1927" s="202" t="str">
        <f t="shared" ref="W1927:W1932" si="173">""&amp;V1927&amp;""</f>
        <v>0</v>
      </c>
      <c r="X1927" s="261"/>
      <c r="Y1927" s="261"/>
      <c r="Z1927" s="261"/>
      <c r="AA1927" s="124"/>
      <c r="AB1927" s="262"/>
      <c r="AC1927" s="262"/>
    </row>
    <row r="1928" spans="1:41" s="207" customFormat="1" ht="22.15" customHeight="1" x14ac:dyDescent="0.25">
      <c r="A1928" s="128"/>
      <c r="B1928" s="220"/>
      <c r="C1928" s="223"/>
      <c r="D1928" s="902" t="s">
        <v>298</v>
      </c>
      <c r="E1928" s="902"/>
      <c r="F1928" s="902"/>
      <c r="G1928" s="902"/>
      <c r="H1928" s="902"/>
      <c r="I1928" s="902"/>
      <c r="J1928" s="902"/>
      <c r="K1928" s="902"/>
      <c r="L1928" s="902"/>
      <c r="M1928" s="902"/>
      <c r="N1928" s="902"/>
      <c r="O1928" s="903"/>
      <c r="P1928" s="968" t="s">
        <v>251</v>
      </c>
      <c r="Q1928" s="969"/>
      <c r="R1928" s="306"/>
      <c r="S1928" s="536" t="str">
        <f>IF(AND(M1913="YES",P1928="&lt;select&gt;"),"Please upload the required documentation.","")</f>
        <v/>
      </c>
      <c r="T1928" s="202" t="b">
        <f t="shared" si="169"/>
        <v>0</v>
      </c>
      <c r="U1928" s="202" t="str">
        <f t="shared" si="172"/>
        <v>FALSE</v>
      </c>
      <c r="V1928" s="202">
        <f>IF(P1928="Uploaded",1,0)</f>
        <v>0</v>
      </c>
      <c r="W1928" s="202" t="str">
        <f t="shared" si="173"/>
        <v>0</v>
      </c>
      <c r="X1928" s="261"/>
      <c r="Y1928" s="261"/>
      <c r="Z1928" s="261"/>
      <c r="AA1928" s="124"/>
      <c r="AB1928" s="262"/>
      <c r="AC1928" s="262"/>
    </row>
    <row r="1929" spans="1:41" s="207" customFormat="1" ht="17.25" customHeight="1" x14ac:dyDescent="0.25">
      <c r="A1929" s="128"/>
      <c r="B1929" s="220"/>
      <c r="C1929" s="307"/>
      <c r="D1929" s="312"/>
      <c r="E1929" s="312"/>
      <c r="F1929" s="312"/>
      <c r="G1929" s="312"/>
      <c r="H1929" s="312"/>
      <c r="I1929" s="312"/>
      <c r="J1929" s="312"/>
      <c r="K1929" s="312"/>
      <c r="L1929" s="312"/>
      <c r="M1929" s="312"/>
      <c r="N1929" s="312"/>
      <c r="O1929" s="312"/>
      <c r="P1929" s="357"/>
      <c r="Q1929" s="357"/>
      <c r="R1929" s="306"/>
      <c r="S1929" s="536"/>
      <c r="T1929" s="202"/>
      <c r="U1929" s="202"/>
      <c r="V1929" s="202"/>
      <c r="W1929" s="202"/>
      <c r="X1929" s="261"/>
      <c r="Y1929" s="261"/>
      <c r="Z1929" s="261"/>
      <c r="AA1929" s="124"/>
      <c r="AB1929" s="262"/>
      <c r="AC1929" s="262"/>
    </row>
    <row r="1930" spans="1:41" s="133" customFormat="1" ht="21.75" customHeight="1" x14ac:dyDescent="0.25">
      <c r="A1930" s="128"/>
      <c r="B1930" s="220"/>
      <c r="C1930" s="223"/>
      <c r="D1930" s="221" t="s">
        <v>663</v>
      </c>
      <c r="E1930" s="222"/>
      <c r="F1930" s="222"/>
      <c r="G1930" s="223"/>
      <c r="H1930" s="224"/>
      <c r="I1930" s="223"/>
      <c r="J1930" s="223"/>
      <c r="K1930" s="223"/>
      <c r="L1930" s="223"/>
      <c r="M1930" s="223"/>
      <c r="N1930" s="225"/>
      <c r="O1930" s="226"/>
      <c r="P1930" s="129"/>
      <c r="Q1930" s="129"/>
      <c r="R1930" s="227"/>
      <c r="S1930" s="380"/>
      <c r="T1930" s="202"/>
      <c r="U1930" s="202"/>
      <c r="V1930" s="202"/>
      <c r="W1930" s="202"/>
      <c r="X1930" s="202"/>
      <c r="Y1930" s="202"/>
      <c r="Z1930" s="202"/>
      <c r="AA1930" s="128"/>
      <c r="AB1930" s="131"/>
      <c r="AC1930" s="131"/>
    </row>
    <row r="1931" spans="1:41" s="133" customFormat="1" ht="15.75" x14ac:dyDescent="0.25">
      <c r="A1931" s="128"/>
      <c r="B1931" s="220"/>
      <c r="C1931" s="223"/>
      <c r="D1931" s="229"/>
      <c r="E1931" s="411" t="s">
        <v>257</v>
      </c>
      <c r="F1931" s="956" t="s">
        <v>251</v>
      </c>
      <c r="G1931" s="957"/>
      <c r="H1931" s="957"/>
      <c r="I1931" s="957"/>
      <c r="J1931" s="958"/>
      <c r="K1931" s="494"/>
      <c r="L1931" s="411" t="s">
        <v>258</v>
      </c>
      <c r="M1931" s="956" t="s">
        <v>251</v>
      </c>
      <c r="N1931" s="957"/>
      <c r="O1931" s="957"/>
      <c r="P1931" s="957"/>
      <c r="Q1931" s="958"/>
      <c r="R1931" s="227"/>
      <c r="S1931" s="380"/>
      <c r="T1931" s="202"/>
      <c r="U1931" s="202"/>
      <c r="V1931" s="202"/>
      <c r="W1931" s="202"/>
      <c r="X1931" s="202"/>
      <c r="Y1931" s="202"/>
      <c r="Z1931" s="202"/>
      <c r="AA1931" s="128"/>
      <c r="AB1931" s="131"/>
      <c r="AC1931" s="131"/>
    </row>
    <row r="1932" spans="1:41" ht="11.45" customHeight="1" thickBot="1" x14ac:dyDescent="0.3">
      <c r="A1932" s="124"/>
      <c r="B1932" s="211"/>
      <c r="C1932" s="149"/>
      <c r="D1932" s="387"/>
      <c r="E1932" s="387"/>
      <c r="F1932" s="387"/>
      <c r="G1932" s="387"/>
      <c r="H1932" s="387"/>
      <c r="I1932" s="387"/>
      <c r="J1932" s="387"/>
      <c r="K1932" s="387"/>
      <c r="L1932" s="387"/>
      <c r="M1932" s="387"/>
      <c r="N1932" s="387"/>
      <c r="O1932" s="387"/>
      <c r="P1932" s="223"/>
      <c r="Q1932" s="223"/>
      <c r="R1932" s="243"/>
      <c r="S1932" s="536"/>
      <c r="T1932" s="202" t="b">
        <f>IF(W1932="1",TRUE,FALSE)</f>
        <v>0</v>
      </c>
      <c r="U1932" s="202" t="str">
        <f t="shared" si="172"/>
        <v>FALSE</v>
      </c>
      <c r="V1932" s="202">
        <f>IF(C1932="Uploaded",1,0)</f>
        <v>0</v>
      </c>
      <c r="W1932" s="202" t="str">
        <f t="shared" si="173"/>
        <v>0</v>
      </c>
      <c r="AL1932" s="178"/>
      <c r="AM1932" s="178"/>
      <c r="AN1932" s="178"/>
      <c r="AO1932" s="178"/>
    </row>
    <row r="1933" spans="1:41" s="177" customFormat="1" ht="15.75" x14ac:dyDescent="0.25">
      <c r="A1933" s="128"/>
      <c r="B1933" s="374"/>
      <c r="C1933" s="342"/>
      <c r="D1933" s="342"/>
      <c r="E1933" s="342"/>
      <c r="F1933" s="342"/>
      <c r="G1933" s="342"/>
      <c r="H1933" s="342"/>
      <c r="I1933" s="342"/>
      <c r="J1933" s="342"/>
      <c r="K1933" s="342"/>
      <c r="L1933" s="342"/>
      <c r="M1933" s="342"/>
      <c r="N1933" s="343"/>
      <c r="O1933" s="342"/>
      <c r="P1933" s="342"/>
      <c r="Q1933" s="342"/>
      <c r="R1933" s="294"/>
      <c r="S1933" s="380"/>
      <c r="T1933" s="202" t="b">
        <f t="shared" si="169"/>
        <v>0</v>
      </c>
      <c r="U1933" s="202" t="str">
        <f t="shared" si="170"/>
        <v>FALSE</v>
      </c>
      <c r="V1933" s="202">
        <f t="shared" si="168"/>
        <v>0</v>
      </c>
      <c r="W1933" s="202" t="str">
        <f t="shared" si="171"/>
        <v>0</v>
      </c>
      <c r="X1933" s="174"/>
      <c r="Y1933" s="174"/>
      <c r="Z1933" s="174"/>
      <c r="AA1933" s="175"/>
      <c r="AB1933" s="176"/>
      <c r="AC1933" s="176"/>
    </row>
    <row r="1934" spans="1:41" s="177" customFormat="1" ht="15.75" x14ac:dyDescent="0.25">
      <c r="A1934" s="128"/>
      <c r="B1934" s="375"/>
      <c r="C1934" s="322" t="s">
        <v>360</v>
      </c>
      <c r="D1934" s="322"/>
      <c r="E1934" s="307"/>
      <c r="F1934" s="307"/>
      <c r="G1934" s="307"/>
      <c r="H1934" s="307"/>
      <c r="I1934" s="307"/>
      <c r="J1934" s="307"/>
      <c r="K1934" s="307"/>
      <c r="L1934" s="307"/>
      <c r="M1934" s="307"/>
      <c r="N1934" s="323"/>
      <c r="O1934" s="307"/>
      <c r="P1934" s="307"/>
      <c r="Q1934" s="307"/>
      <c r="R1934" s="345"/>
      <c r="S1934" s="380"/>
      <c r="T1934" s="202" t="b">
        <f t="shared" si="169"/>
        <v>0</v>
      </c>
      <c r="U1934" s="202" t="str">
        <f t="shared" si="170"/>
        <v>FALSE</v>
      </c>
      <c r="V1934" s="202">
        <f>IF(P1934="YES",1,0)</f>
        <v>0</v>
      </c>
      <c r="W1934" s="202" t="str">
        <f t="shared" si="171"/>
        <v>0</v>
      </c>
      <c r="X1934" s="174"/>
      <c r="Y1934" s="174"/>
      <c r="Z1934" s="174"/>
      <c r="AA1934" s="175"/>
      <c r="AB1934" s="176"/>
      <c r="AC1934" s="176"/>
    </row>
    <row r="1935" spans="1:41" s="676" customFormat="1" ht="18" customHeight="1" x14ac:dyDescent="0.25">
      <c r="A1935" s="674"/>
      <c r="B1935" s="675"/>
      <c r="C1935" s="300" t="s">
        <v>361</v>
      </c>
      <c r="E1935" s="677"/>
      <c r="F1935" s="677"/>
      <c r="G1935" s="677"/>
      <c r="H1935" s="677"/>
      <c r="I1935" s="677"/>
      <c r="J1935" s="677"/>
      <c r="K1935" s="677"/>
      <c r="L1935" s="677"/>
      <c r="M1935" s="677"/>
      <c r="N1935" s="678"/>
      <c r="O1935" s="679"/>
      <c r="P1935" s="680"/>
      <c r="Q1935" s="680"/>
      <c r="R1935" s="681"/>
      <c r="S1935" s="682"/>
      <c r="T1935" s="683" t="e">
        <f t="shared" si="169"/>
        <v>#REF!</v>
      </c>
      <c r="U1935" s="683" t="e">
        <f t="shared" si="170"/>
        <v>#REF!</v>
      </c>
      <c r="V1935" s="683" t="e">
        <f>IF(#REF!="Uploaded",1,0)</f>
        <v>#REF!</v>
      </c>
      <c r="W1935" s="683" t="e">
        <f t="shared" si="171"/>
        <v>#REF!</v>
      </c>
      <c r="X1935" s="684"/>
      <c r="Y1935" s="684"/>
      <c r="Z1935" s="684"/>
      <c r="AA1935" s="685"/>
      <c r="AB1935" s="686"/>
      <c r="AC1935" s="686"/>
    </row>
    <row r="1936" spans="1:41" s="676" customFormat="1" ht="16.5" customHeight="1" x14ac:dyDescent="0.25">
      <c r="A1936" s="674"/>
      <c r="B1936" s="687"/>
      <c r="C1936" s="688"/>
      <c r="D1936" s="689"/>
      <c r="E1936" s="677"/>
      <c r="F1936" s="677"/>
      <c r="G1936" s="677"/>
      <c r="H1936" s="677"/>
      <c r="I1936" s="677"/>
      <c r="J1936" s="677"/>
      <c r="K1936" s="677"/>
      <c r="L1936" s="677"/>
      <c r="M1936" s="677"/>
      <c r="N1936" s="677"/>
      <c r="O1936" s="677"/>
      <c r="P1936" s="677"/>
      <c r="Q1936" s="677"/>
      <c r="R1936" s="690"/>
      <c r="S1936" s="682"/>
      <c r="T1936" s="683" t="b">
        <f>IF(W1936="1",TRUE,FALSE)</f>
        <v>0</v>
      </c>
      <c r="U1936" s="683" t="str">
        <f>""&amp;T1936&amp;""</f>
        <v>FALSE</v>
      </c>
      <c r="V1936" s="683">
        <f>IF(P1936="YES",1,0)</f>
        <v>0</v>
      </c>
      <c r="W1936" s="683" t="str">
        <f>""&amp;V1936&amp;""</f>
        <v>0</v>
      </c>
      <c r="X1936" s="684"/>
      <c r="Y1936" s="684"/>
      <c r="Z1936" s="684"/>
      <c r="AA1936" s="685"/>
      <c r="AB1936" s="686"/>
      <c r="AC1936" s="686"/>
    </row>
    <row r="1937" spans="1:41" s="177" customFormat="1" ht="16.5" customHeight="1" x14ac:dyDescent="0.25">
      <c r="A1937" s="128"/>
      <c r="B1937" s="220"/>
      <c r="C1937" s="223"/>
      <c r="D1937" s="883" t="s">
        <v>712</v>
      </c>
      <c r="E1937" s="883"/>
      <c r="F1937" s="883"/>
      <c r="G1937" s="883"/>
      <c r="H1937" s="883"/>
      <c r="I1937" s="883"/>
      <c r="J1937" s="883"/>
      <c r="K1937" s="883"/>
      <c r="L1937" s="883"/>
      <c r="M1937" s="883"/>
      <c r="N1937" s="883"/>
      <c r="O1937" s="884"/>
      <c r="P1937" s="95" t="s">
        <v>251</v>
      </c>
      <c r="Q1937" s="307"/>
      <c r="R1937" s="306"/>
      <c r="S1937" s="380" t="str">
        <f>IF(AND(OR(P1937="NO",P1937="&lt;select&gt;"),OR(D1942&lt;&gt;"",U1948="TRUE")),"Please answer this question by making a selection in the dropdown.","")</f>
        <v/>
      </c>
      <c r="T1937" s="202" t="b">
        <f>IF(W1937="1",TRUE,FALSE)</f>
        <v>0</v>
      </c>
      <c r="U1937" s="202" t="str">
        <f>""&amp;T1937&amp;""</f>
        <v>FALSE</v>
      </c>
      <c r="V1937" s="202">
        <f>IF(P1937="YES",1,0)</f>
        <v>0</v>
      </c>
      <c r="W1937" s="202" t="str">
        <f>""&amp;V1937&amp;""</f>
        <v>0</v>
      </c>
      <c r="X1937" s="174"/>
      <c r="Y1937" s="174"/>
      <c r="Z1937" s="174"/>
      <c r="AA1937" s="175"/>
      <c r="AB1937" s="176"/>
      <c r="AC1937" s="176"/>
    </row>
    <row r="1938" spans="1:41" s="177" customFormat="1" ht="16.5" customHeight="1" x14ac:dyDescent="0.25">
      <c r="A1938" s="128"/>
      <c r="B1938" s="220"/>
      <c r="C1938" s="223"/>
      <c r="D1938" s="333" t="s">
        <v>379</v>
      </c>
      <c r="E1938" s="307"/>
      <c r="F1938" s="307"/>
      <c r="G1938" s="307"/>
      <c r="H1938" s="307"/>
      <c r="I1938" s="307"/>
      <c r="J1938" s="307"/>
      <c r="K1938" s="307"/>
      <c r="L1938" s="307"/>
      <c r="M1938" s="307"/>
      <c r="N1938" s="323"/>
      <c r="O1938" s="226"/>
      <c r="P1938" s="152"/>
      <c r="Q1938" s="152"/>
      <c r="R1938" s="306"/>
      <c r="S1938" s="380"/>
      <c r="T1938" s="202" t="b">
        <f>IF(W1938="1",TRUE,FALSE)</f>
        <v>0</v>
      </c>
      <c r="U1938" s="202" t="str">
        <f>""&amp;T1938&amp;""</f>
        <v>FALSE</v>
      </c>
      <c r="V1938" s="202">
        <f>IF(C1938="Uploaded",1,0)</f>
        <v>0</v>
      </c>
      <c r="W1938" s="202" t="str">
        <f>""&amp;V1938&amp;""</f>
        <v>0</v>
      </c>
      <c r="X1938" s="174"/>
      <c r="Y1938" s="174"/>
      <c r="Z1938" s="174"/>
      <c r="AA1938" s="175"/>
      <c r="AB1938" s="176"/>
      <c r="AC1938" s="176"/>
    </row>
    <row r="1939" spans="1:41" s="177" customFormat="1" ht="15.75" x14ac:dyDescent="0.25">
      <c r="A1939" s="128"/>
      <c r="B1939" s="375"/>
      <c r="C1939" s="223"/>
      <c r="D1939" s="885" t="s">
        <v>395</v>
      </c>
      <c r="E1939" s="907"/>
      <c r="F1939" s="907"/>
      <c r="G1939" s="907"/>
      <c r="H1939" s="907"/>
      <c r="I1939" s="907"/>
      <c r="J1939" s="907"/>
      <c r="K1939" s="907"/>
      <c r="L1939" s="907"/>
      <c r="M1939" s="907"/>
      <c r="N1939" s="907"/>
      <c r="O1939" s="907"/>
      <c r="P1939" s="907"/>
      <c r="Q1939" s="907"/>
      <c r="R1939" s="345"/>
      <c r="S1939" s="380"/>
      <c r="T1939" s="202" t="b">
        <f t="shared" si="169"/>
        <v>0</v>
      </c>
      <c r="U1939" s="202" t="str">
        <f t="shared" si="170"/>
        <v>FALSE</v>
      </c>
      <c r="V1939" s="202">
        <f t="shared" ref="V1939:V1953" si="174">IF(C1939="Uploaded",1,0)</f>
        <v>0</v>
      </c>
      <c r="W1939" s="202" t="str">
        <f t="shared" si="171"/>
        <v>0</v>
      </c>
      <c r="X1939" s="174"/>
      <c r="Y1939" s="174"/>
      <c r="Z1939" s="174"/>
      <c r="AA1939" s="175"/>
      <c r="AB1939" s="176"/>
      <c r="AC1939" s="176"/>
    </row>
    <row r="1940" spans="1:41" s="177" customFormat="1" ht="15.75" x14ac:dyDescent="0.25">
      <c r="A1940" s="128"/>
      <c r="B1940" s="375"/>
      <c r="C1940" s="307"/>
      <c r="D1940" s="907"/>
      <c r="E1940" s="907"/>
      <c r="F1940" s="907"/>
      <c r="G1940" s="907"/>
      <c r="H1940" s="907"/>
      <c r="I1940" s="907"/>
      <c r="J1940" s="907"/>
      <c r="K1940" s="907"/>
      <c r="L1940" s="907"/>
      <c r="M1940" s="907"/>
      <c r="N1940" s="907"/>
      <c r="O1940" s="907"/>
      <c r="P1940" s="907"/>
      <c r="Q1940" s="907"/>
      <c r="R1940" s="345"/>
      <c r="S1940" s="380"/>
      <c r="T1940" s="202" t="b">
        <f t="shared" si="169"/>
        <v>0</v>
      </c>
      <c r="U1940" s="202" t="str">
        <f t="shared" si="170"/>
        <v>FALSE</v>
      </c>
      <c r="V1940" s="202">
        <f t="shared" si="174"/>
        <v>0</v>
      </c>
      <c r="W1940" s="202" t="str">
        <f t="shared" si="171"/>
        <v>0</v>
      </c>
      <c r="X1940" s="174"/>
      <c r="Y1940" s="174"/>
      <c r="Z1940" s="174"/>
      <c r="AA1940" s="175"/>
      <c r="AB1940" s="176"/>
      <c r="AC1940" s="176"/>
    </row>
    <row r="1941" spans="1:41" s="177" customFormat="1" ht="8.25" customHeight="1" x14ac:dyDescent="0.25">
      <c r="A1941" s="128"/>
      <c r="B1941" s="220"/>
      <c r="C1941" s="223"/>
      <c r="D1941" s="223"/>
      <c r="E1941" s="223"/>
      <c r="F1941" s="223"/>
      <c r="G1941" s="223"/>
      <c r="H1941" s="223"/>
      <c r="I1941" s="223"/>
      <c r="J1941" s="223"/>
      <c r="K1941" s="223"/>
      <c r="L1941" s="223"/>
      <c r="M1941" s="223"/>
      <c r="N1941" s="308"/>
      <c r="O1941" s="223"/>
      <c r="P1941" s="223"/>
      <c r="Q1941" s="223"/>
      <c r="R1941" s="306"/>
      <c r="S1941" s="380"/>
      <c r="T1941" s="202" t="b">
        <f t="shared" si="169"/>
        <v>0</v>
      </c>
      <c r="U1941" s="202" t="str">
        <f t="shared" si="170"/>
        <v>FALSE</v>
      </c>
      <c r="V1941" s="202">
        <f t="shared" si="174"/>
        <v>0</v>
      </c>
      <c r="W1941" s="202" t="str">
        <f t="shared" si="171"/>
        <v>0</v>
      </c>
      <c r="X1941" s="174"/>
      <c r="Y1941" s="174"/>
      <c r="Z1941" s="174"/>
      <c r="AA1941" s="175"/>
      <c r="AB1941" s="176"/>
      <c r="AC1941" s="176"/>
    </row>
    <row r="1942" spans="1:41" s="177" customFormat="1" x14ac:dyDescent="0.25">
      <c r="A1942" s="128"/>
      <c r="B1942" s="220"/>
      <c r="C1942" s="223"/>
      <c r="D1942" s="959"/>
      <c r="E1942" s="960"/>
      <c r="F1942" s="960"/>
      <c r="G1942" s="960"/>
      <c r="H1942" s="960"/>
      <c r="I1942" s="960"/>
      <c r="J1942" s="960"/>
      <c r="K1942" s="960"/>
      <c r="L1942" s="960"/>
      <c r="M1942" s="960"/>
      <c r="N1942" s="960"/>
      <c r="O1942" s="960"/>
      <c r="P1942" s="960"/>
      <c r="Q1942" s="961"/>
      <c r="R1942" s="309"/>
      <c r="S1942" s="380" t="str">
        <f>IF(AND(P1937="YES",D1942=""),"Please add narrative text.","")</f>
        <v/>
      </c>
      <c r="T1942" s="202" t="b">
        <f t="shared" si="169"/>
        <v>0</v>
      </c>
      <c r="U1942" s="202" t="str">
        <f t="shared" si="170"/>
        <v>FALSE</v>
      </c>
      <c r="V1942" s="202">
        <f t="shared" si="174"/>
        <v>0</v>
      </c>
      <c r="W1942" s="202" t="str">
        <f t="shared" si="171"/>
        <v>0</v>
      </c>
      <c r="X1942" s="174"/>
      <c r="Y1942" s="174"/>
      <c r="Z1942" s="174"/>
      <c r="AA1942" s="175"/>
      <c r="AB1942" s="176"/>
      <c r="AC1942" s="176"/>
    </row>
    <row r="1943" spans="1:41" s="177" customFormat="1" x14ac:dyDescent="0.25">
      <c r="A1943" s="128"/>
      <c r="B1943" s="220"/>
      <c r="C1943" s="223"/>
      <c r="D1943" s="962"/>
      <c r="E1943" s="963"/>
      <c r="F1943" s="963"/>
      <c r="G1943" s="963"/>
      <c r="H1943" s="963"/>
      <c r="I1943" s="963"/>
      <c r="J1943" s="963"/>
      <c r="K1943" s="963"/>
      <c r="L1943" s="963"/>
      <c r="M1943" s="963"/>
      <c r="N1943" s="963"/>
      <c r="O1943" s="963"/>
      <c r="P1943" s="963"/>
      <c r="Q1943" s="964"/>
      <c r="R1943" s="306"/>
      <c r="S1943" s="380"/>
      <c r="T1943" s="202" t="b">
        <f t="shared" si="169"/>
        <v>0</v>
      </c>
      <c r="U1943" s="202" t="str">
        <f t="shared" si="170"/>
        <v>FALSE</v>
      </c>
      <c r="V1943" s="202">
        <f t="shared" si="174"/>
        <v>0</v>
      </c>
      <c r="W1943" s="202" t="str">
        <f t="shared" si="171"/>
        <v>0</v>
      </c>
      <c r="X1943" s="174"/>
      <c r="Y1943" s="174"/>
      <c r="Z1943" s="174"/>
      <c r="AA1943" s="175"/>
      <c r="AB1943" s="176"/>
      <c r="AC1943" s="176"/>
    </row>
    <row r="1944" spans="1:41" s="177" customFormat="1" x14ac:dyDescent="0.25">
      <c r="A1944" s="128"/>
      <c r="B1944" s="220"/>
      <c r="C1944" s="223"/>
      <c r="D1944" s="962"/>
      <c r="E1944" s="963"/>
      <c r="F1944" s="963"/>
      <c r="G1944" s="963"/>
      <c r="H1944" s="963"/>
      <c r="I1944" s="963"/>
      <c r="J1944" s="963"/>
      <c r="K1944" s="963"/>
      <c r="L1944" s="963"/>
      <c r="M1944" s="963"/>
      <c r="N1944" s="963"/>
      <c r="O1944" s="963"/>
      <c r="P1944" s="963"/>
      <c r="Q1944" s="964"/>
      <c r="R1944" s="306"/>
      <c r="S1944" s="380"/>
      <c r="T1944" s="202" t="b">
        <f t="shared" si="169"/>
        <v>0</v>
      </c>
      <c r="U1944" s="202" t="str">
        <f t="shared" si="170"/>
        <v>FALSE</v>
      </c>
      <c r="V1944" s="202">
        <f t="shared" si="174"/>
        <v>0</v>
      </c>
      <c r="W1944" s="202" t="str">
        <f t="shared" si="171"/>
        <v>0</v>
      </c>
      <c r="X1944" s="174"/>
      <c r="Y1944" s="174"/>
      <c r="Z1944" s="174"/>
      <c r="AA1944" s="175"/>
      <c r="AB1944" s="176"/>
      <c r="AC1944" s="176"/>
    </row>
    <row r="1945" spans="1:41" s="177" customFormat="1" x14ac:dyDescent="0.25">
      <c r="A1945" s="128"/>
      <c r="B1945" s="220"/>
      <c r="C1945" s="223"/>
      <c r="D1945" s="962"/>
      <c r="E1945" s="963"/>
      <c r="F1945" s="963"/>
      <c r="G1945" s="963"/>
      <c r="H1945" s="963"/>
      <c r="I1945" s="963"/>
      <c r="J1945" s="963"/>
      <c r="K1945" s="963"/>
      <c r="L1945" s="963"/>
      <c r="M1945" s="963"/>
      <c r="N1945" s="963"/>
      <c r="O1945" s="963"/>
      <c r="P1945" s="963"/>
      <c r="Q1945" s="964"/>
      <c r="R1945" s="306"/>
      <c r="S1945" s="380"/>
      <c r="T1945" s="202" t="b">
        <f t="shared" si="169"/>
        <v>0</v>
      </c>
      <c r="U1945" s="202" t="str">
        <f t="shared" si="170"/>
        <v>FALSE</v>
      </c>
      <c r="V1945" s="202">
        <f t="shared" si="174"/>
        <v>0</v>
      </c>
      <c r="W1945" s="202" t="str">
        <f t="shared" si="171"/>
        <v>0</v>
      </c>
      <c r="X1945" s="174"/>
      <c r="Y1945" s="174"/>
      <c r="Z1945" s="174"/>
      <c r="AA1945" s="175"/>
      <c r="AB1945" s="176"/>
      <c r="AC1945" s="176"/>
    </row>
    <row r="1946" spans="1:41" s="177" customFormat="1" x14ac:dyDescent="0.25">
      <c r="A1946" s="128"/>
      <c r="B1946" s="220"/>
      <c r="C1946" s="223"/>
      <c r="D1946" s="965"/>
      <c r="E1946" s="966"/>
      <c r="F1946" s="966"/>
      <c r="G1946" s="966"/>
      <c r="H1946" s="966"/>
      <c r="I1946" s="966"/>
      <c r="J1946" s="966"/>
      <c r="K1946" s="966"/>
      <c r="L1946" s="966"/>
      <c r="M1946" s="966"/>
      <c r="N1946" s="966"/>
      <c r="O1946" s="966"/>
      <c r="P1946" s="966"/>
      <c r="Q1946" s="967"/>
      <c r="R1946" s="339"/>
      <c r="S1946" s="380"/>
      <c r="T1946" s="202" t="b">
        <f t="shared" si="169"/>
        <v>0</v>
      </c>
      <c r="U1946" s="202" t="str">
        <f t="shared" si="170"/>
        <v>FALSE</v>
      </c>
      <c r="V1946" s="202">
        <f t="shared" si="174"/>
        <v>0</v>
      </c>
      <c r="W1946" s="202" t="str">
        <f t="shared" si="171"/>
        <v>0</v>
      </c>
      <c r="X1946" s="174"/>
      <c r="Y1946" s="174"/>
      <c r="Z1946" s="174"/>
      <c r="AA1946" s="175"/>
      <c r="AB1946" s="176"/>
      <c r="AC1946" s="176"/>
    </row>
    <row r="1947" spans="1:41" s="207" customFormat="1" x14ac:dyDescent="0.25">
      <c r="A1947" s="128"/>
      <c r="B1947" s="220"/>
      <c r="C1947" s="223"/>
      <c r="D1947" s="340"/>
      <c r="E1947" s="340"/>
      <c r="F1947" s="340"/>
      <c r="G1947" s="340"/>
      <c r="H1947" s="340"/>
      <c r="I1947" s="340"/>
      <c r="J1947" s="340"/>
      <c r="K1947" s="340"/>
      <c r="L1947" s="340"/>
      <c r="M1947" s="340"/>
      <c r="N1947" s="341"/>
      <c r="O1947" s="340"/>
      <c r="P1947" s="340"/>
      <c r="Q1947" s="340"/>
      <c r="R1947" s="306"/>
      <c r="S1947" s="380"/>
      <c r="T1947" s="202" t="b">
        <f t="shared" ref="T1947:T1952" si="175">IF(W1947="1",TRUE,FALSE)</f>
        <v>0</v>
      </c>
      <c r="U1947" s="202" t="str">
        <f>""&amp;T1947&amp;""</f>
        <v>FALSE</v>
      </c>
      <c r="V1947" s="202">
        <f t="shared" si="174"/>
        <v>0</v>
      </c>
      <c r="W1947" s="202" t="str">
        <f>""&amp;V1947&amp;""</f>
        <v>0</v>
      </c>
      <c r="X1947" s="261"/>
      <c r="Y1947" s="261"/>
      <c r="Z1947" s="261"/>
      <c r="AA1947" s="124"/>
      <c r="AB1947" s="262"/>
      <c r="AC1947" s="262"/>
    </row>
    <row r="1948" spans="1:41" s="207" customFormat="1" ht="22.15" customHeight="1" x14ac:dyDescent="0.25">
      <c r="A1948" s="128"/>
      <c r="B1948" s="220"/>
      <c r="C1948" s="223"/>
      <c r="D1948" s="902" t="s">
        <v>412</v>
      </c>
      <c r="E1948" s="902"/>
      <c r="F1948" s="902"/>
      <c r="G1948" s="902"/>
      <c r="H1948" s="902"/>
      <c r="I1948" s="902"/>
      <c r="J1948" s="902"/>
      <c r="K1948" s="902"/>
      <c r="L1948" s="902"/>
      <c r="M1948" s="902"/>
      <c r="N1948" s="902"/>
      <c r="O1948" s="903"/>
      <c r="P1948" s="968" t="s">
        <v>251</v>
      </c>
      <c r="Q1948" s="969"/>
      <c r="R1948" s="306"/>
      <c r="S1948" s="536" t="str">
        <f>IF(AND(P1937="YES",P1948="&lt;select&gt;"),"Please upload the required documentation.","")</f>
        <v/>
      </c>
      <c r="T1948" s="202" t="b">
        <f t="shared" si="175"/>
        <v>0</v>
      </c>
      <c r="U1948" s="202" t="str">
        <f>""&amp;T1948&amp;""</f>
        <v>FALSE</v>
      </c>
      <c r="V1948" s="202">
        <f>IF(P1948="Uploaded",1,0)</f>
        <v>0</v>
      </c>
      <c r="W1948" s="202" t="str">
        <f>""&amp;V1948&amp;""</f>
        <v>0</v>
      </c>
      <c r="X1948" s="261"/>
      <c r="Y1948" s="261"/>
      <c r="Z1948" s="261"/>
      <c r="AA1948" s="124"/>
      <c r="AB1948" s="262"/>
      <c r="AC1948" s="262"/>
    </row>
    <row r="1949" spans="1:41" s="207" customFormat="1" ht="18" customHeight="1" x14ac:dyDescent="0.25">
      <c r="A1949" s="128"/>
      <c r="B1949" s="220"/>
      <c r="C1949" s="223"/>
      <c r="D1949" s="312"/>
      <c r="E1949" s="312"/>
      <c r="F1949" s="312"/>
      <c r="G1949" s="312"/>
      <c r="H1949" s="312"/>
      <c r="I1949" s="312"/>
      <c r="J1949" s="312"/>
      <c r="K1949" s="312"/>
      <c r="L1949" s="312"/>
      <c r="M1949" s="312"/>
      <c r="N1949" s="312"/>
      <c r="O1949" s="312"/>
      <c r="P1949" s="357"/>
      <c r="Q1949" s="357"/>
      <c r="R1949" s="306"/>
      <c r="S1949" s="536"/>
      <c r="T1949" s="202"/>
      <c r="U1949" s="202"/>
      <c r="V1949" s="202"/>
      <c r="W1949" s="202"/>
      <c r="X1949" s="261"/>
      <c r="Y1949" s="261"/>
      <c r="Z1949" s="261"/>
      <c r="AA1949" s="124"/>
      <c r="AB1949" s="262"/>
      <c r="AC1949" s="262"/>
    </row>
    <row r="1950" spans="1:41" s="133" customFormat="1" ht="21.75" customHeight="1" x14ac:dyDescent="0.25">
      <c r="A1950" s="128"/>
      <c r="B1950" s="220"/>
      <c r="C1950" s="307"/>
      <c r="D1950" s="221" t="s">
        <v>663</v>
      </c>
      <c r="E1950" s="222"/>
      <c r="F1950" s="222"/>
      <c r="G1950" s="223"/>
      <c r="H1950" s="224"/>
      <c r="I1950" s="223"/>
      <c r="J1950" s="223"/>
      <c r="K1950" s="223"/>
      <c r="L1950" s="223"/>
      <c r="M1950" s="223"/>
      <c r="N1950" s="225"/>
      <c r="O1950" s="226"/>
      <c r="P1950" s="129"/>
      <c r="Q1950" s="129"/>
      <c r="R1950" s="227"/>
      <c r="S1950" s="380"/>
      <c r="T1950" s="202"/>
      <c r="U1950" s="202"/>
      <c r="V1950" s="202"/>
      <c r="W1950" s="202"/>
      <c r="X1950" s="202"/>
      <c r="Y1950" s="202"/>
      <c r="Z1950" s="202"/>
      <c r="AA1950" s="128"/>
      <c r="AB1950" s="131"/>
      <c r="AC1950" s="131"/>
    </row>
    <row r="1951" spans="1:41" s="133" customFormat="1" ht="15.75" x14ac:dyDescent="0.25">
      <c r="A1951" s="128"/>
      <c r="B1951" s="220"/>
      <c r="C1951" s="223"/>
      <c r="D1951" s="229"/>
      <c r="E1951" s="230" t="s">
        <v>257</v>
      </c>
      <c r="F1951" s="956" t="s">
        <v>251</v>
      </c>
      <c r="G1951" s="957"/>
      <c r="H1951" s="957"/>
      <c r="I1951" s="957"/>
      <c r="J1951" s="958"/>
      <c r="L1951" s="230" t="s">
        <v>258</v>
      </c>
      <c r="M1951" s="956" t="s">
        <v>251</v>
      </c>
      <c r="N1951" s="957"/>
      <c r="O1951" s="957"/>
      <c r="P1951" s="957"/>
      <c r="Q1951" s="958"/>
      <c r="R1951" s="227"/>
      <c r="S1951" s="380"/>
      <c r="T1951" s="202"/>
      <c r="U1951" s="202"/>
      <c r="V1951" s="202"/>
      <c r="W1951" s="202"/>
      <c r="X1951" s="202"/>
      <c r="Y1951" s="202"/>
      <c r="Z1951" s="202"/>
      <c r="AA1951" s="128"/>
      <c r="AB1951" s="131"/>
      <c r="AC1951" s="131"/>
    </row>
    <row r="1952" spans="1:41" ht="11.45" customHeight="1" thickBot="1" x14ac:dyDescent="0.3">
      <c r="A1952" s="124"/>
      <c r="B1952" s="211"/>
      <c r="C1952" s="223"/>
      <c r="D1952" s="387"/>
      <c r="E1952" s="387"/>
      <c r="F1952" s="387"/>
      <c r="G1952" s="387"/>
      <c r="H1952" s="387"/>
      <c r="I1952" s="387"/>
      <c r="J1952" s="387"/>
      <c r="K1952" s="387"/>
      <c r="L1952" s="387"/>
      <c r="M1952" s="387"/>
      <c r="N1952" s="387"/>
      <c r="O1952" s="387"/>
      <c r="P1952" s="223"/>
      <c r="Q1952" s="223"/>
      <c r="R1952" s="243"/>
      <c r="S1952" s="536"/>
      <c r="T1952" s="202" t="b">
        <f t="shared" si="175"/>
        <v>0</v>
      </c>
      <c r="U1952" s="202" t="str">
        <f>""&amp;T1952&amp;""</f>
        <v>FALSE</v>
      </c>
      <c r="V1952" s="202">
        <f>IF(C1952="Uploaded",1,0)</f>
        <v>0</v>
      </c>
      <c r="W1952" s="202" t="str">
        <f>""&amp;V1952&amp;""</f>
        <v>0</v>
      </c>
      <c r="AL1952" s="178"/>
      <c r="AM1952" s="178"/>
      <c r="AN1952" s="178"/>
      <c r="AO1952" s="178"/>
    </row>
    <row r="1953" spans="1:29" s="177" customFormat="1" ht="15.75" x14ac:dyDescent="0.25">
      <c r="A1953" s="128"/>
      <c r="B1953" s="291"/>
      <c r="C1953" s="292"/>
      <c r="D1953" s="342"/>
      <c r="E1953" s="342"/>
      <c r="F1953" s="342"/>
      <c r="G1953" s="342"/>
      <c r="H1953" s="342"/>
      <c r="I1953" s="342"/>
      <c r="J1953" s="342"/>
      <c r="K1953" s="342"/>
      <c r="L1953" s="342"/>
      <c r="M1953" s="342"/>
      <c r="N1953" s="343"/>
      <c r="O1953" s="342"/>
      <c r="P1953" s="342"/>
      <c r="Q1953" s="342"/>
      <c r="R1953" s="344"/>
      <c r="S1953" s="380"/>
      <c r="T1953" s="202" t="b">
        <f t="shared" si="169"/>
        <v>0</v>
      </c>
      <c r="U1953" s="202" t="str">
        <f t="shared" si="170"/>
        <v>FALSE</v>
      </c>
      <c r="V1953" s="202">
        <f t="shared" si="174"/>
        <v>0</v>
      </c>
      <c r="W1953" s="202" t="str">
        <f t="shared" si="171"/>
        <v>0</v>
      </c>
      <c r="X1953" s="174"/>
      <c r="Y1953" s="174"/>
      <c r="Z1953" s="174"/>
      <c r="AA1953" s="175"/>
      <c r="AB1953" s="176"/>
      <c r="AC1953" s="176"/>
    </row>
    <row r="1954" spans="1:29" s="177" customFormat="1" ht="15.75" x14ac:dyDescent="0.25">
      <c r="A1954" s="128"/>
      <c r="B1954" s="220"/>
      <c r="C1954" s="322" t="s">
        <v>362</v>
      </c>
      <c r="D1954" s="322"/>
      <c r="E1954" s="307"/>
      <c r="F1954" s="307"/>
      <c r="G1954" s="307"/>
      <c r="H1954" s="307"/>
      <c r="I1954" s="307"/>
      <c r="J1954" s="307"/>
      <c r="K1954" s="307"/>
      <c r="L1954" s="307"/>
      <c r="M1954" s="307"/>
      <c r="N1954" s="323"/>
      <c r="O1954" s="307"/>
      <c r="P1954" s="307"/>
      <c r="Q1954" s="307"/>
      <c r="R1954" s="345"/>
      <c r="S1954" s="380"/>
      <c r="T1954" s="202" t="b">
        <f t="shared" si="169"/>
        <v>0</v>
      </c>
      <c r="U1954" s="202" t="str">
        <f t="shared" si="170"/>
        <v>FALSE</v>
      </c>
      <c r="V1954" s="202">
        <f>IF(P1954="YES",1,0)</f>
        <v>0</v>
      </c>
      <c r="W1954" s="202" t="str">
        <f t="shared" si="171"/>
        <v>0</v>
      </c>
      <c r="X1954" s="174"/>
      <c r="Y1954" s="174"/>
      <c r="Z1954" s="174"/>
      <c r="AA1954" s="175"/>
      <c r="AB1954" s="176"/>
      <c r="AC1954" s="176"/>
    </row>
    <row r="1955" spans="1:29" s="346" customFormat="1" ht="15.75" customHeight="1" x14ac:dyDescent="0.25">
      <c r="A1955" s="324"/>
      <c r="B1955" s="325"/>
      <c r="C1955" s="326" t="s">
        <v>361</v>
      </c>
      <c r="E1955" s="565"/>
      <c r="F1955" s="565"/>
      <c r="G1955" s="565"/>
      <c r="H1955" s="565"/>
      <c r="I1955" s="565"/>
      <c r="J1955" s="565"/>
      <c r="K1955" s="565"/>
      <c r="L1955" s="565"/>
      <c r="M1955" s="565"/>
      <c r="N1955" s="565"/>
      <c r="O1955" s="565"/>
      <c r="P1955" s="565"/>
      <c r="Q1955" s="565"/>
      <c r="R1955" s="348"/>
      <c r="S1955" s="539"/>
      <c r="T1955" s="330" t="e">
        <f t="shared" si="169"/>
        <v>#REF!</v>
      </c>
      <c r="U1955" s="330" t="e">
        <f t="shared" si="170"/>
        <v>#REF!</v>
      </c>
      <c r="V1955" s="330" t="e">
        <f>IF(#REF!="Uploaded",1,0)</f>
        <v>#REF!</v>
      </c>
      <c r="W1955" s="330" t="e">
        <f t="shared" si="171"/>
        <v>#REF!</v>
      </c>
      <c r="X1955" s="349"/>
      <c r="Y1955" s="349"/>
      <c r="Z1955" s="349"/>
      <c r="AA1955" s="541"/>
      <c r="AB1955" s="350"/>
      <c r="AC1955" s="350"/>
    </row>
    <row r="1956" spans="1:29" s="346" customFormat="1" ht="16.5" customHeight="1" x14ac:dyDescent="0.25">
      <c r="A1956" s="324"/>
      <c r="B1956" s="325"/>
      <c r="C1956" s="352"/>
      <c r="D1956" s="326"/>
      <c r="E1956" s="328"/>
      <c r="F1956" s="328"/>
      <c r="G1956" s="328"/>
      <c r="H1956" s="328"/>
      <c r="I1956" s="328"/>
      <c r="J1956" s="328"/>
      <c r="K1956" s="328"/>
      <c r="L1956" s="328"/>
      <c r="M1956" s="328"/>
      <c r="N1956" s="328"/>
      <c r="O1956" s="328"/>
      <c r="P1956" s="328"/>
      <c r="Q1956" s="328"/>
      <c r="R1956" s="329"/>
      <c r="S1956" s="539"/>
      <c r="T1956" s="330" t="b">
        <f t="shared" si="169"/>
        <v>0</v>
      </c>
      <c r="U1956" s="330" t="str">
        <f t="shared" si="170"/>
        <v>FALSE</v>
      </c>
      <c r="V1956" s="330">
        <f>IF(P1956="YES",1,0)</f>
        <v>0</v>
      </c>
      <c r="W1956" s="330" t="str">
        <f t="shared" si="171"/>
        <v>0</v>
      </c>
      <c r="X1956" s="349"/>
      <c r="Y1956" s="349"/>
      <c r="Z1956" s="349"/>
      <c r="AA1956" s="541"/>
      <c r="AB1956" s="350"/>
      <c r="AC1956" s="350"/>
    </row>
    <row r="1957" spans="1:29" s="177" customFormat="1" ht="16.5" customHeight="1" x14ac:dyDescent="0.25">
      <c r="A1957" s="128"/>
      <c r="B1957" s="220"/>
      <c r="C1957" s="223"/>
      <c r="D1957" s="883" t="s">
        <v>713</v>
      </c>
      <c r="E1957" s="883"/>
      <c r="F1957" s="883"/>
      <c r="G1957" s="883"/>
      <c r="H1957" s="883"/>
      <c r="I1957" s="883"/>
      <c r="J1957" s="883"/>
      <c r="K1957" s="883"/>
      <c r="L1957" s="883"/>
      <c r="M1957" s="883"/>
      <c r="N1957" s="883"/>
      <c r="O1957" s="884"/>
      <c r="P1957" s="95" t="s">
        <v>251</v>
      </c>
      <c r="Q1957" s="307"/>
      <c r="R1957" s="306"/>
      <c r="S1957" s="380" t="str">
        <f>IF(AND(OR(P1957="NO",P1957="&lt;select&gt;"),OR(D1961&lt;&gt;"",U1967="TRUE")),"Please answer this question by making a selection in the dropdown.","")</f>
        <v/>
      </c>
      <c r="T1957" s="202" t="b">
        <f t="shared" si="169"/>
        <v>0</v>
      </c>
      <c r="U1957" s="202" t="str">
        <f t="shared" si="170"/>
        <v>FALSE</v>
      </c>
      <c r="V1957" s="202">
        <f>IF(P1957="YES",1,0)</f>
        <v>0</v>
      </c>
      <c r="W1957" s="202" t="str">
        <f t="shared" si="171"/>
        <v>0</v>
      </c>
      <c r="X1957" s="174"/>
      <c r="Y1957" s="174"/>
      <c r="Z1957" s="174"/>
      <c r="AA1957" s="175"/>
      <c r="AB1957" s="176"/>
      <c r="AC1957" s="176"/>
    </row>
    <row r="1958" spans="1:29" s="177" customFormat="1" ht="15.75" customHeight="1" x14ac:dyDescent="0.25">
      <c r="A1958" s="128"/>
      <c r="B1958" s="220"/>
      <c r="C1958" s="223"/>
      <c r="D1958" s="229"/>
      <c r="E1958" s="385"/>
      <c r="F1958" s="385"/>
      <c r="G1958" s="385"/>
      <c r="H1958" s="385"/>
      <c r="I1958" s="385"/>
      <c r="J1958" s="385"/>
      <c r="K1958" s="385"/>
      <c r="L1958" s="385"/>
      <c r="M1958" s="385"/>
      <c r="N1958" s="385"/>
      <c r="O1958" s="385"/>
      <c r="P1958" s="385"/>
      <c r="Q1958" s="385"/>
      <c r="R1958" s="345"/>
      <c r="S1958" s="380"/>
      <c r="T1958" s="202" t="b">
        <f t="shared" si="169"/>
        <v>0</v>
      </c>
      <c r="U1958" s="202" t="str">
        <f t="shared" si="170"/>
        <v>FALSE</v>
      </c>
      <c r="V1958" s="202">
        <f t="shared" ref="V1958:V1976" si="176">IF(C1958="Uploaded",1,0)</f>
        <v>0</v>
      </c>
      <c r="W1958" s="202" t="str">
        <f t="shared" si="171"/>
        <v>0</v>
      </c>
      <c r="X1958" s="174"/>
      <c r="Y1958" s="174"/>
      <c r="Z1958" s="174"/>
      <c r="AA1958" s="175"/>
      <c r="AB1958" s="176"/>
      <c r="AC1958" s="176"/>
    </row>
    <row r="1959" spans="1:29" s="177" customFormat="1" ht="15.75" x14ac:dyDescent="0.25">
      <c r="A1959" s="128"/>
      <c r="B1959" s="220"/>
      <c r="C1959" s="307"/>
      <c r="D1959" s="222" t="s">
        <v>749</v>
      </c>
      <c r="E1959" s="385"/>
      <c r="F1959" s="385"/>
      <c r="G1959" s="385"/>
      <c r="H1959" s="385"/>
      <c r="I1959" s="385"/>
      <c r="J1959" s="385"/>
      <c r="K1959" s="385"/>
      <c r="L1959" s="385"/>
      <c r="M1959" s="385"/>
      <c r="N1959" s="385"/>
      <c r="O1959" s="385"/>
      <c r="P1959" s="385"/>
      <c r="Q1959" s="385"/>
      <c r="R1959" s="345"/>
      <c r="S1959" s="380"/>
      <c r="T1959" s="202" t="b">
        <f t="shared" si="169"/>
        <v>0</v>
      </c>
      <c r="U1959" s="202" t="str">
        <f t="shared" si="170"/>
        <v>FALSE</v>
      </c>
      <c r="V1959" s="202">
        <f t="shared" si="176"/>
        <v>0</v>
      </c>
      <c r="W1959" s="202" t="str">
        <f t="shared" si="171"/>
        <v>0</v>
      </c>
      <c r="X1959" s="174"/>
      <c r="Y1959" s="174"/>
      <c r="Z1959" s="174"/>
      <c r="AA1959" s="175"/>
      <c r="AB1959" s="176"/>
      <c r="AC1959" s="176"/>
    </row>
    <row r="1960" spans="1:29" s="177" customFormat="1" ht="10.5" customHeight="1" x14ac:dyDescent="0.25">
      <c r="A1960" s="128"/>
      <c r="B1960" s="220"/>
      <c r="C1960" s="223"/>
      <c r="D1960" s="223"/>
      <c r="E1960" s="223"/>
      <c r="F1960" s="223"/>
      <c r="G1960" s="223"/>
      <c r="H1960" s="223"/>
      <c r="I1960" s="223"/>
      <c r="J1960" s="223"/>
      <c r="K1960" s="223"/>
      <c r="L1960" s="223"/>
      <c r="M1960" s="223"/>
      <c r="N1960" s="308"/>
      <c r="O1960" s="223"/>
      <c r="P1960" s="223"/>
      <c r="Q1960" s="223"/>
      <c r="R1960" s="306"/>
      <c r="S1960" s="380"/>
      <c r="T1960" s="202" t="b">
        <f t="shared" si="169"/>
        <v>0</v>
      </c>
      <c r="U1960" s="202" t="str">
        <f t="shared" si="170"/>
        <v>FALSE</v>
      </c>
      <c r="V1960" s="202">
        <f t="shared" si="176"/>
        <v>0</v>
      </c>
      <c r="W1960" s="202" t="str">
        <f t="shared" si="171"/>
        <v>0</v>
      </c>
      <c r="X1960" s="174"/>
      <c r="Y1960" s="174"/>
      <c r="Z1960" s="174"/>
      <c r="AA1960" s="175"/>
      <c r="AB1960" s="176"/>
      <c r="AC1960" s="176"/>
    </row>
    <row r="1961" spans="1:29" s="177" customFormat="1" x14ac:dyDescent="0.25">
      <c r="A1961" s="128"/>
      <c r="B1961" s="220"/>
      <c r="C1961" s="223"/>
      <c r="D1961" s="959"/>
      <c r="E1961" s="960"/>
      <c r="F1961" s="960"/>
      <c r="G1961" s="960"/>
      <c r="H1961" s="960"/>
      <c r="I1961" s="960"/>
      <c r="J1961" s="960"/>
      <c r="K1961" s="960"/>
      <c r="L1961" s="960"/>
      <c r="M1961" s="960"/>
      <c r="N1961" s="960"/>
      <c r="O1961" s="960"/>
      <c r="P1961" s="960"/>
      <c r="Q1961" s="961"/>
      <c r="R1961" s="309"/>
      <c r="S1961" s="380" t="str">
        <f>IF(AND(P1957="YES",D1961=""),"Please add narrative text.","")</f>
        <v/>
      </c>
      <c r="T1961" s="202" t="b">
        <f t="shared" si="169"/>
        <v>0</v>
      </c>
      <c r="U1961" s="202" t="str">
        <f t="shared" si="170"/>
        <v>FALSE</v>
      </c>
      <c r="V1961" s="202">
        <f t="shared" si="176"/>
        <v>0</v>
      </c>
      <c r="W1961" s="202" t="str">
        <f t="shared" si="171"/>
        <v>0</v>
      </c>
      <c r="X1961" s="174"/>
      <c r="Y1961" s="174"/>
      <c r="Z1961" s="174"/>
      <c r="AA1961" s="175"/>
      <c r="AB1961" s="176"/>
      <c r="AC1961" s="176"/>
    </row>
    <row r="1962" spans="1:29" s="177" customFormat="1" ht="21.75" customHeight="1" x14ac:dyDescent="0.25">
      <c r="A1962" s="128"/>
      <c r="B1962" s="220"/>
      <c r="C1962" s="223"/>
      <c r="D1962" s="962"/>
      <c r="E1962" s="963"/>
      <c r="F1962" s="963"/>
      <c r="G1962" s="963"/>
      <c r="H1962" s="963"/>
      <c r="I1962" s="963"/>
      <c r="J1962" s="963"/>
      <c r="K1962" s="963"/>
      <c r="L1962" s="963"/>
      <c r="M1962" s="963"/>
      <c r="N1962" s="963"/>
      <c r="O1962" s="963"/>
      <c r="P1962" s="963"/>
      <c r="Q1962" s="964"/>
      <c r="R1962" s="306"/>
      <c r="S1962" s="380"/>
      <c r="T1962" s="202" t="b">
        <f t="shared" si="169"/>
        <v>0</v>
      </c>
      <c r="U1962" s="202" t="str">
        <f t="shared" si="170"/>
        <v>FALSE</v>
      </c>
      <c r="V1962" s="202">
        <f t="shared" si="176"/>
        <v>0</v>
      </c>
      <c r="W1962" s="202" t="str">
        <f t="shared" si="171"/>
        <v>0</v>
      </c>
      <c r="X1962" s="174"/>
      <c r="Y1962" s="174"/>
      <c r="Z1962" s="174"/>
      <c r="AA1962" s="175"/>
      <c r="AB1962" s="176"/>
      <c r="AC1962" s="176"/>
    </row>
    <row r="1963" spans="1:29" s="177" customFormat="1" ht="21.75" customHeight="1" x14ac:dyDescent="0.25">
      <c r="A1963" s="128"/>
      <c r="B1963" s="220"/>
      <c r="C1963" s="223"/>
      <c r="D1963" s="962"/>
      <c r="E1963" s="963"/>
      <c r="F1963" s="963"/>
      <c r="G1963" s="963"/>
      <c r="H1963" s="963"/>
      <c r="I1963" s="963"/>
      <c r="J1963" s="963"/>
      <c r="K1963" s="963"/>
      <c r="L1963" s="963"/>
      <c r="M1963" s="963"/>
      <c r="N1963" s="963"/>
      <c r="O1963" s="963"/>
      <c r="P1963" s="963"/>
      <c r="Q1963" s="964"/>
      <c r="R1963" s="306"/>
      <c r="S1963" s="380"/>
      <c r="T1963" s="202" t="b">
        <f t="shared" si="169"/>
        <v>0</v>
      </c>
      <c r="U1963" s="202" t="str">
        <f t="shared" si="170"/>
        <v>FALSE</v>
      </c>
      <c r="V1963" s="202">
        <f t="shared" si="176"/>
        <v>0</v>
      </c>
      <c r="W1963" s="202" t="str">
        <f t="shared" si="171"/>
        <v>0</v>
      </c>
      <c r="X1963" s="174"/>
      <c r="Y1963" s="174"/>
      <c r="Z1963" s="174"/>
      <c r="AA1963" s="175"/>
      <c r="AB1963" s="176"/>
      <c r="AC1963" s="176"/>
    </row>
    <row r="1964" spans="1:29" s="177" customFormat="1" ht="19.5" customHeight="1" x14ac:dyDescent="0.25">
      <c r="A1964" s="128"/>
      <c r="B1964" s="220"/>
      <c r="C1964" s="223"/>
      <c r="D1964" s="962"/>
      <c r="E1964" s="963"/>
      <c r="F1964" s="963"/>
      <c r="G1964" s="963"/>
      <c r="H1964" s="963"/>
      <c r="I1964" s="963"/>
      <c r="J1964" s="963"/>
      <c r="K1964" s="963"/>
      <c r="L1964" s="963"/>
      <c r="M1964" s="963"/>
      <c r="N1964" s="963"/>
      <c r="O1964" s="963"/>
      <c r="P1964" s="963"/>
      <c r="Q1964" s="964"/>
      <c r="R1964" s="306"/>
      <c r="S1964" s="380"/>
      <c r="T1964" s="202" t="b">
        <f t="shared" si="169"/>
        <v>0</v>
      </c>
      <c r="U1964" s="202" t="str">
        <f t="shared" si="170"/>
        <v>FALSE</v>
      </c>
      <c r="V1964" s="202">
        <f t="shared" si="176"/>
        <v>0</v>
      </c>
      <c r="W1964" s="202" t="str">
        <f t="shared" si="171"/>
        <v>0</v>
      </c>
      <c r="X1964" s="174"/>
      <c r="Y1964" s="174"/>
      <c r="Z1964" s="174"/>
      <c r="AA1964" s="175"/>
      <c r="AB1964" s="176"/>
      <c r="AC1964" s="176"/>
    </row>
    <row r="1965" spans="1:29" s="177" customFormat="1" x14ac:dyDescent="0.25">
      <c r="A1965" s="128"/>
      <c r="B1965" s="220"/>
      <c r="C1965" s="223"/>
      <c r="D1965" s="965"/>
      <c r="E1965" s="966"/>
      <c r="F1965" s="966"/>
      <c r="G1965" s="966"/>
      <c r="H1965" s="966"/>
      <c r="I1965" s="966"/>
      <c r="J1965" s="966"/>
      <c r="K1965" s="966"/>
      <c r="L1965" s="966"/>
      <c r="M1965" s="966"/>
      <c r="N1965" s="966"/>
      <c r="O1965" s="966"/>
      <c r="P1965" s="966"/>
      <c r="Q1965" s="967"/>
      <c r="R1965" s="339"/>
      <c r="S1965" s="380"/>
      <c r="T1965" s="202" t="b">
        <f t="shared" si="169"/>
        <v>0</v>
      </c>
      <c r="U1965" s="202" t="str">
        <f t="shared" si="170"/>
        <v>FALSE</v>
      </c>
      <c r="V1965" s="202">
        <f t="shared" si="176"/>
        <v>0</v>
      </c>
      <c r="W1965" s="202" t="str">
        <f t="shared" si="171"/>
        <v>0</v>
      </c>
      <c r="X1965" s="174"/>
      <c r="Y1965" s="174"/>
      <c r="Z1965" s="174"/>
      <c r="AA1965" s="175"/>
      <c r="AB1965" s="176"/>
      <c r="AC1965" s="176"/>
    </row>
    <row r="1966" spans="1:29" s="207" customFormat="1" x14ac:dyDescent="0.25">
      <c r="A1966" s="128"/>
      <c r="B1966" s="220"/>
      <c r="C1966" s="223"/>
      <c r="D1966" s="340"/>
      <c r="E1966" s="340"/>
      <c r="F1966" s="340"/>
      <c r="G1966" s="340"/>
      <c r="H1966" s="340"/>
      <c r="I1966" s="340"/>
      <c r="J1966" s="340"/>
      <c r="K1966" s="340"/>
      <c r="L1966" s="340"/>
      <c r="M1966" s="340"/>
      <c r="N1966" s="341"/>
      <c r="O1966" s="340"/>
      <c r="P1966" s="340"/>
      <c r="Q1966" s="340"/>
      <c r="R1966" s="306"/>
      <c r="S1966" s="380"/>
      <c r="T1966" s="202" t="b">
        <f t="shared" si="169"/>
        <v>0</v>
      </c>
      <c r="U1966" s="202" t="str">
        <f t="shared" si="170"/>
        <v>FALSE</v>
      </c>
      <c r="V1966" s="202">
        <f t="shared" si="176"/>
        <v>0</v>
      </c>
      <c r="W1966" s="202" t="str">
        <f t="shared" si="171"/>
        <v>0</v>
      </c>
      <c r="X1966" s="261"/>
      <c r="Y1966" s="261"/>
      <c r="Z1966" s="261"/>
      <c r="AA1966" s="124"/>
      <c r="AB1966" s="262"/>
      <c r="AC1966" s="262"/>
    </row>
    <row r="1967" spans="1:29" s="207" customFormat="1" ht="22.15" customHeight="1" x14ac:dyDescent="0.25">
      <c r="A1967" s="128"/>
      <c r="B1967" s="220"/>
      <c r="C1967" s="223"/>
      <c r="D1967" s="902" t="s">
        <v>298</v>
      </c>
      <c r="E1967" s="902"/>
      <c r="F1967" s="902"/>
      <c r="G1967" s="902"/>
      <c r="H1967" s="902"/>
      <c r="I1967" s="902"/>
      <c r="J1967" s="902"/>
      <c r="K1967" s="902"/>
      <c r="L1967" s="902"/>
      <c r="M1967" s="902"/>
      <c r="N1967" s="902"/>
      <c r="O1967" s="903"/>
      <c r="P1967" s="968" t="s">
        <v>251</v>
      </c>
      <c r="Q1967" s="969"/>
      <c r="R1967" s="306"/>
      <c r="S1967" s="536" t="str">
        <f>IF(AND(P1957="YES",P1967="&lt;select&gt;"),"Please upload the required documentation.","")</f>
        <v/>
      </c>
      <c r="T1967" s="202" t="b">
        <f>IF(W1967="1",TRUE,FALSE)</f>
        <v>0</v>
      </c>
      <c r="U1967" s="202" t="str">
        <f>""&amp;T1967&amp;""</f>
        <v>FALSE</v>
      </c>
      <c r="V1967" s="202">
        <f>IF(P1967="Uploaded",1,0)</f>
        <v>0</v>
      </c>
      <c r="W1967" s="202" t="str">
        <f>""&amp;V1967&amp;""</f>
        <v>0</v>
      </c>
      <c r="X1967" s="261"/>
      <c r="Y1967" s="261"/>
      <c r="Z1967" s="261"/>
      <c r="AA1967" s="124"/>
      <c r="AB1967" s="262"/>
      <c r="AC1967" s="262"/>
    </row>
    <row r="1968" spans="1:29" s="207" customFormat="1" ht="15.75" customHeight="1" x14ac:dyDescent="0.25">
      <c r="A1968" s="128"/>
      <c r="B1968" s="220"/>
      <c r="C1968" s="223"/>
      <c r="D1968" s="312"/>
      <c r="E1968" s="312"/>
      <c r="F1968" s="312"/>
      <c r="G1968" s="312"/>
      <c r="H1968" s="312"/>
      <c r="I1968" s="312"/>
      <c r="J1968" s="312"/>
      <c r="K1968" s="312"/>
      <c r="L1968" s="312"/>
      <c r="M1968" s="312"/>
      <c r="N1968" s="312"/>
      <c r="O1968" s="312"/>
      <c r="P1968" s="357"/>
      <c r="Q1968" s="357"/>
      <c r="R1968" s="306"/>
      <c r="S1968" s="536"/>
      <c r="T1968" s="202"/>
      <c r="U1968" s="202"/>
      <c r="V1968" s="202"/>
      <c r="W1968" s="202"/>
      <c r="X1968" s="261"/>
      <c r="Y1968" s="261"/>
      <c r="Z1968" s="261"/>
      <c r="AA1968" s="124"/>
      <c r="AB1968" s="262"/>
      <c r="AC1968" s="262"/>
    </row>
    <row r="1969" spans="1:41" s="133" customFormat="1" ht="21.75" customHeight="1" x14ac:dyDescent="0.25">
      <c r="A1969" s="128"/>
      <c r="B1969" s="220"/>
      <c r="C1969" s="223"/>
      <c r="D1969" s="221" t="s">
        <v>663</v>
      </c>
      <c r="E1969" s="222"/>
      <c r="F1969" s="222"/>
      <c r="G1969" s="223"/>
      <c r="H1969" s="224"/>
      <c r="I1969" s="223"/>
      <c r="J1969" s="223"/>
      <c r="K1969" s="223"/>
      <c r="L1969" s="223"/>
      <c r="M1969" s="223"/>
      <c r="N1969" s="225"/>
      <c r="O1969" s="226"/>
      <c r="P1969" s="129"/>
      <c r="Q1969" s="129"/>
      <c r="R1969" s="227"/>
      <c r="S1969" s="380"/>
      <c r="T1969" s="202"/>
      <c r="U1969" s="202"/>
      <c r="V1969" s="202"/>
      <c r="W1969" s="202"/>
      <c r="X1969" s="202"/>
      <c r="Y1969" s="202"/>
      <c r="Z1969" s="202"/>
      <c r="AA1969" s="128"/>
      <c r="AB1969" s="131"/>
      <c r="AC1969" s="131"/>
    </row>
    <row r="1970" spans="1:41" s="133" customFormat="1" ht="15.75" x14ac:dyDescent="0.25">
      <c r="A1970" s="128"/>
      <c r="B1970" s="220"/>
      <c r="C1970" s="307"/>
      <c r="D1970" s="229"/>
      <c r="E1970" s="411" t="s">
        <v>257</v>
      </c>
      <c r="F1970" s="956" t="s">
        <v>251</v>
      </c>
      <c r="G1970" s="957"/>
      <c r="H1970" s="957"/>
      <c r="I1970" s="957"/>
      <c r="J1970" s="958"/>
      <c r="K1970" s="494"/>
      <c r="L1970" s="411" t="s">
        <v>258</v>
      </c>
      <c r="M1970" s="956" t="s">
        <v>251</v>
      </c>
      <c r="N1970" s="957"/>
      <c r="O1970" s="957"/>
      <c r="P1970" s="957"/>
      <c r="Q1970" s="958"/>
      <c r="R1970" s="227"/>
      <c r="S1970" s="380"/>
      <c r="T1970" s="202"/>
      <c r="U1970" s="202"/>
      <c r="V1970" s="202"/>
      <c r="W1970" s="202"/>
      <c r="X1970" s="202"/>
      <c r="Y1970" s="202"/>
      <c r="Z1970" s="202"/>
      <c r="AA1970" s="128"/>
      <c r="AB1970" s="131"/>
      <c r="AC1970" s="131"/>
    </row>
    <row r="1971" spans="1:41" ht="15" customHeight="1" x14ac:dyDescent="0.25">
      <c r="A1971" s="124"/>
      <c r="B1971" s="211"/>
      <c r="C1971" s="223"/>
      <c r="D1971" s="387"/>
      <c r="E1971" s="387"/>
      <c r="F1971" s="387"/>
      <c r="G1971" s="387"/>
      <c r="H1971" s="387"/>
      <c r="I1971" s="387"/>
      <c r="J1971" s="387"/>
      <c r="K1971" s="387"/>
      <c r="L1971" s="387"/>
      <c r="M1971" s="387"/>
      <c r="N1971" s="387"/>
      <c r="O1971" s="387"/>
      <c r="P1971" s="223"/>
      <c r="Q1971" s="223"/>
      <c r="R1971" s="243"/>
      <c r="S1971" s="536"/>
      <c r="T1971" s="202" t="b">
        <f>IF(W1971="1",TRUE,FALSE)</f>
        <v>0</v>
      </c>
      <c r="U1971" s="202" t="str">
        <f>""&amp;T1971&amp;""</f>
        <v>FALSE</v>
      </c>
      <c r="V1971" s="202">
        <f>IF(C1971="Uploaded",1,0)</f>
        <v>0</v>
      </c>
      <c r="W1971" s="202" t="str">
        <f>""&amp;V1971&amp;""</f>
        <v>0</v>
      </c>
      <c r="AL1971" s="178"/>
      <c r="AM1971" s="178"/>
      <c r="AN1971" s="178"/>
      <c r="AO1971" s="178"/>
    </row>
    <row r="1972" spans="1:41" ht="27.75" customHeight="1" thickBot="1" x14ac:dyDescent="0.3">
      <c r="A1972" s="124"/>
      <c r="B1972" s="954" t="s">
        <v>758</v>
      </c>
      <c r="C1972" s="955"/>
      <c r="D1972" s="955"/>
      <c r="E1972" s="319"/>
      <c r="F1972" s="319"/>
      <c r="G1972" s="319"/>
      <c r="H1972" s="319"/>
      <c r="I1972" s="319"/>
      <c r="J1972" s="319"/>
      <c r="K1972" s="319"/>
      <c r="L1972" s="319"/>
      <c r="M1972" s="319"/>
      <c r="N1972" s="319"/>
      <c r="O1972" s="319"/>
      <c r="P1972" s="319"/>
      <c r="Q1972" s="320"/>
      <c r="R1972" s="321"/>
      <c r="S1972" s="486"/>
      <c r="T1972" s="202" t="b">
        <f>IF(W1972="1",TRUE,FALSE)</f>
        <v>0</v>
      </c>
      <c r="U1972" s="202" t="str">
        <f>""&amp;T1972&amp;""</f>
        <v>FALSE</v>
      </c>
      <c r="V1972" s="202">
        <f>IF(C1972="Uploaded",1,0)</f>
        <v>0</v>
      </c>
      <c r="W1972" s="202" t="str">
        <f>""&amp;V1972&amp;""</f>
        <v>0</v>
      </c>
      <c r="AL1972" s="178"/>
      <c r="AM1972" s="178"/>
      <c r="AN1972" s="178"/>
      <c r="AO1972" s="178"/>
    </row>
    <row r="1973" spans="1:41" s="177" customFormat="1" ht="17.25" customHeight="1" collapsed="1" x14ac:dyDescent="0.25">
      <c r="A1973" s="542"/>
      <c r="B1973" s="523"/>
      <c r="C1973" s="524"/>
      <c r="D1973" s="524"/>
      <c r="E1973" s="524"/>
      <c r="F1973" s="524"/>
      <c r="G1973" s="524"/>
      <c r="H1973" s="524"/>
      <c r="I1973" s="524"/>
      <c r="J1973" s="524"/>
      <c r="K1973" s="524"/>
      <c r="L1973" s="524"/>
      <c r="M1973" s="524"/>
      <c r="N1973" s="524"/>
      <c r="O1973" s="524"/>
      <c r="P1973" s="524"/>
      <c r="Q1973" s="524"/>
      <c r="R1973" s="170"/>
      <c r="S1973" s="483"/>
      <c r="T1973" s="202" t="b">
        <f t="shared" si="169"/>
        <v>0</v>
      </c>
      <c r="U1973" s="202" t="str">
        <f t="shared" si="170"/>
        <v>FALSE</v>
      </c>
      <c r="V1973" s="202">
        <f t="shared" si="176"/>
        <v>0</v>
      </c>
      <c r="W1973" s="202" t="str">
        <f t="shared" si="171"/>
        <v>0</v>
      </c>
      <c r="X1973" s="174"/>
      <c r="Y1973" s="174"/>
      <c r="Z1973" s="174"/>
      <c r="AA1973" s="175"/>
      <c r="AB1973" s="176"/>
      <c r="AC1973" s="176"/>
    </row>
    <row r="1974" spans="1:41" s="177" customFormat="1" ht="21" customHeight="1" x14ac:dyDescent="0.4">
      <c r="A1974" s="570"/>
      <c r="B1974" s="526"/>
      <c r="C1974" s="571" t="s">
        <v>96</v>
      </c>
      <c r="D1974" s="528"/>
      <c r="E1974" s="272"/>
      <c r="F1974" s="528"/>
      <c r="G1974" s="528"/>
      <c r="H1974" s="528"/>
      <c r="I1974" s="528"/>
      <c r="J1974" s="528"/>
      <c r="K1974" s="528"/>
      <c r="L1974" s="528"/>
      <c r="M1974" s="528"/>
      <c r="N1974" s="528"/>
      <c r="O1974" s="528"/>
      <c r="P1974" s="530" t="s">
        <v>120</v>
      </c>
      <c r="Q1974" s="530">
        <f>SUM(V1980,V2001,V2022,V2049)</f>
        <v>0</v>
      </c>
      <c r="R1974" s="548" t="s">
        <v>121</v>
      </c>
      <c r="S1974" s="483"/>
      <c r="T1974" s="202" t="e">
        <f t="shared" si="169"/>
        <v>#REF!</v>
      </c>
      <c r="U1974" s="202" t="e">
        <f t="shared" si="170"/>
        <v>#REF!</v>
      </c>
      <c r="V1974" s="202" t="e">
        <f>IF(#REF!="Uploaded",1,0)</f>
        <v>#REF!</v>
      </c>
      <c r="W1974" s="202" t="e">
        <f t="shared" si="171"/>
        <v>#REF!</v>
      </c>
      <c r="X1974" s="174"/>
      <c r="Y1974" s="174"/>
      <c r="Z1974" s="174"/>
      <c r="AA1974" s="175"/>
      <c r="AB1974" s="176"/>
      <c r="AC1974" s="176"/>
    </row>
    <row r="1975" spans="1:41" s="177" customFormat="1" ht="15" customHeight="1" thickBot="1" x14ac:dyDescent="0.3">
      <c r="A1975" s="542"/>
      <c r="B1975" s="532"/>
      <c r="C1975" s="533"/>
      <c r="D1975" s="533"/>
      <c r="E1975" s="533"/>
      <c r="F1975" s="533"/>
      <c r="G1975" s="533"/>
      <c r="H1975" s="533"/>
      <c r="I1975" s="533"/>
      <c r="J1975" s="533"/>
      <c r="K1975" s="533"/>
      <c r="L1975" s="533"/>
      <c r="M1975" s="533"/>
      <c r="N1975" s="533"/>
      <c r="O1975" s="533"/>
      <c r="P1975" s="533"/>
      <c r="Q1975" s="533"/>
      <c r="R1975" s="187"/>
      <c r="S1975" s="483"/>
      <c r="T1975" s="202" t="b">
        <f t="shared" si="169"/>
        <v>0</v>
      </c>
      <c r="U1975" s="202" t="str">
        <f t="shared" si="170"/>
        <v>FALSE</v>
      </c>
      <c r="V1975" s="202">
        <f t="shared" si="176"/>
        <v>0</v>
      </c>
      <c r="W1975" s="202" t="str">
        <f t="shared" si="171"/>
        <v>0</v>
      </c>
      <c r="X1975" s="174"/>
      <c r="Y1975" s="174"/>
      <c r="Z1975" s="174"/>
      <c r="AA1975" s="175"/>
      <c r="AB1975" s="176"/>
      <c r="AC1975" s="176"/>
    </row>
    <row r="1976" spans="1:41" s="177" customFormat="1" ht="15.75" x14ac:dyDescent="0.25">
      <c r="A1976" s="128"/>
      <c r="B1976" s="291"/>
      <c r="C1976" s="292"/>
      <c r="D1976" s="342"/>
      <c r="E1976" s="342"/>
      <c r="F1976" s="342"/>
      <c r="G1976" s="342"/>
      <c r="H1976" s="342"/>
      <c r="I1976" s="342"/>
      <c r="J1976" s="342"/>
      <c r="K1976" s="342"/>
      <c r="L1976" s="342"/>
      <c r="M1976" s="342"/>
      <c r="N1976" s="343"/>
      <c r="O1976" s="342"/>
      <c r="P1976" s="342"/>
      <c r="Q1976" s="342"/>
      <c r="R1976" s="294"/>
      <c r="S1976" s="380"/>
      <c r="T1976" s="202" t="b">
        <f t="shared" si="169"/>
        <v>0</v>
      </c>
      <c r="U1976" s="202" t="str">
        <f t="shared" si="170"/>
        <v>FALSE</v>
      </c>
      <c r="V1976" s="202">
        <f t="shared" si="176"/>
        <v>0</v>
      </c>
      <c r="W1976" s="202" t="str">
        <f t="shared" si="171"/>
        <v>0</v>
      </c>
      <c r="X1976" s="174"/>
      <c r="Y1976" s="174"/>
      <c r="Z1976" s="174"/>
      <c r="AA1976" s="175"/>
      <c r="AB1976" s="176"/>
      <c r="AC1976" s="176"/>
    </row>
    <row r="1977" spans="1:41" s="177" customFormat="1" ht="15.75" x14ac:dyDescent="0.25">
      <c r="A1977" s="128"/>
      <c r="B1977" s="220"/>
      <c r="C1977" s="322" t="s">
        <v>363</v>
      </c>
      <c r="D1977" s="322"/>
      <c r="E1977" s="307"/>
      <c r="F1977" s="307"/>
      <c r="G1977" s="307"/>
      <c r="H1977" s="307"/>
      <c r="I1977" s="307"/>
      <c r="J1977" s="307"/>
      <c r="K1977" s="307"/>
      <c r="L1977" s="307"/>
      <c r="M1977" s="307"/>
      <c r="N1977" s="307"/>
      <c r="O1977" s="307"/>
      <c r="P1977" s="307"/>
      <c r="Q1977" s="307"/>
      <c r="R1977" s="345"/>
      <c r="S1977" s="380"/>
      <c r="T1977" s="202" t="b">
        <f t="shared" si="169"/>
        <v>0</v>
      </c>
      <c r="U1977" s="202" t="str">
        <f t="shared" si="170"/>
        <v>FALSE</v>
      </c>
      <c r="V1977" s="202">
        <f>IF(P1977="YES",1,0)</f>
        <v>0</v>
      </c>
      <c r="W1977" s="202" t="str">
        <f t="shared" si="171"/>
        <v>0</v>
      </c>
      <c r="X1977" s="174"/>
      <c r="Y1977" s="174"/>
      <c r="Z1977" s="174"/>
      <c r="AA1977" s="175"/>
      <c r="AB1977" s="176"/>
      <c r="AC1977" s="176"/>
    </row>
    <row r="1978" spans="1:41" s="346" customFormat="1" ht="15.75" x14ac:dyDescent="0.25">
      <c r="A1978" s="324"/>
      <c r="B1978" s="325"/>
      <c r="C1978" s="326" t="s">
        <v>364</v>
      </c>
      <c r="E1978" s="328"/>
      <c r="F1978" s="328"/>
      <c r="G1978" s="328"/>
      <c r="H1978" s="328"/>
      <c r="I1978" s="328"/>
      <c r="J1978" s="328"/>
      <c r="K1978" s="328"/>
      <c r="L1978" s="328"/>
      <c r="M1978" s="328"/>
      <c r="N1978" s="388"/>
      <c r="O1978" s="389"/>
      <c r="P1978" s="557"/>
      <c r="Q1978" s="557"/>
      <c r="R1978" s="348"/>
      <c r="S1978" s="539"/>
      <c r="T1978" s="330" t="e">
        <f t="shared" si="169"/>
        <v>#REF!</v>
      </c>
      <c r="U1978" s="330" t="e">
        <f t="shared" si="170"/>
        <v>#REF!</v>
      </c>
      <c r="V1978" s="330" t="e">
        <f>IF(#REF!="Uploaded",1,0)</f>
        <v>#REF!</v>
      </c>
      <c r="W1978" s="330" t="e">
        <f t="shared" si="171"/>
        <v>#REF!</v>
      </c>
      <c r="X1978" s="349"/>
      <c r="Y1978" s="349"/>
      <c r="Z1978" s="349"/>
      <c r="AA1978" s="541"/>
      <c r="AB1978" s="350"/>
      <c r="AC1978" s="350"/>
    </row>
    <row r="1979" spans="1:41" s="346" customFormat="1" ht="16.5" customHeight="1" x14ac:dyDescent="0.25">
      <c r="A1979" s="324"/>
      <c r="B1979" s="325"/>
      <c r="C1979" s="352"/>
      <c r="D1979" s="326"/>
      <c r="E1979" s="328"/>
      <c r="F1979" s="328"/>
      <c r="G1979" s="328"/>
      <c r="H1979" s="328"/>
      <c r="I1979" s="328"/>
      <c r="J1979" s="328"/>
      <c r="K1979" s="328"/>
      <c r="L1979" s="328"/>
      <c r="M1979" s="328"/>
      <c r="N1979" s="328"/>
      <c r="O1979" s="328"/>
      <c r="P1979" s="328"/>
      <c r="Q1979" s="328"/>
      <c r="R1979" s="329"/>
      <c r="S1979" s="539"/>
      <c r="T1979" s="330" t="b">
        <f>IF(W1979="1",TRUE,FALSE)</f>
        <v>0</v>
      </c>
      <c r="U1979" s="330" t="str">
        <f>""&amp;T1979&amp;""</f>
        <v>FALSE</v>
      </c>
      <c r="V1979" s="330">
        <f>IF(P1979="YES",1,0)</f>
        <v>0</v>
      </c>
      <c r="W1979" s="330" t="str">
        <f>""&amp;V1979&amp;""</f>
        <v>0</v>
      </c>
      <c r="X1979" s="349"/>
      <c r="Y1979" s="349"/>
      <c r="Z1979" s="349"/>
      <c r="AA1979" s="541"/>
      <c r="AB1979" s="350"/>
      <c r="AC1979" s="350"/>
    </row>
    <row r="1980" spans="1:41" s="177" customFormat="1" ht="16.5" customHeight="1" x14ac:dyDescent="0.25">
      <c r="A1980" s="128"/>
      <c r="B1980" s="220"/>
      <c r="C1980" s="223"/>
      <c r="D1980" s="883" t="s">
        <v>714</v>
      </c>
      <c r="E1980" s="883"/>
      <c r="F1980" s="883"/>
      <c r="G1980" s="883"/>
      <c r="H1980" s="883"/>
      <c r="I1980" s="883"/>
      <c r="J1980" s="883"/>
      <c r="K1980" s="883"/>
      <c r="L1980" s="883"/>
      <c r="M1980" s="883"/>
      <c r="N1980" s="883"/>
      <c r="O1980" s="884"/>
      <c r="P1980" s="95" t="s">
        <v>251</v>
      </c>
      <c r="Q1980" s="307"/>
      <c r="R1980" s="306"/>
      <c r="S1980" s="380" t="str">
        <f>IF(AND(OR(P1980="NO",P1980="&lt;select&gt;"),OR(D1985&lt;&gt;"",U1990="TRUE",U1992="TRUE")),"Please answer this question by making a selection in the dropdown.","")</f>
        <v/>
      </c>
      <c r="T1980" s="202" t="b">
        <f>IF(W1980="1",TRUE,FALSE)</f>
        <v>0</v>
      </c>
      <c r="U1980" s="202" t="str">
        <f>""&amp;T1980&amp;""</f>
        <v>FALSE</v>
      </c>
      <c r="V1980" s="202">
        <f>IF(P1980="YES",1,0)</f>
        <v>0</v>
      </c>
      <c r="W1980" s="202" t="str">
        <f>""&amp;V1980&amp;""</f>
        <v>0</v>
      </c>
      <c r="X1980" s="174"/>
      <c r="Y1980" s="174"/>
      <c r="Z1980" s="174"/>
      <c r="AA1980" s="175"/>
      <c r="AB1980" s="176"/>
      <c r="AC1980" s="176"/>
    </row>
    <row r="1981" spans="1:41" s="177" customFormat="1" ht="16.5" customHeight="1" x14ac:dyDescent="0.25">
      <c r="A1981" s="128"/>
      <c r="B1981" s="220"/>
      <c r="C1981" s="223"/>
      <c r="D1981" s="333" t="s">
        <v>380</v>
      </c>
      <c r="E1981" s="307"/>
      <c r="F1981" s="307"/>
      <c r="G1981" s="307"/>
      <c r="H1981" s="307"/>
      <c r="I1981" s="307"/>
      <c r="J1981" s="307"/>
      <c r="K1981" s="307"/>
      <c r="L1981" s="307"/>
      <c r="M1981" s="307"/>
      <c r="N1981" s="323"/>
      <c r="O1981" s="226"/>
      <c r="P1981" s="152"/>
      <c r="Q1981" s="152"/>
      <c r="R1981" s="306"/>
      <c r="S1981" s="380"/>
      <c r="T1981" s="202" t="b">
        <f>IF(W1981="1",TRUE,FALSE)</f>
        <v>0</v>
      </c>
      <c r="U1981" s="202" t="str">
        <f>""&amp;T1981&amp;""</f>
        <v>FALSE</v>
      </c>
      <c r="V1981" s="202">
        <f>IF(C1981="Uploaded",1,0)</f>
        <v>0</v>
      </c>
      <c r="W1981" s="202" t="str">
        <f>""&amp;V1981&amp;""</f>
        <v>0</v>
      </c>
      <c r="X1981" s="174"/>
      <c r="Y1981" s="174"/>
      <c r="Z1981" s="174"/>
      <c r="AA1981" s="175"/>
      <c r="AB1981" s="176"/>
      <c r="AC1981" s="176"/>
    </row>
    <row r="1982" spans="1:41" s="177" customFormat="1" ht="15.75" x14ac:dyDescent="0.25">
      <c r="A1982" s="128"/>
      <c r="B1982" s="220"/>
      <c r="C1982" s="223"/>
      <c r="D1982" s="885" t="s">
        <v>394</v>
      </c>
      <c r="E1982" s="907"/>
      <c r="F1982" s="907"/>
      <c r="G1982" s="907"/>
      <c r="H1982" s="907"/>
      <c r="I1982" s="907"/>
      <c r="J1982" s="907"/>
      <c r="K1982" s="907"/>
      <c r="L1982" s="907"/>
      <c r="M1982" s="907"/>
      <c r="N1982" s="907"/>
      <c r="O1982" s="907"/>
      <c r="P1982" s="907"/>
      <c r="Q1982" s="907"/>
      <c r="R1982" s="345"/>
      <c r="S1982" s="380"/>
      <c r="T1982" s="202" t="b">
        <f t="shared" si="169"/>
        <v>0</v>
      </c>
      <c r="U1982" s="202" t="str">
        <f t="shared" si="170"/>
        <v>FALSE</v>
      </c>
      <c r="V1982" s="202">
        <f t="shared" ref="V1982:V1997" si="177">IF(C1982="Uploaded",1,0)</f>
        <v>0</v>
      </c>
      <c r="W1982" s="202" t="str">
        <f t="shared" si="171"/>
        <v>0</v>
      </c>
      <c r="X1982" s="174"/>
      <c r="Y1982" s="174"/>
      <c r="Z1982" s="174"/>
      <c r="AA1982" s="175"/>
      <c r="AB1982" s="176"/>
      <c r="AC1982" s="176"/>
    </row>
    <row r="1983" spans="1:41" s="177" customFormat="1" ht="15.75" x14ac:dyDescent="0.25">
      <c r="A1983" s="128"/>
      <c r="B1983" s="220"/>
      <c r="C1983" s="223"/>
      <c r="D1983" s="907"/>
      <c r="E1983" s="907"/>
      <c r="F1983" s="907"/>
      <c r="G1983" s="907"/>
      <c r="H1983" s="907"/>
      <c r="I1983" s="907"/>
      <c r="J1983" s="907"/>
      <c r="K1983" s="907"/>
      <c r="L1983" s="907"/>
      <c r="M1983" s="907"/>
      <c r="N1983" s="907"/>
      <c r="O1983" s="907"/>
      <c r="P1983" s="907"/>
      <c r="Q1983" s="907"/>
      <c r="R1983" s="345"/>
      <c r="S1983" s="380"/>
      <c r="T1983" s="202" t="b">
        <f t="shared" si="169"/>
        <v>0</v>
      </c>
      <c r="U1983" s="202" t="str">
        <f t="shared" si="170"/>
        <v>FALSE</v>
      </c>
      <c r="V1983" s="202">
        <f t="shared" si="177"/>
        <v>0</v>
      </c>
      <c r="W1983" s="202" t="str">
        <f t="shared" si="171"/>
        <v>0</v>
      </c>
      <c r="X1983" s="174"/>
      <c r="Y1983" s="174"/>
      <c r="Z1983" s="174"/>
      <c r="AA1983" s="175"/>
      <c r="AB1983" s="176"/>
      <c r="AC1983" s="176"/>
    </row>
    <row r="1984" spans="1:41" s="177" customFormat="1" ht="10.5" customHeight="1" x14ac:dyDescent="0.25">
      <c r="A1984" s="128"/>
      <c r="B1984" s="220"/>
      <c r="C1984" s="223"/>
      <c r="D1984" s="223"/>
      <c r="E1984" s="223"/>
      <c r="F1984" s="223"/>
      <c r="G1984" s="223"/>
      <c r="H1984" s="223"/>
      <c r="I1984" s="223"/>
      <c r="J1984" s="223"/>
      <c r="K1984" s="223"/>
      <c r="L1984" s="223"/>
      <c r="M1984" s="223"/>
      <c r="N1984" s="308"/>
      <c r="O1984" s="223"/>
      <c r="P1984" s="223"/>
      <c r="Q1984" s="223"/>
      <c r="R1984" s="306"/>
      <c r="S1984" s="380"/>
      <c r="T1984" s="202" t="b">
        <f t="shared" si="169"/>
        <v>0</v>
      </c>
      <c r="U1984" s="202" t="str">
        <f t="shared" si="170"/>
        <v>FALSE</v>
      </c>
      <c r="V1984" s="202">
        <f t="shared" si="177"/>
        <v>0</v>
      </c>
      <c r="W1984" s="202" t="str">
        <f t="shared" si="171"/>
        <v>0</v>
      </c>
      <c r="X1984" s="174"/>
      <c r="Y1984" s="174"/>
      <c r="Z1984" s="174"/>
      <c r="AA1984" s="175"/>
      <c r="AB1984" s="176"/>
      <c r="AC1984" s="176"/>
    </row>
    <row r="1985" spans="1:41" s="177" customFormat="1" ht="18" customHeight="1" x14ac:dyDescent="0.25">
      <c r="A1985" s="128"/>
      <c r="B1985" s="220"/>
      <c r="C1985" s="223"/>
      <c r="D1985" s="959"/>
      <c r="E1985" s="960"/>
      <c r="F1985" s="960"/>
      <c r="G1985" s="960"/>
      <c r="H1985" s="960"/>
      <c r="I1985" s="960"/>
      <c r="J1985" s="960"/>
      <c r="K1985" s="960"/>
      <c r="L1985" s="960"/>
      <c r="M1985" s="960"/>
      <c r="N1985" s="960"/>
      <c r="O1985" s="960"/>
      <c r="P1985" s="960"/>
      <c r="Q1985" s="961"/>
      <c r="R1985" s="309"/>
      <c r="S1985" s="380" t="str">
        <f>IF(AND(P1980="YES",D1985=""),"Please add narrative text.","")</f>
        <v/>
      </c>
      <c r="T1985" s="202" t="b">
        <f t="shared" si="169"/>
        <v>0</v>
      </c>
      <c r="U1985" s="202" t="str">
        <f t="shared" si="170"/>
        <v>FALSE</v>
      </c>
      <c r="V1985" s="202">
        <f t="shared" si="177"/>
        <v>0</v>
      </c>
      <c r="W1985" s="202" t="str">
        <f t="shared" si="171"/>
        <v>0</v>
      </c>
      <c r="X1985" s="174"/>
      <c r="Y1985" s="174"/>
      <c r="Z1985" s="174"/>
      <c r="AA1985" s="175"/>
      <c r="AB1985" s="176"/>
      <c r="AC1985" s="176"/>
    </row>
    <row r="1986" spans="1:41" s="177" customFormat="1" ht="15.75" customHeight="1" x14ac:dyDescent="0.25">
      <c r="A1986" s="128"/>
      <c r="B1986" s="220"/>
      <c r="C1986" s="223"/>
      <c r="D1986" s="962"/>
      <c r="E1986" s="963"/>
      <c r="F1986" s="963"/>
      <c r="G1986" s="963"/>
      <c r="H1986" s="963"/>
      <c r="I1986" s="963"/>
      <c r="J1986" s="963"/>
      <c r="K1986" s="963"/>
      <c r="L1986" s="963"/>
      <c r="M1986" s="963"/>
      <c r="N1986" s="963"/>
      <c r="O1986" s="963"/>
      <c r="P1986" s="963"/>
      <c r="Q1986" s="964"/>
      <c r="R1986" s="306"/>
      <c r="S1986" s="380"/>
      <c r="T1986" s="202" t="b">
        <f t="shared" si="169"/>
        <v>0</v>
      </c>
      <c r="U1986" s="202" t="str">
        <f t="shared" si="170"/>
        <v>FALSE</v>
      </c>
      <c r="V1986" s="202">
        <f t="shared" si="177"/>
        <v>0</v>
      </c>
      <c r="W1986" s="202" t="str">
        <f t="shared" si="171"/>
        <v>0</v>
      </c>
      <c r="X1986" s="174"/>
      <c r="Y1986" s="174"/>
      <c r="Z1986" s="174"/>
      <c r="AA1986" s="175"/>
      <c r="AB1986" s="176"/>
      <c r="AC1986" s="176"/>
    </row>
    <row r="1987" spans="1:41" s="177" customFormat="1" ht="15.75" customHeight="1" x14ac:dyDescent="0.25">
      <c r="A1987" s="128"/>
      <c r="B1987" s="220"/>
      <c r="C1987" s="223"/>
      <c r="D1987" s="962"/>
      <c r="E1987" s="963"/>
      <c r="F1987" s="963"/>
      <c r="G1987" s="963"/>
      <c r="H1987" s="963"/>
      <c r="I1987" s="963"/>
      <c r="J1987" s="963"/>
      <c r="K1987" s="963"/>
      <c r="L1987" s="963"/>
      <c r="M1987" s="963"/>
      <c r="N1987" s="963"/>
      <c r="O1987" s="963"/>
      <c r="P1987" s="963"/>
      <c r="Q1987" s="964"/>
      <c r="R1987" s="306"/>
      <c r="S1987" s="380"/>
      <c r="T1987" s="202" t="b">
        <f t="shared" si="169"/>
        <v>0</v>
      </c>
      <c r="U1987" s="202" t="str">
        <f t="shared" si="170"/>
        <v>FALSE</v>
      </c>
      <c r="V1987" s="202">
        <f t="shared" si="177"/>
        <v>0</v>
      </c>
      <c r="W1987" s="202" t="str">
        <f t="shared" si="171"/>
        <v>0</v>
      </c>
      <c r="X1987" s="174"/>
      <c r="Y1987" s="174"/>
      <c r="Z1987" s="174"/>
      <c r="AA1987" s="175"/>
      <c r="AB1987" s="176"/>
      <c r="AC1987" s="176"/>
    </row>
    <row r="1988" spans="1:41" s="177" customFormat="1" ht="18" customHeight="1" x14ac:dyDescent="0.25">
      <c r="A1988" s="128"/>
      <c r="B1988" s="220"/>
      <c r="C1988" s="223"/>
      <c r="D1988" s="965"/>
      <c r="E1988" s="966"/>
      <c r="F1988" s="966"/>
      <c r="G1988" s="966"/>
      <c r="H1988" s="966"/>
      <c r="I1988" s="966"/>
      <c r="J1988" s="966"/>
      <c r="K1988" s="966"/>
      <c r="L1988" s="966"/>
      <c r="M1988" s="966"/>
      <c r="N1988" s="966"/>
      <c r="O1988" s="966"/>
      <c r="P1988" s="966"/>
      <c r="Q1988" s="967"/>
      <c r="R1988" s="339"/>
      <c r="S1988" s="380"/>
      <c r="T1988" s="202" t="b">
        <f t="shared" si="169"/>
        <v>0</v>
      </c>
      <c r="U1988" s="202" t="str">
        <f t="shared" si="170"/>
        <v>FALSE</v>
      </c>
      <c r="V1988" s="202">
        <f t="shared" si="177"/>
        <v>0</v>
      </c>
      <c r="W1988" s="202" t="str">
        <f t="shared" si="171"/>
        <v>0</v>
      </c>
      <c r="X1988" s="174"/>
      <c r="Y1988" s="174"/>
      <c r="Z1988" s="174"/>
      <c r="AA1988" s="175"/>
      <c r="AB1988" s="176"/>
      <c r="AC1988" s="176"/>
    </row>
    <row r="1989" spans="1:41" s="207" customFormat="1" x14ac:dyDescent="0.25">
      <c r="A1989" s="128"/>
      <c r="B1989" s="220"/>
      <c r="C1989" s="223"/>
      <c r="D1989" s="340"/>
      <c r="E1989" s="340"/>
      <c r="F1989" s="340"/>
      <c r="G1989" s="340"/>
      <c r="H1989" s="340"/>
      <c r="I1989" s="340"/>
      <c r="J1989" s="340"/>
      <c r="K1989" s="340"/>
      <c r="L1989" s="340"/>
      <c r="M1989" s="340"/>
      <c r="N1989" s="341"/>
      <c r="O1989" s="340"/>
      <c r="P1989" s="340"/>
      <c r="Q1989" s="340"/>
      <c r="R1989" s="306"/>
      <c r="S1989" s="380"/>
      <c r="T1989" s="202" t="b">
        <f t="shared" si="169"/>
        <v>0</v>
      </c>
      <c r="U1989" s="202" t="str">
        <f t="shared" si="170"/>
        <v>FALSE</v>
      </c>
      <c r="V1989" s="202">
        <f t="shared" si="177"/>
        <v>0</v>
      </c>
      <c r="W1989" s="202" t="str">
        <f t="shared" si="171"/>
        <v>0</v>
      </c>
      <c r="X1989" s="261"/>
      <c r="Y1989" s="261"/>
      <c r="Z1989" s="261"/>
      <c r="AA1989" s="124"/>
      <c r="AB1989" s="262"/>
      <c r="AC1989" s="262"/>
    </row>
    <row r="1990" spans="1:41" s="207" customFormat="1" ht="22.15" customHeight="1" x14ac:dyDescent="0.25">
      <c r="A1990" s="128"/>
      <c r="B1990" s="220"/>
      <c r="C1990" s="223"/>
      <c r="D1990" s="393" t="s">
        <v>408</v>
      </c>
      <c r="E1990" s="387"/>
      <c r="F1990" s="387"/>
      <c r="G1990" s="387"/>
      <c r="H1990" s="387"/>
      <c r="I1990" s="387"/>
      <c r="J1990" s="387"/>
      <c r="K1990" s="387"/>
      <c r="L1990" s="387"/>
      <c r="M1990" s="387"/>
      <c r="N1990" s="387"/>
      <c r="O1990" s="387"/>
      <c r="P1990" s="968" t="s">
        <v>251</v>
      </c>
      <c r="Q1990" s="969"/>
      <c r="R1990" s="306"/>
      <c r="S1990" s="536" t="str">
        <f>IF(AND(P1980="YES",P1990="&lt;select&gt;"),"Please upload the required documentation.","")</f>
        <v/>
      </c>
      <c r="T1990" s="202" t="b">
        <f>IF(W1990="1",TRUE,FALSE)</f>
        <v>0</v>
      </c>
      <c r="U1990" s="202" t="str">
        <f>""&amp;T1990&amp;""</f>
        <v>FALSE</v>
      </c>
      <c r="V1990" s="202">
        <f>IF(C1990="Uploaded",1,0)</f>
        <v>0</v>
      </c>
      <c r="W1990" s="202" t="str">
        <f>""&amp;V1990&amp;""</f>
        <v>0</v>
      </c>
      <c r="X1990" s="261"/>
      <c r="Y1990" s="261"/>
      <c r="Z1990" s="261"/>
      <c r="AA1990" s="124"/>
      <c r="AB1990" s="262"/>
      <c r="AC1990" s="262"/>
    </row>
    <row r="1991" spans="1:41" ht="11.45" customHeight="1" x14ac:dyDescent="0.25">
      <c r="A1991" s="124"/>
      <c r="B1991" s="211"/>
      <c r="C1991" s="223"/>
      <c r="D1991" s="387"/>
      <c r="E1991" s="387"/>
      <c r="F1991" s="387"/>
      <c r="G1991" s="387"/>
      <c r="H1991" s="387"/>
      <c r="I1991" s="387"/>
      <c r="J1991" s="387"/>
      <c r="K1991" s="387"/>
      <c r="L1991" s="387"/>
      <c r="M1991" s="387"/>
      <c r="N1991" s="387"/>
      <c r="O1991" s="387"/>
      <c r="P1991" s="223"/>
      <c r="Q1991" s="223"/>
      <c r="R1991" s="243"/>
      <c r="S1991" s="536"/>
      <c r="T1991" s="202" t="b">
        <f t="shared" ref="T1991:T1996" si="178">IF(W1991="1",TRUE,FALSE)</f>
        <v>0</v>
      </c>
      <c r="U1991" s="202" t="str">
        <f t="shared" ref="U1991:U1996" si="179">""&amp;T1991&amp;""</f>
        <v>FALSE</v>
      </c>
      <c r="V1991" s="202">
        <f>IF(C1991="Uploaded",1,0)</f>
        <v>0</v>
      </c>
      <c r="W1991" s="202" t="str">
        <f t="shared" ref="W1991:W1996" si="180">""&amp;V1991&amp;""</f>
        <v>0</v>
      </c>
      <c r="AL1991" s="178"/>
      <c r="AM1991" s="178"/>
      <c r="AN1991" s="178"/>
      <c r="AO1991" s="178"/>
    </row>
    <row r="1992" spans="1:41" ht="21.75" customHeight="1" x14ac:dyDescent="0.25">
      <c r="A1992" s="124"/>
      <c r="B1992" s="211"/>
      <c r="C1992" s="223"/>
      <c r="D1992" s="902" t="s">
        <v>409</v>
      </c>
      <c r="E1992" s="902"/>
      <c r="F1992" s="902"/>
      <c r="G1992" s="902"/>
      <c r="H1992" s="902"/>
      <c r="I1992" s="902"/>
      <c r="J1992" s="902"/>
      <c r="K1992" s="902"/>
      <c r="L1992" s="902"/>
      <c r="M1992" s="902"/>
      <c r="N1992" s="902"/>
      <c r="O1992" s="903"/>
      <c r="P1992" s="968" t="s">
        <v>251</v>
      </c>
      <c r="Q1992" s="969"/>
      <c r="R1992" s="243"/>
      <c r="S1992" s="536" t="str">
        <f>IF(AND(P1980="YES",P1992="&lt;select&gt;"),"Please upload the required documentation.","")</f>
        <v/>
      </c>
      <c r="T1992" s="202" t="b">
        <f t="shared" si="178"/>
        <v>0</v>
      </c>
      <c r="U1992" s="202" t="str">
        <f t="shared" si="179"/>
        <v>FALSE</v>
      </c>
      <c r="V1992" s="202">
        <f>IF(P1992="Uploaded",1,0)</f>
        <v>0</v>
      </c>
      <c r="W1992" s="202" t="str">
        <f t="shared" si="180"/>
        <v>0</v>
      </c>
      <c r="AL1992" s="178"/>
      <c r="AM1992" s="178"/>
      <c r="AN1992" s="178"/>
      <c r="AO1992" s="178"/>
    </row>
    <row r="1993" spans="1:41" s="133" customFormat="1" ht="15.75" x14ac:dyDescent="0.25">
      <c r="A1993" s="128"/>
      <c r="B1993" s="220"/>
      <c r="C1993" s="223"/>
      <c r="D1993" s="177"/>
      <c r="E1993" s="307"/>
      <c r="F1993" s="307"/>
      <c r="G1993" s="307"/>
      <c r="H1993" s="307"/>
      <c r="I1993" s="307"/>
      <c r="J1993" s="307"/>
      <c r="K1993" s="307"/>
      <c r="L1993" s="307"/>
      <c r="M1993" s="307"/>
      <c r="N1993" s="307"/>
      <c r="O1993" s="307"/>
      <c r="P1993" s="307"/>
      <c r="Q1993" s="129"/>
      <c r="R1993" s="227"/>
      <c r="S1993" s="380"/>
      <c r="T1993" s="202"/>
      <c r="U1993" s="202"/>
      <c r="V1993" s="202"/>
      <c r="W1993" s="202"/>
      <c r="X1993" s="202"/>
      <c r="Y1993" s="202"/>
      <c r="Z1993" s="202"/>
      <c r="AA1993" s="128"/>
      <c r="AB1993" s="131"/>
      <c r="AC1993" s="131"/>
    </row>
    <row r="1994" spans="1:41" s="133" customFormat="1" ht="21.75" customHeight="1" x14ac:dyDescent="0.25">
      <c r="A1994" s="128"/>
      <c r="B1994" s="220"/>
      <c r="C1994" s="223"/>
      <c r="D1994" s="221" t="s">
        <v>663</v>
      </c>
      <c r="E1994" s="222"/>
      <c r="F1994" s="222"/>
      <c r="G1994" s="223"/>
      <c r="H1994" s="224"/>
      <c r="I1994" s="223"/>
      <c r="J1994" s="223"/>
      <c r="K1994" s="223"/>
      <c r="L1994" s="223"/>
      <c r="M1994" s="223"/>
      <c r="N1994" s="225"/>
      <c r="O1994" s="226"/>
      <c r="P1994" s="129"/>
      <c r="Q1994" s="129"/>
      <c r="R1994" s="227"/>
      <c r="S1994" s="380"/>
      <c r="T1994" s="202"/>
      <c r="U1994" s="202"/>
      <c r="V1994" s="202"/>
      <c r="W1994" s="202"/>
      <c r="X1994" s="202"/>
      <c r="Y1994" s="202"/>
      <c r="Z1994" s="202"/>
      <c r="AA1994" s="128"/>
      <c r="AB1994" s="131"/>
      <c r="AC1994" s="131"/>
    </row>
    <row r="1995" spans="1:41" s="133" customFormat="1" ht="15.75" x14ac:dyDescent="0.25">
      <c r="A1995" s="128"/>
      <c r="B1995" s="220"/>
      <c r="C1995" s="223"/>
      <c r="D1995" s="229"/>
      <c r="E1995" s="230" t="s">
        <v>257</v>
      </c>
      <c r="F1995" s="956" t="s">
        <v>251</v>
      </c>
      <c r="G1995" s="957"/>
      <c r="H1995" s="957"/>
      <c r="I1995" s="957"/>
      <c r="J1995" s="958"/>
      <c r="L1995" s="230" t="s">
        <v>258</v>
      </c>
      <c r="M1995" s="956" t="s">
        <v>251</v>
      </c>
      <c r="N1995" s="957"/>
      <c r="O1995" s="957"/>
      <c r="P1995" s="957"/>
      <c r="Q1995" s="958"/>
      <c r="R1995" s="227"/>
      <c r="S1995" s="380"/>
      <c r="T1995" s="202"/>
      <c r="U1995" s="202"/>
      <c r="V1995" s="202"/>
      <c r="W1995" s="202"/>
      <c r="X1995" s="202"/>
      <c r="Y1995" s="202"/>
      <c r="Z1995" s="202"/>
      <c r="AA1995" s="128"/>
      <c r="AB1995" s="131"/>
      <c r="AC1995" s="131"/>
    </row>
    <row r="1996" spans="1:41" s="177" customFormat="1" ht="15.6" customHeight="1" thickBot="1" x14ac:dyDescent="0.3">
      <c r="A1996" s="128"/>
      <c r="B1996" s="358"/>
      <c r="C1996" s="359"/>
      <c r="D1996" s="360"/>
      <c r="E1996" s="360"/>
      <c r="F1996" s="360"/>
      <c r="G1996" s="360"/>
      <c r="H1996" s="360"/>
      <c r="I1996" s="360"/>
      <c r="J1996" s="360"/>
      <c r="K1996" s="360"/>
      <c r="L1996" s="360"/>
      <c r="M1996" s="360"/>
      <c r="N1996" s="360"/>
      <c r="O1996" s="360"/>
      <c r="P1996" s="320"/>
      <c r="Q1996" s="320"/>
      <c r="R1996" s="361"/>
      <c r="S1996" s="380"/>
      <c r="T1996" s="202" t="b">
        <f t="shared" si="178"/>
        <v>0</v>
      </c>
      <c r="U1996" s="202" t="str">
        <f t="shared" si="179"/>
        <v>FALSE</v>
      </c>
      <c r="V1996" s="202">
        <f>IF(C1996="Uploaded",1,0)</f>
        <v>0</v>
      </c>
      <c r="W1996" s="202" t="str">
        <f t="shared" si="180"/>
        <v>0</v>
      </c>
      <c r="X1996" s="174"/>
      <c r="Y1996" s="174"/>
      <c r="Z1996" s="174"/>
      <c r="AA1996" s="175"/>
      <c r="AB1996" s="176"/>
      <c r="AC1996" s="176"/>
    </row>
    <row r="1997" spans="1:41" s="177" customFormat="1" x14ac:dyDescent="0.25">
      <c r="A1997" s="128"/>
      <c r="B1997" s="291"/>
      <c r="C1997" s="292"/>
      <c r="D1997" s="292"/>
      <c r="E1997" s="292"/>
      <c r="F1997" s="292"/>
      <c r="G1997" s="292"/>
      <c r="H1997" s="292"/>
      <c r="I1997" s="292"/>
      <c r="J1997" s="292"/>
      <c r="K1997" s="292"/>
      <c r="L1997" s="292"/>
      <c r="M1997" s="292"/>
      <c r="N1997" s="293"/>
      <c r="O1997" s="292"/>
      <c r="P1997" s="292"/>
      <c r="Q1997" s="292"/>
      <c r="R1997" s="294"/>
      <c r="S1997" s="380"/>
      <c r="T1997" s="202" t="b">
        <f t="shared" ref="T1997:T2068" si="181">IF(W1997="1",TRUE,FALSE)</f>
        <v>0</v>
      </c>
      <c r="U1997" s="202" t="str">
        <f t="shared" ref="U1997:U2068" si="182">""&amp;T1997&amp;""</f>
        <v>FALSE</v>
      </c>
      <c r="V1997" s="202">
        <f t="shared" si="177"/>
        <v>0</v>
      </c>
      <c r="W1997" s="202" t="str">
        <f t="shared" ref="W1997:W2068" si="183">""&amp;V1997&amp;""</f>
        <v>0</v>
      </c>
      <c r="X1997" s="174"/>
      <c r="Y1997" s="174"/>
      <c r="Z1997" s="174"/>
      <c r="AA1997" s="175"/>
      <c r="AB1997" s="176"/>
      <c r="AC1997" s="176"/>
    </row>
    <row r="1998" spans="1:41" s="177" customFormat="1" ht="15.75" x14ac:dyDescent="0.25">
      <c r="A1998" s="128"/>
      <c r="B1998" s="220"/>
      <c r="C1998" s="322" t="s">
        <v>365</v>
      </c>
      <c r="D1998" s="333"/>
      <c r="E1998" s="307"/>
      <c r="F1998" s="307"/>
      <c r="G1998" s="307"/>
      <c r="H1998" s="307"/>
      <c r="I1998" s="307"/>
      <c r="J1998" s="307"/>
      <c r="K1998" s="307"/>
      <c r="L1998" s="307"/>
      <c r="M1998" s="307"/>
      <c r="N1998" s="323"/>
      <c r="O1998" s="307"/>
      <c r="P1998" s="307"/>
      <c r="Q1998" s="307"/>
      <c r="R1998" s="345"/>
      <c r="S1998" s="380"/>
      <c r="T1998" s="202" t="b">
        <f t="shared" si="181"/>
        <v>0</v>
      </c>
      <c r="U1998" s="202" t="str">
        <f t="shared" si="182"/>
        <v>FALSE</v>
      </c>
      <c r="V1998" s="202">
        <f>IF(P1998="YES",1,0)</f>
        <v>0</v>
      </c>
      <c r="W1998" s="202" t="str">
        <f t="shared" si="183"/>
        <v>0</v>
      </c>
      <c r="X1998" s="174"/>
      <c r="Y1998" s="174"/>
      <c r="Z1998" s="174"/>
      <c r="AA1998" s="175"/>
      <c r="AB1998" s="176"/>
      <c r="AC1998" s="176"/>
    </row>
    <row r="1999" spans="1:41" s="177" customFormat="1" ht="15.75" x14ac:dyDescent="0.25">
      <c r="A1999" s="128"/>
      <c r="B1999" s="220"/>
      <c r="C1999" s="326" t="s">
        <v>364</v>
      </c>
      <c r="E1999" s="307"/>
      <c r="F1999" s="307"/>
      <c r="G1999" s="307"/>
      <c r="H1999" s="307"/>
      <c r="I1999" s="307"/>
      <c r="J1999" s="307"/>
      <c r="K1999" s="307"/>
      <c r="L1999" s="307"/>
      <c r="M1999" s="307"/>
      <c r="N1999" s="307"/>
      <c r="O1999" s="307"/>
      <c r="P1999" s="307"/>
      <c r="Q1999" s="307"/>
      <c r="R1999" s="345"/>
      <c r="S1999" s="380"/>
      <c r="T1999" s="202" t="e">
        <f t="shared" si="181"/>
        <v>#REF!</v>
      </c>
      <c r="U1999" s="202" t="e">
        <f t="shared" si="182"/>
        <v>#REF!</v>
      </c>
      <c r="V1999" s="202" t="e">
        <f>IF(#REF!="Uploaded",1,0)</f>
        <v>#REF!</v>
      </c>
      <c r="W1999" s="202" t="e">
        <f t="shared" si="183"/>
        <v>#REF!</v>
      </c>
      <c r="X1999" s="174"/>
      <c r="Y1999" s="174"/>
      <c r="Z1999" s="174"/>
      <c r="AA1999" s="175"/>
      <c r="AB1999" s="176"/>
      <c r="AC1999" s="176"/>
    </row>
    <row r="2000" spans="1:41" s="177" customFormat="1" ht="16.5" customHeight="1" x14ac:dyDescent="0.25">
      <c r="A2000" s="128"/>
      <c r="B2000" s="220"/>
      <c r="C2000" s="716"/>
      <c r="D2000" s="229"/>
      <c r="E2000" s="307"/>
      <c r="F2000" s="307"/>
      <c r="G2000" s="307"/>
      <c r="H2000" s="307"/>
      <c r="I2000" s="307"/>
      <c r="J2000" s="307"/>
      <c r="K2000" s="307"/>
      <c r="L2000" s="307"/>
      <c r="M2000" s="307"/>
      <c r="N2000" s="307"/>
      <c r="O2000" s="307"/>
      <c r="P2000" s="307"/>
      <c r="Q2000" s="307"/>
      <c r="R2000" s="306"/>
      <c r="S2000" s="380"/>
      <c r="T2000" s="202" t="b">
        <f t="shared" si="181"/>
        <v>0</v>
      </c>
      <c r="U2000" s="202" t="str">
        <f t="shared" si="182"/>
        <v>FALSE</v>
      </c>
      <c r="V2000" s="202">
        <f>IF(P2000="YES",1,0)</f>
        <v>0</v>
      </c>
      <c r="W2000" s="202" t="str">
        <f t="shared" si="183"/>
        <v>0</v>
      </c>
      <c r="X2000" s="174"/>
      <c r="Y2000" s="174"/>
      <c r="Z2000" s="174"/>
      <c r="AA2000" s="175"/>
      <c r="AB2000" s="176"/>
      <c r="AC2000" s="176"/>
    </row>
    <row r="2001" spans="1:41" s="177" customFormat="1" ht="16.5" customHeight="1" x14ac:dyDescent="0.25">
      <c r="A2001" s="128"/>
      <c r="B2001" s="220"/>
      <c r="C2001" s="223"/>
      <c r="D2001" s="883" t="s">
        <v>715</v>
      </c>
      <c r="E2001" s="883"/>
      <c r="F2001" s="883"/>
      <c r="G2001" s="883"/>
      <c r="H2001" s="883"/>
      <c r="I2001" s="883"/>
      <c r="J2001" s="883"/>
      <c r="K2001" s="883"/>
      <c r="L2001" s="883"/>
      <c r="M2001" s="883"/>
      <c r="N2001" s="883"/>
      <c r="O2001" s="884"/>
      <c r="P2001" s="95" t="s">
        <v>251</v>
      </c>
      <c r="Q2001" s="307"/>
      <c r="R2001" s="306"/>
      <c r="S2001" s="380" t="str">
        <f>IF(AND(OR(P2001="NO",P2001="&lt;select&gt;"),OR(D2006&lt;&gt;"",U2011="TRUE",U2013="TRUE")),"Please answer this question by making a selection in the dropdown.","")</f>
        <v/>
      </c>
      <c r="T2001" s="202" t="b">
        <f t="shared" si="181"/>
        <v>0</v>
      </c>
      <c r="U2001" s="202" t="str">
        <f t="shared" si="182"/>
        <v>FALSE</v>
      </c>
      <c r="V2001" s="202">
        <f>IF(P2001="YES",1,0)</f>
        <v>0</v>
      </c>
      <c r="W2001" s="202" t="str">
        <f t="shared" si="183"/>
        <v>0</v>
      </c>
      <c r="X2001" s="174"/>
      <c r="Y2001" s="174"/>
      <c r="Z2001" s="174"/>
      <c r="AA2001" s="175"/>
      <c r="AB2001" s="176"/>
      <c r="AC2001" s="176"/>
    </row>
    <row r="2002" spans="1:41" s="177" customFormat="1" ht="16.5" customHeight="1" x14ac:dyDescent="0.25">
      <c r="A2002" s="128"/>
      <c r="B2002" s="220"/>
      <c r="C2002" s="223"/>
      <c r="D2002" s="333" t="s">
        <v>381</v>
      </c>
      <c r="E2002" s="307"/>
      <c r="F2002" s="307"/>
      <c r="G2002" s="307"/>
      <c r="H2002" s="307"/>
      <c r="I2002" s="307"/>
      <c r="J2002" s="307"/>
      <c r="K2002" s="307"/>
      <c r="L2002" s="307"/>
      <c r="M2002" s="307"/>
      <c r="N2002" s="323"/>
      <c r="O2002" s="226"/>
      <c r="P2002" s="152"/>
      <c r="Q2002" s="152"/>
      <c r="R2002" s="306"/>
      <c r="S2002" s="380"/>
      <c r="T2002" s="202" t="b">
        <f t="shared" si="181"/>
        <v>0</v>
      </c>
      <c r="U2002" s="202" t="str">
        <f t="shared" si="182"/>
        <v>FALSE</v>
      </c>
      <c r="V2002" s="202">
        <f>IF(C2002="Uploaded",1,0)</f>
        <v>0</v>
      </c>
      <c r="W2002" s="202" t="str">
        <f t="shared" si="183"/>
        <v>0</v>
      </c>
      <c r="X2002" s="174"/>
      <c r="Y2002" s="174"/>
      <c r="Z2002" s="174"/>
      <c r="AA2002" s="175"/>
      <c r="AB2002" s="176"/>
      <c r="AC2002" s="176"/>
    </row>
    <row r="2003" spans="1:41" s="177" customFormat="1" ht="15.75" x14ac:dyDescent="0.25">
      <c r="A2003" s="128"/>
      <c r="B2003" s="220"/>
      <c r="C2003" s="716"/>
      <c r="D2003" s="885" t="s">
        <v>394</v>
      </c>
      <c r="E2003" s="907"/>
      <c r="F2003" s="907"/>
      <c r="G2003" s="907"/>
      <c r="H2003" s="907"/>
      <c r="I2003" s="907"/>
      <c r="J2003" s="907"/>
      <c r="K2003" s="907"/>
      <c r="L2003" s="907"/>
      <c r="M2003" s="907"/>
      <c r="N2003" s="907"/>
      <c r="O2003" s="907"/>
      <c r="P2003" s="907"/>
      <c r="Q2003" s="907"/>
      <c r="R2003" s="345"/>
      <c r="S2003" s="380"/>
      <c r="T2003" s="202" t="b">
        <f t="shared" si="181"/>
        <v>0</v>
      </c>
      <c r="U2003" s="202" t="str">
        <f t="shared" si="182"/>
        <v>FALSE</v>
      </c>
      <c r="V2003" s="202">
        <f t="shared" ref="V2003:V2018" si="184">IF(C2003="Uploaded",1,0)</f>
        <v>0</v>
      </c>
      <c r="W2003" s="202" t="str">
        <f t="shared" si="183"/>
        <v>0</v>
      </c>
      <c r="X2003" s="174"/>
      <c r="Y2003" s="174"/>
      <c r="Z2003" s="174"/>
      <c r="AA2003" s="175"/>
      <c r="AB2003" s="176"/>
      <c r="AC2003" s="176"/>
    </row>
    <row r="2004" spans="1:41" s="177" customFormat="1" ht="15.75" x14ac:dyDescent="0.25">
      <c r="A2004" s="128"/>
      <c r="B2004" s="220"/>
      <c r="C2004" s="223"/>
      <c r="D2004" s="907"/>
      <c r="E2004" s="907"/>
      <c r="F2004" s="907"/>
      <c r="G2004" s="907"/>
      <c r="H2004" s="907"/>
      <c r="I2004" s="907"/>
      <c r="J2004" s="907"/>
      <c r="K2004" s="907"/>
      <c r="L2004" s="907"/>
      <c r="M2004" s="907"/>
      <c r="N2004" s="907"/>
      <c r="O2004" s="907"/>
      <c r="P2004" s="907"/>
      <c r="Q2004" s="907"/>
      <c r="R2004" s="345"/>
      <c r="S2004" s="380"/>
      <c r="T2004" s="202" t="b">
        <f t="shared" si="181"/>
        <v>0</v>
      </c>
      <c r="U2004" s="202" t="str">
        <f t="shared" si="182"/>
        <v>FALSE</v>
      </c>
      <c r="V2004" s="202">
        <f t="shared" si="184"/>
        <v>0</v>
      </c>
      <c r="W2004" s="202" t="str">
        <f t="shared" si="183"/>
        <v>0</v>
      </c>
      <c r="X2004" s="174"/>
      <c r="Y2004" s="174"/>
      <c r="Z2004" s="174"/>
      <c r="AA2004" s="175"/>
      <c r="AB2004" s="176"/>
      <c r="AC2004" s="176"/>
    </row>
    <row r="2005" spans="1:41" s="177" customFormat="1" ht="11.25" customHeight="1" x14ac:dyDescent="0.25">
      <c r="A2005" s="128"/>
      <c r="B2005" s="220"/>
      <c r="C2005" s="223"/>
      <c r="D2005" s="307"/>
      <c r="E2005" s="307"/>
      <c r="F2005" s="307"/>
      <c r="G2005" s="307"/>
      <c r="H2005" s="307"/>
      <c r="I2005" s="307"/>
      <c r="J2005" s="307"/>
      <c r="K2005" s="307"/>
      <c r="L2005" s="307"/>
      <c r="M2005" s="307"/>
      <c r="N2005" s="323"/>
      <c r="O2005" s="307"/>
      <c r="P2005" s="307"/>
      <c r="Q2005" s="307"/>
      <c r="R2005" s="306"/>
      <c r="S2005" s="380"/>
      <c r="T2005" s="202" t="b">
        <f t="shared" si="181"/>
        <v>0</v>
      </c>
      <c r="U2005" s="202" t="str">
        <f t="shared" si="182"/>
        <v>FALSE</v>
      </c>
      <c r="V2005" s="202">
        <f t="shared" si="184"/>
        <v>0</v>
      </c>
      <c r="W2005" s="202" t="str">
        <f t="shared" si="183"/>
        <v>0</v>
      </c>
      <c r="X2005" s="174"/>
      <c r="Y2005" s="174"/>
      <c r="Z2005" s="174"/>
      <c r="AA2005" s="175"/>
      <c r="AB2005" s="176"/>
      <c r="AC2005" s="176"/>
    </row>
    <row r="2006" spans="1:41" s="177" customFormat="1" x14ac:dyDescent="0.25">
      <c r="A2006" s="128"/>
      <c r="B2006" s="220"/>
      <c r="C2006" s="223"/>
      <c r="D2006" s="959"/>
      <c r="E2006" s="960"/>
      <c r="F2006" s="960"/>
      <c r="G2006" s="960"/>
      <c r="H2006" s="960"/>
      <c r="I2006" s="960"/>
      <c r="J2006" s="960"/>
      <c r="K2006" s="960"/>
      <c r="L2006" s="960"/>
      <c r="M2006" s="960"/>
      <c r="N2006" s="960"/>
      <c r="O2006" s="960"/>
      <c r="P2006" s="960"/>
      <c r="Q2006" s="961"/>
      <c r="R2006" s="309"/>
      <c r="S2006" s="380" t="str">
        <f>IF(AND(P2001="YES",D2006=""),"Please add narrative text.","")</f>
        <v/>
      </c>
      <c r="T2006" s="202" t="b">
        <f t="shared" si="181"/>
        <v>0</v>
      </c>
      <c r="U2006" s="202" t="str">
        <f t="shared" si="182"/>
        <v>FALSE</v>
      </c>
      <c r="V2006" s="202">
        <f t="shared" si="184"/>
        <v>0</v>
      </c>
      <c r="W2006" s="202" t="str">
        <f t="shared" si="183"/>
        <v>0</v>
      </c>
      <c r="X2006" s="174"/>
      <c r="Y2006" s="174"/>
      <c r="Z2006" s="174"/>
      <c r="AA2006" s="175"/>
      <c r="AB2006" s="176"/>
      <c r="AC2006" s="176"/>
    </row>
    <row r="2007" spans="1:41" s="177" customFormat="1" x14ac:dyDescent="0.25">
      <c r="A2007" s="128"/>
      <c r="B2007" s="220"/>
      <c r="C2007" s="223"/>
      <c r="D2007" s="962"/>
      <c r="E2007" s="963"/>
      <c r="F2007" s="963"/>
      <c r="G2007" s="963"/>
      <c r="H2007" s="963"/>
      <c r="I2007" s="963"/>
      <c r="J2007" s="963"/>
      <c r="K2007" s="963"/>
      <c r="L2007" s="963"/>
      <c r="M2007" s="963"/>
      <c r="N2007" s="963"/>
      <c r="O2007" s="963"/>
      <c r="P2007" s="963"/>
      <c r="Q2007" s="964"/>
      <c r="R2007" s="306"/>
      <c r="S2007" s="380"/>
      <c r="T2007" s="202" t="b">
        <f t="shared" si="181"/>
        <v>0</v>
      </c>
      <c r="U2007" s="202" t="str">
        <f t="shared" si="182"/>
        <v>FALSE</v>
      </c>
      <c r="V2007" s="202">
        <f t="shared" si="184"/>
        <v>0</v>
      </c>
      <c r="W2007" s="202" t="str">
        <f t="shared" si="183"/>
        <v>0</v>
      </c>
      <c r="X2007" s="174"/>
      <c r="Y2007" s="174"/>
      <c r="Z2007" s="174"/>
      <c r="AA2007" s="175"/>
      <c r="AB2007" s="176"/>
      <c r="AC2007" s="176"/>
    </row>
    <row r="2008" spans="1:41" s="177" customFormat="1" x14ac:dyDescent="0.25">
      <c r="A2008" s="128"/>
      <c r="B2008" s="220"/>
      <c r="C2008" s="223"/>
      <c r="D2008" s="962"/>
      <c r="E2008" s="963"/>
      <c r="F2008" s="963"/>
      <c r="G2008" s="963"/>
      <c r="H2008" s="963"/>
      <c r="I2008" s="963"/>
      <c r="J2008" s="963"/>
      <c r="K2008" s="963"/>
      <c r="L2008" s="963"/>
      <c r="M2008" s="963"/>
      <c r="N2008" s="963"/>
      <c r="O2008" s="963"/>
      <c r="P2008" s="963"/>
      <c r="Q2008" s="964"/>
      <c r="R2008" s="306"/>
      <c r="S2008" s="380"/>
      <c r="T2008" s="202" t="b">
        <f t="shared" si="181"/>
        <v>0</v>
      </c>
      <c r="U2008" s="202" t="str">
        <f t="shared" si="182"/>
        <v>FALSE</v>
      </c>
      <c r="V2008" s="202">
        <f t="shared" si="184"/>
        <v>0</v>
      </c>
      <c r="W2008" s="202" t="str">
        <f t="shared" si="183"/>
        <v>0</v>
      </c>
      <c r="X2008" s="174"/>
      <c r="Y2008" s="174"/>
      <c r="Z2008" s="174"/>
      <c r="AA2008" s="175"/>
      <c r="AB2008" s="176"/>
      <c r="AC2008" s="176"/>
    </row>
    <row r="2009" spans="1:41" s="177" customFormat="1" x14ac:dyDescent="0.25">
      <c r="A2009" s="128"/>
      <c r="B2009" s="220"/>
      <c r="C2009" s="223"/>
      <c r="D2009" s="965"/>
      <c r="E2009" s="966"/>
      <c r="F2009" s="966"/>
      <c r="G2009" s="966"/>
      <c r="H2009" s="966"/>
      <c r="I2009" s="966"/>
      <c r="J2009" s="966"/>
      <c r="K2009" s="966"/>
      <c r="L2009" s="966"/>
      <c r="M2009" s="966"/>
      <c r="N2009" s="966"/>
      <c r="O2009" s="966"/>
      <c r="P2009" s="966"/>
      <c r="Q2009" s="967"/>
      <c r="R2009" s="339"/>
      <c r="S2009" s="380"/>
      <c r="T2009" s="202" t="b">
        <f t="shared" si="181"/>
        <v>0</v>
      </c>
      <c r="U2009" s="202" t="str">
        <f t="shared" si="182"/>
        <v>FALSE</v>
      </c>
      <c r="V2009" s="202">
        <f t="shared" si="184"/>
        <v>0</v>
      </c>
      <c r="W2009" s="202" t="str">
        <f t="shared" si="183"/>
        <v>0</v>
      </c>
      <c r="X2009" s="174"/>
      <c r="Y2009" s="174"/>
      <c r="Z2009" s="174"/>
      <c r="AA2009" s="175"/>
      <c r="AB2009" s="176"/>
      <c r="AC2009" s="176"/>
    </row>
    <row r="2010" spans="1:41" s="207" customFormat="1" x14ac:dyDescent="0.25">
      <c r="A2010" s="128"/>
      <c r="B2010" s="220"/>
      <c r="C2010" s="223"/>
      <c r="D2010" s="340"/>
      <c r="E2010" s="340"/>
      <c r="F2010" s="340"/>
      <c r="G2010" s="340"/>
      <c r="H2010" s="340"/>
      <c r="I2010" s="340"/>
      <c r="J2010" s="340"/>
      <c r="K2010" s="340"/>
      <c r="L2010" s="340"/>
      <c r="M2010" s="340"/>
      <c r="N2010" s="341"/>
      <c r="O2010" s="340"/>
      <c r="P2010" s="340"/>
      <c r="Q2010" s="340"/>
      <c r="R2010" s="306"/>
      <c r="S2010" s="380"/>
      <c r="T2010" s="202" t="b">
        <f t="shared" si="181"/>
        <v>0</v>
      </c>
      <c r="U2010" s="202" t="str">
        <f t="shared" si="182"/>
        <v>FALSE</v>
      </c>
      <c r="V2010" s="202">
        <f t="shared" si="184"/>
        <v>0</v>
      </c>
      <c r="W2010" s="202" t="str">
        <f t="shared" si="183"/>
        <v>0</v>
      </c>
      <c r="X2010" s="261"/>
      <c r="Y2010" s="261"/>
      <c r="Z2010" s="261"/>
      <c r="AA2010" s="124"/>
      <c r="AB2010" s="262"/>
      <c r="AC2010" s="262"/>
    </row>
    <row r="2011" spans="1:41" s="207" customFormat="1" ht="22.15" customHeight="1" x14ac:dyDescent="0.25">
      <c r="A2011" s="128"/>
      <c r="B2011" s="220"/>
      <c r="C2011" s="223"/>
      <c r="D2011" s="373" t="s">
        <v>410</v>
      </c>
      <c r="E2011" s="387"/>
      <c r="F2011" s="387"/>
      <c r="G2011" s="387"/>
      <c r="H2011" s="387"/>
      <c r="I2011" s="387"/>
      <c r="J2011" s="387"/>
      <c r="K2011" s="387"/>
      <c r="L2011" s="387"/>
      <c r="M2011" s="387"/>
      <c r="N2011" s="387"/>
      <c r="O2011" s="387"/>
      <c r="P2011" s="968" t="s">
        <v>251</v>
      </c>
      <c r="Q2011" s="969"/>
      <c r="R2011" s="306"/>
      <c r="S2011" s="536" t="str">
        <f>IF(AND(P2001="YES",P2011="&lt;select&gt;"),"Please upload the required documentation.","")</f>
        <v/>
      </c>
      <c r="T2011" s="202" t="b">
        <f>IF(W2011="1",TRUE,FALSE)</f>
        <v>0</v>
      </c>
      <c r="U2011" s="202" t="str">
        <f>""&amp;T2011&amp;""</f>
        <v>FALSE</v>
      </c>
      <c r="V2011" s="202">
        <f>IF(P2011="Uploaded",1,0)</f>
        <v>0</v>
      </c>
      <c r="W2011" s="202" t="str">
        <f>""&amp;V2011&amp;""</f>
        <v>0</v>
      </c>
      <c r="X2011" s="261"/>
      <c r="Y2011" s="261"/>
      <c r="Z2011" s="261"/>
      <c r="AA2011" s="124"/>
      <c r="AB2011" s="262"/>
      <c r="AC2011" s="262"/>
    </row>
    <row r="2012" spans="1:41" ht="11.45" customHeight="1" x14ac:dyDescent="0.25">
      <c r="A2012" s="124"/>
      <c r="B2012" s="211"/>
      <c r="C2012" s="223"/>
      <c r="D2012" s="387"/>
      <c r="E2012" s="387"/>
      <c r="F2012" s="387"/>
      <c r="G2012" s="387"/>
      <c r="H2012" s="387"/>
      <c r="I2012" s="387"/>
      <c r="J2012" s="387"/>
      <c r="K2012" s="387"/>
      <c r="L2012" s="387"/>
      <c r="M2012" s="387"/>
      <c r="N2012" s="387"/>
      <c r="O2012" s="387"/>
      <c r="P2012" s="223"/>
      <c r="Q2012" s="223"/>
      <c r="R2012" s="243"/>
      <c r="S2012" s="536"/>
      <c r="T2012" s="202" t="b">
        <f t="shared" ref="T2012:T2017" si="185">IF(W2012="1",TRUE,FALSE)</f>
        <v>0</v>
      </c>
      <c r="U2012" s="202" t="str">
        <f t="shared" ref="U2012:U2017" si="186">""&amp;T2012&amp;""</f>
        <v>FALSE</v>
      </c>
      <c r="V2012" s="202">
        <f>IF(C2012="Uploaded",1,0)</f>
        <v>0</v>
      </c>
      <c r="W2012" s="202" t="str">
        <f t="shared" ref="W2012:W2017" si="187">""&amp;V2012&amp;""</f>
        <v>0</v>
      </c>
      <c r="AL2012" s="178"/>
      <c r="AM2012" s="178"/>
      <c r="AN2012" s="178"/>
      <c r="AO2012" s="178"/>
    </row>
    <row r="2013" spans="1:41" ht="21.75" customHeight="1" x14ac:dyDescent="0.25">
      <c r="A2013" s="124"/>
      <c r="B2013" s="211"/>
      <c r="C2013" s="223"/>
      <c r="D2013" s="902" t="s">
        <v>409</v>
      </c>
      <c r="E2013" s="902"/>
      <c r="F2013" s="902"/>
      <c r="G2013" s="902"/>
      <c r="H2013" s="902"/>
      <c r="I2013" s="902"/>
      <c r="J2013" s="902"/>
      <c r="K2013" s="902"/>
      <c r="L2013" s="902"/>
      <c r="M2013" s="902"/>
      <c r="N2013" s="902"/>
      <c r="O2013" s="903"/>
      <c r="P2013" s="968" t="s">
        <v>251</v>
      </c>
      <c r="Q2013" s="969"/>
      <c r="R2013" s="243"/>
      <c r="S2013" s="536" t="str">
        <f>IF(AND(P2001="YES",P2013="&lt;select&gt;"),"Please upload the required documentation.","")</f>
        <v/>
      </c>
      <c r="T2013" s="202" t="b">
        <f t="shared" si="185"/>
        <v>0</v>
      </c>
      <c r="U2013" s="202" t="str">
        <f t="shared" si="186"/>
        <v>FALSE</v>
      </c>
      <c r="V2013" s="202">
        <f>IF(P2013="Uploaded",1,0)</f>
        <v>0</v>
      </c>
      <c r="W2013" s="202" t="str">
        <f t="shared" si="187"/>
        <v>0</v>
      </c>
      <c r="AL2013" s="178"/>
      <c r="AM2013" s="178"/>
      <c r="AN2013" s="178"/>
      <c r="AO2013" s="178"/>
    </row>
    <row r="2014" spans="1:41" s="133" customFormat="1" ht="15.75" x14ac:dyDescent="0.25">
      <c r="A2014" s="128"/>
      <c r="B2014" s="220"/>
      <c r="C2014" s="223"/>
      <c r="D2014" s="177"/>
      <c r="E2014" s="307"/>
      <c r="F2014" s="307"/>
      <c r="G2014" s="307"/>
      <c r="H2014" s="307"/>
      <c r="I2014" s="307"/>
      <c r="J2014" s="307"/>
      <c r="K2014" s="307"/>
      <c r="L2014" s="307"/>
      <c r="M2014" s="307"/>
      <c r="N2014" s="307"/>
      <c r="O2014" s="307"/>
      <c r="P2014" s="307"/>
      <c r="Q2014" s="129"/>
      <c r="R2014" s="227"/>
      <c r="S2014" s="380"/>
      <c r="T2014" s="202"/>
      <c r="U2014" s="202"/>
      <c r="V2014" s="202"/>
      <c r="W2014" s="202"/>
      <c r="X2014" s="202"/>
      <c r="Y2014" s="202"/>
      <c r="Z2014" s="202"/>
      <c r="AA2014" s="128"/>
      <c r="AB2014" s="131"/>
      <c r="AC2014" s="131"/>
    </row>
    <row r="2015" spans="1:41" s="133" customFormat="1" ht="21.75" customHeight="1" x14ac:dyDescent="0.25">
      <c r="A2015" s="128"/>
      <c r="B2015" s="220"/>
      <c r="C2015" s="223"/>
      <c r="D2015" s="221" t="s">
        <v>663</v>
      </c>
      <c r="E2015" s="222"/>
      <c r="F2015" s="222"/>
      <c r="G2015" s="223"/>
      <c r="H2015" s="224"/>
      <c r="I2015" s="223"/>
      <c r="J2015" s="223"/>
      <c r="K2015" s="223"/>
      <c r="L2015" s="223"/>
      <c r="M2015" s="223"/>
      <c r="N2015" s="225"/>
      <c r="O2015" s="226"/>
      <c r="P2015" s="129"/>
      <c r="Q2015" s="129"/>
      <c r="R2015" s="227"/>
      <c r="S2015" s="380"/>
      <c r="T2015" s="202"/>
      <c r="U2015" s="202"/>
      <c r="V2015" s="202"/>
      <c r="W2015" s="202"/>
      <c r="X2015" s="202"/>
      <c r="Y2015" s="202"/>
      <c r="Z2015" s="202"/>
      <c r="AA2015" s="128"/>
      <c r="AB2015" s="131"/>
      <c r="AC2015" s="131"/>
    </row>
    <row r="2016" spans="1:41" s="133" customFormat="1" ht="15.75" x14ac:dyDescent="0.25">
      <c r="A2016" s="128"/>
      <c r="B2016" s="220"/>
      <c r="C2016" s="223"/>
      <c r="D2016" s="229"/>
      <c r="E2016" s="230" t="s">
        <v>257</v>
      </c>
      <c r="F2016" s="956" t="s">
        <v>251</v>
      </c>
      <c r="G2016" s="957"/>
      <c r="H2016" s="957"/>
      <c r="I2016" s="957"/>
      <c r="J2016" s="958"/>
      <c r="L2016" s="230" t="s">
        <v>258</v>
      </c>
      <c r="M2016" s="956" t="s">
        <v>251</v>
      </c>
      <c r="N2016" s="957"/>
      <c r="O2016" s="957"/>
      <c r="P2016" s="957"/>
      <c r="Q2016" s="958"/>
      <c r="R2016" s="227"/>
      <c r="S2016" s="380"/>
      <c r="T2016" s="202"/>
      <c r="U2016" s="202"/>
      <c r="V2016" s="202"/>
      <c r="W2016" s="202"/>
      <c r="X2016" s="202"/>
      <c r="Y2016" s="202"/>
      <c r="Z2016" s="202"/>
      <c r="AA2016" s="128"/>
      <c r="AB2016" s="131"/>
      <c r="AC2016" s="131"/>
    </row>
    <row r="2017" spans="1:32" s="177" customFormat="1" ht="15.6" customHeight="1" thickBot="1" x14ac:dyDescent="0.3">
      <c r="A2017" s="128"/>
      <c r="B2017" s="358"/>
      <c r="C2017" s="359"/>
      <c r="D2017" s="360"/>
      <c r="E2017" s="360"/>
      <c r="F2017" s="360"/>
      <c r="G2017" s="360"/>
      <c r="H2017" s="360"/>
      <c r="I2017" s="360"/>
      <c r="J2017" s="360"/>
      <c r="K2017" s="360"/>
      <c r="L2017" s="360"/>
      <c r="M2017" s="360"/>
      <c r="N2017" s="360"/>
      <c r="O2017" s="360"/>
      <c r="P2017" s="320"/>
      <c r="Q2017" s="320"/>
      <c r="R2017" s="361"/>
      <c r="S2017" s="380"/>
      <c r="T2017" s="202" t="b">
        <f t="shared" si="185"/>
        <v>0</v>
      </c>
      <c r="U2017" s="202" t="str">
        <f t="shared" si="186"/>
        <v>FALSE</v>
      </c>
      <c r="V2017" s="202">
        <f>IF(C2017="Uploaded",1,0)</f>
        <v>0</v>
      </c>
      <c r="W2017" s="202" t="str">
        <f t="shared" si="187"/>
        <v>0</v>
      </c>
      <c r="X2017" s="174"/>
      <c r="Y2017" s="174"/>
      <c r="Z2017" s="174"/>
      <c r="AA2017" s="175"/>
      <c r="AB2017" s="176"/>
      <c r="AC2017" s="176"/>
    </row>
    <row r="2018" spans="1:32" s="177" customFormat="1" ht="15.75" x14ac:dyDescent="0.25">
      <c r="A2018" s="128"/>
      <c r="B2018" s="291"/>
      <c r="C2018" s="292"/>
      <c r="D2018" s="342"/>
      <c r="E2018" s="342"/>
      <c r="F2018" s="342"/>
      <c r="G2018" s="342"/>
      <c r="H2018" s="342"/>
      <c r="I2018" s="342"/>
      <c r="J2018" s="342"/>
      <c r="K2018" s="342"/>
      <c r="L2018" s="342"/>
      <c r="M2018" s="342"/>
      <c r="N2018" s="343"/>
      <c r="O2018" s="342"/>
      <c r="P2018" s="342"/>
      <c r="Q2018" s="342"/>
      <c r="R2018" s="294"/>
      <c r="S2018" s="380"/>
      <c r="T2018" s="202" t="b">
        <f t="shared" si="181"/>
        <v>0</v>
      </c>
      <c r="U2018" s="202" t="str">
        <f t="shared" si="182"/>
        <v>FALSE</v>
      </c>
      <c r="V2018" s="202">
        <f t="shared" si="184"/>
        <v>0</v>
      </c>
      <c r="W2018" s="202" t="str">
        <f t="shared" si="183"/>
        <v>0</v>
      </c>
      <c r="X2018" s="174"/>
      <c r="Y2018" s="174"/>
      <c r="Z2018" s="174"/>
      <c r="AA2018" s="175"/>
      <c r="AB2018" s="176"/>
      <c r="AC2018" s="176"/>
    </row>
    <row r="2019" spans="1:32" s="177" customFormat="1" ht="15.75" x14ac:dyDescent="0.25">
      <c r="A2019" s="128"/>
      <c r="B2019" s="220"/>
      <c r="C2019" s="322" t="s">
        <v>179</v>
      </c>
      <c r="D2019" s="322"/>
      <c r="E2019" s="307"/>
      <c r="F2019" s="307"/>
      <c r="G2019" s="307"/>
      <c r="H2019" s="307"/>
      <c r="I2019" s="307"/>
      <c r="J2019" s="307"/>
      <c r="K2019" s="307"/>
      <c r="L2019" s="307"/>
      <c r="M2019" s="307"/>
      <c r="N2019" s="323"/>
      <c r="O2019" s="307"/>
      <c r="P2019" s="307"/>
      <c r="Q2019" s="307"/>
      <c r="R2019" s="306"/>
      <c r="S2019" s="380"/>
      <c r="T2019" s="202" t="b">
        <f t="shared" si="181"/>
        <v>0</v>
      </c>
      <c r="U2019" s="202" t="str">
        <f t="shared" si="182"/>
        <v>FALSE</v>
      </c>
      <c r="V2019" s="202">
        <f>IF(P2019="YES",1,0)</f>
        <v>0</v>
      </c>
      <c r="W2019" s="202" t="str">
        <f t="shared" si="183"/>
        <v>0</v>
      </c>
      <c r="X2019" s="174"/>
      <c r="Y2019" s="174"/>
      <c r="Z2019" s="174"/>
      <c r="AA2019" s="175"/>
      <c r="AB2019" s="176"/>
      <c r="AC2019" s="176"/>
    </row>
    <row r="2020" spans="1:32" s="177" customFormat="1" ht="15.75" x14ac:dyDescent="0.25">
      <c r="A2020" s="128"/>
      <c r="B2020" s="220"/>
      <c r="C2020" s="326" t="s">
        <v>366</v>
      </c>
      <c r="E2020" s="307"/>
      <c r="F2020" s="307"/>
      <c r="G2020" s="307"/>
      <c r="H2020" s="307"/>
      <c r="I2020" s="307"/>
      <c r="J2020" s="307"/>
      <c r="K2020" s="307"/>
      <c r="L2020" s="307"/>
      <c r="M2020" s="307"/>
      <c r="N2020" s="307"/>
      <c r="O2020" s="307"/>
      <c r="P2020" s="307"/>
      <c r="Q2020" s="307"/>
      <c r="R2020" s="306"/>
      <c r="S2020" s="380"/>
      <c r="T2020" s="202" t="e">
        <f t="shared" si="181"/>
        <v>#REF!</v>
      </c>
      <c r="U2020" s="202" t="e">
        <f t="shared" si="182"/>
        <v>#REF!</v>
      </c>
      <c r="V2020" s="202" t="e">
        <f>IF(#REF!="Uploaded",1,0)</f>
        <v>#REF!</v>
      </c>
      <c r="W2020" s="202" t="e">
        <f t="shared" si="183"/>
        <v>#REF!</v>
      </c>
      <c r="X2020" s="174"/>
      <c r="Y2020" s="174"/>
      <c r="Z2020" s="174"/>
      <c r="AA2020" s="175"/>
      <c r="AB2020" s="176"/>
      <c r="AC2020" s="176"/>
    </row>
    <row r="2021" spans="1:32" s="177" customFormat="1" ht="16.5" customHeight="1" x14ac:dyDescent="0.25">
      <c r="A2021" s="128"/>
      <c r="B2021" s="220"/>
      <c r="C2021" s="223"/>
      <c r="D2021" s="229"/>
      <c r="E2021" s="307"/>
      <c r="F2021" s="307"/>
      <c r="G2021" s="307"/>
      <c r="H2021" s="307"/>
      <c r="I2021" s="307"/>
      <c r="J2021" s="307"/>
      <c r="K2021" s="307"/>
      <c r="L2021" s="307"/>
      <c r="M2021" s="307"/>
      <c r="N2021" s="307"/>
      <c r="O2021" s="307"/>
      <c r="P2021" s="307"/>
      <c r="Q2021" s="307"/>
      <c r="R2021" s="306"/>
      <c r="S2021" s="380"/>
      <c r="T2021" s="202" t="b">
        <f>IF(W2021="1",TRUE,FALSE)</f>
        <v>0</v>
      </c>
      <c r="U2021" s="202" t="str">
        <f>""&amp;T2021&amp;""</f>
        <v>FALSE</v>
      </c>
      <c r="V2021" s="202">
        <f>IF(P2021="YES",1,0)</f>
        <v>0</v>
      </c>
      <c r="W2021" s="202" t="str">
        <f>""&amp;V2021&amp;""</f>
        <v>0</v>
      </c>
      <c r="X2021" s="174"/>
      <c r="Y2021" s="174"/>
      <c r="Z2021" s="174"/>
      <c r="AA2021" s="175"/>
      <c r="AB2021" s="176"/>
      <c r="AC2021" s="176"/>
    </row>
    <row r="2022" spans="1:32" s="177" customFormat="1" ht="16.5" customHeight="1" x14ac:dyDescent="0.25">
      <c r="A2022" s="128"/>
      <c r="B2022" s="220"/>
      <c r="C2022" s="223"/>
      <c r="D2022" s="883" t="s">
        <v>716</v>
      </c>
      <c r="E2022" s="883"/>
      <c r="F2022" s="883"/>
      <c r="G2022" s="883"/>
      <c r="H2022" s="883"/>
      <c r="I2022" s="883"/>
      <c r="J2022" s="883"/>
      <c r="K2022" s="883"/>
      <c r="L2022" s="883"/>
      <c r="M2022" s="883"/>
      <c r="N2022" s="883"/>
      <c r="O2022" s="884"/>
      <c r="P2022" s="95" t="s">
        <v>251</v>
      </c>
      <c r="Q2022" s="307"/>
      <c r="R2022" s="306"/>
      <c r="S2022" s="380" t="str">
        <f>IF(AND(OR(P2022="NO",P2022="&lt;select&gt;"),OR(D2034&lt;&gt;"",D2029&lt;&gt;"",U2040="TRUE")),"Please answer this question by making a selection in the dropdown.","")</f>
        <v/>
      </c>
      <c r="T2022" s="202" t="b">
        <f>IF(W2022="1",TRUE,FALSE)</f>
        <v>0</v>
      </c>
      <c r="U2022" s="202" t="str">
        <f>""&amp;T2022&amp;""</f>
        <v>FALSE</v>
      </c>
      <c r="V2022" s="202">
        <f>IF(P2022="YES",1,0)</f>
        <v>0</v>
      </c>
      <c r="W2022" s="202" t="str">
        <f>""&amp;V2022&amp;""</f>
        <v>0</v>
      </c>
      <c r="X2022" s="174"/>
      <c r="Y2022" s="174"/>
      <c r="Z2022" s="174"/>
      <c r="AA2022" s="175"/>
      <c r="AB2022" s="176"/>
      <c r="AC2022" s="176"/>
    </row>
    <row r="2023" spans="1:32" s="177" customFormat="1" ht="16.5" customHeight="1" x14ac:dyDescent="0.25">
      <c r="A2023" s="128"/>
      <c r="B2023" s="220"/>
      <c r="C2023" s="223"/>
      <c r="D2023" s="691" t="s">
        <v>717</v>
      </c>
      <c r="E2023" s="572"/>
      <c r="F2023" s="572"/>
      <c r="G2023" s="572"/>
      <c r="H2023" s="572"/>
      <c r="I2023" s="572"/>
      <c r="J2023" s="572"/>
      <c r="K2023" s="572"/>
      <c r="L2023" s="572"/>
      <c r="M2023" s="572"/>
      <c r="N2023" s="572"/>
      <c r="O2023" s="572"/>
      <c r="P2023" s="372"/>
      <c r="Q2023" s="307"/>
      <c r="R2023" s="306"/>
      <c r="S2023" s="380"/>
      <c r="T2023" s="202"/>
      <c r="U2023" s="202"/>
      <c r="V2023" s="202"/>
      <c r="W2023" s="202"/>
      <c r="X2023" s="174"/>
      <c r="Y2023" s="174"/>
      <c r="Z2023" s="174"/>
      <c r="AA2023" s="175"/>
      <c r="AB2023" s="176"/>
      <c r="AC2023" s="176"/>
    </row>
    <row r="2024" spans="1:32" s="177" customFormat="1" ht="16.5" customHeight="1" x14ac:dyDescent="0.25">
      <c r="A2024" s="128"/>
      <c r="B2024" s="220"/>
      <c r="C2024" s="223"/>
      <c r="D2024" s="691" t="s">
        <v>392</v>
      </c>
      <c r="E2024" s="572"/>
      <c r="F2024" s="572"/>
      <c r="G2024" s="572"/>
      <c r="H2024" s="572"/>
      <c r="I2024" s="572"/>
      <c r="J2024" s="572"/>
      <c r="K2024" s="572"/>
      <c r="L2024" s="572"/>
      <c r="M2024" s="572"/>
      <c r="N2024" s="572"/>
      <c r="O2024" s="572"/>
      <c r="P2024" s="372"/>
      <c r="Q2024" s="307"/>
      <c r="R2024" s="306"/>
      <c r="S2024" s="380"/>
      <c r="T2024" s="202"/>
      <c r="U2024" s="202"/>
      <c r="V2024" s="202"/>
      <c r="W2024" s="202"/>
      <c r="X2024" s="174"/>
      <c r="Y2024" s="174"/>
      <c r="Z2024" s="174"/>
      <c r="AA2024" s="175"/>
      <c r="AB2024" s="176"/>
      <c r="AC2024" s="176"/>
    </row>
    <row r="2025" spans="1:32" s="177" customFormat="1" ht="16.5" customHeight="1" x14ac:dyDescent="0.25">
      <c r="A2025" s="128"/>
      <c r="B2025" s="220"/>
      <c r="C2025" s="223"/>
      <c r="D2025" s="691"/>
      <c r="E2025" s="572"/>
      <c r="F2025" s="572"/>
      <c r="G2025" s="572"/>
      <c r="H2025" s="572"/>
      <c r="I2025" s="572"/>
      <c r="J2025" s="572"/>
      <c r="K2025" s="572"/>
      <c r="L2025" s="572"/>
      <c r="M2025" s="572"/>
      <c r="N2025" s="572"/>
      <c r="O2025" s="572"/>
      <c r="P2025" s="372"/>
      <c r="Q2025" s="307"/>
      <c r="R2025" s="306"/>
      <c r="S2025" s="380"/>
      <c r="T2025" s="202"/>
      <c r="U2025" s="202"/>
      <c r="V2025" s="202"/>
      <c r="W2025" s="202"/>
      <c r="X2025" s="174"/>
      <c r="Y2025" s="174"/>
      <c r="Z2025" s="174"/>
      <c r="AA2025" s="175"/>
      <c r="AB2025" s="176"/>
      <c r="AC2025" s="176"/>
      <c r="AF2025" s="207"/>
    </row>
    <row r="2026" spans="1:32" s="177" customFormat="1" ht="15.75" customHeight="1" x14ac:dyDescent="0.25">
      <c r="A2026" s="128"/>
      <c r="B2026" s="220"/>
      <c r="C2026" s="223"/>
      <c r="D2026" s="572" t="s">
        <v>520</v>
      </c>
      <c r="E2026" s="572"/>
      <c r="F2026" s="572"/>
      <c r="G2026" s="572"/>
      <c r="H2026" s="572"/>
      <c r="I2026" s="572"/>
      <c r="J2026" s="572"/>
      <c r="K2026" s="572"/>
      <c r="L2026" s="572"/>
      <c r="M2026" s="572"/>
      <c r="N2026" s="572"/>
      <c r="O2026" s="572"/>
      <c r="P2026" s="372"/>
      <c r="Q2026" s="307"/>
      <c r="R2026" s="345"/>
      <c r="S2026" s="380"/>
      <c r="T2026" s="202" t="b">
        <f>IF(W2026="1",TRUE,FALSE)</f>
        <v>0</v>
      </c>
      <c r="U2026" s="202" t="str">
        <f>""&amp;T2026&amp;""</f>
        <v>FALSE</v>
      </c>
      <c r="V2026" s="202">
        <f>IF(C2026="Uploaded",1,0)</f>
        <v>0</v>
      </c>
      <c r="W2026" s="202" t="str">
        <f>""&amp;V2026&amp;""</f>
        <v>0</v>
      </c>
      <c r="X2026" s="174"/>
      <c r="Y2026" s="174"/>
      <c r="Z2026" s="174"/>
      <c r="AA2026" s="175"/>
      <c r="AB2026" s="176"/>
      <c r="AC2026" s="176"/>
      <c r="AF2026" s="333"/>
    </row>
    <row r="2027" spans="1:32" s="177" customFormat="1" ht="15.75" customHeight="1" x14ac:dyDescent="0.25">
      <c r="A2027" s="128"/>
      <c r="B2027" s="220"/>
      <c r="C2027" s="223"/>
      <c r="D2027" s="691" t="s">
        <v>718</v>
      </c>
      <c r="E2027" s="572"/>
      <c r="F2027" s="572"/>
      <c r="G2027" s="572"/>
      <c r="H2027" s="572"/>
      <c r="I2027" s="572"/>
      <c r="J2027" s="572"/>
      <c r="K2027" s="572"/>
      <c r="L2027" s="572"/>
      <c r="M2027" s="572"/>
      <c r="N2027" s="572"/>
      <c r="O2027" s="572"/>
      <c r="P2027" s="372"/>
      <c r="Q2027" s="307"/>
      <c r="R2027" s="345"/>
      <c r="S2027" s="380"/>
      <c r="T2027" s="202"/>
      <c r="U2027" s="202"/>
      <c r="V2027" s="202"/>
      <c r="W2027" s="202"/>
      <c r="X2027" s="174"/>
      <c r="Y2027" s="174"/>
      <c r="Z2027" s="174"/>
      <c r="AA2027" s="175"/>
      <c r="AB2027" s="176"/>
      <c r="AC2027" s="176"/>
      <c r="AF2027" s="333"/>
    </row>
    <row r="2028" spans="1:32" s="177" customFormat="1" ht="8.25" customHeight="1" x14ac:dyDescent="0.25">
      <c r="A2028" s="128"/>
      <c r="B2028" s="220"/>
      <c r="C2028" s="223"/>
      <c r="D2028" s="307"/>
      <c r="E2028" s="307"/>
      <c r="F2028" s="307"/>
      <c r="G2028" s="307"/>
      <c r="H2028" s="307"/>
      <c r="I2028" s="307"/>
      <c r="J2028" s="307"/>
      <c r="K2028" s="307"/>
      <c r="L2028" s="307"/>
      <c r="M2028" s="307"/>
      <c r="N2028" s="323"/>
      <c r="O2028" s="307"/>
      <c r="P2028" s="307"/>
      <c r="Q2028" s="307"/>
      <c r="R2028" s="306"/>
      <c r="S2028" s="380"/>
      <c r="T2028" s="202" t="b">
        <f>IF(W2028="1",TRUE,FALSE)</f>
        <v>0</v>
      </c>
      <c r="U2028" s="202" t="str">
        <f>""&amp;T2028&amp;""</f>
        <v>FALSE</v>
      </c>
      <c r="V2028" s="202">
        <f>IF(C2028="Uploaded",1,0)</f>
        <v>0</v>
      </c>
      <c r="W2028" s="202" t="str">
        <f>""&amp;V2028&amp;""</f>
        <v>0</v>
      </c>
      <c r="X2028" s="174"/>
      <c r="Y2028" s="174"/>
      <c r="Z2028" s="174"/>
      <c r="AA2028" s="175"/>
      <c r="AB2028" s="176"/>
      <c r="AC2028" s="176"/>
    </row>
    <row r="2029" spans="1:32" s="177" customFormat="1" ht="18" customHeight="1" x14ac:dyDescent="0.25">
      <c r="A2029" s="128"/>
      <c r="B2029" s="220"/>
      <c r="C2029" s="223"/>
      <c r="D2029" s="959"/>
      <c r="E2029" s="960"/>
      <c r="F2029" s="960"/>
      <c r="G2029" s="960"/>
      <c r="H2029" s="960"/>
      <c r="I2029" s="960"/>
      <c r="J2029" s="960"/>
      <c r="K2029" s="960"/>
      <c r="L2029" s="960"/>
      <c r="M2029" s="960"/>
      <c r="N2029" s="960"/>
      <c r="O2029" s="960"/>
      <c r="P2029" s="960"/>
      <c r="Q2029" s="961"/>
      <c r="R2029" s="313"/>
      <c r="S2029" s="380" t="str">
        <f>IF(AND(P2022="YES",D2029=""),"Please add narrative text.","")</f>
        <v/>
      </c>
      <c r="T2029" s="202" t="b">
        <f>IF(W2029="1",TRUE,FALSE)</f>
        <v>0</v>
      </c>
      <c r="U2029" s="202" t="str">
        <f>""&amp;T2029&amp;""</f>
        <v>FALSE</v>
      </c>
      <c r="V2029" s="202">
        <f>IF(C2029="Uploaded",1,0)</f>
        <v>0</v>
      </c>
      <c r="W2029" s="202" t="str">
        <f>""&amp;V2029&amp;""</f>
        <v>0</v>
      </c>
      <c r="X2029" s="174"/>
      <c r="Y2029" s="174"/>
      <c r="Z2029" s="174"/>
      <c r="AA2029" s="175"/>
      <c r="AB2029" s="176"/>
      <c r="AC2029" s="176"/>
    </row>
    <row r="2030" spans="1:32" s="177" customFormat="1" ht="18" customHeight="1" x14ac:dyDescent="0.25">
      <c r="A2030" s="128"/>
      <c r="B2030" s="220"/>
      <c r="C2030" s="223"/>
      <c r="D2030" s="965"/>
      <c r="E2030" s="966"/>
      <c r="F2030" s="966"/>
      <c r="G2030" s="966"/>
      <c r="H2030" s="966"/>
      <c r="I2030" s="966"/>
      <c r="J2030" s="966"/>
      <c r="K2030" s="966"/>
      <c r="L2030" s="966"/>
      <c r="M2030" s="966"/>
      <c r="N2030" s="966"/>
      <c r="O2030" s="966"/>
      <c r="P2030" s="966"/>
      <c r="Q2030" s="967"/>
      <c r="R2030" s="339"/>
      <c r="S2030" s="380"/>
      <c r="T2030" s="202" t="b">
        <f>IF(W2030="1",TRUE,FALSE)</f>
        <v>0</v>
      </c>
      <c r="U2030" s="202" t="str">
        <f>""&amp;T2030&amp;""</f>
        <v>FALSE</v>
      </c>
      <c r="V2030" s="202">
        <f>IF(C2030="Uploaded",1,0)</f>
        <v>0</v>
      </c>
      <c r="W2030" s="202" t="str">
        <f>""&amp;V2030&amp;""</f>
        <v>0</v>
      </c>
      <c r="X2030" s="174"/>
      <c r="Y2030" s="174"/>
      <c r="Z2030" s="174"/>
      <c r="AA2030" s="175"/>
      <c r="AB2030" s="176"/>
      <c r="AC2030" s="176"/>
    </row>
    <row r="2031" spans="1:32" s="177" customFormat="1" ht="20.25" customHeight="1" x14ac:dyDescent="0.25">
      <c r="A2031" s="128"/>
      <c r="B2031" s="220"/>
      <c r="C2031" s="223"/>
      <c r="D2031" s="333"/>
      <c r="E2031" s="307"/>
      <c r="F2031" s="307"/>
      <c r="G2031" s="307"/>
      <c r="H2031" s="307"/>
      <c r="I2031" s="307"/>
      <c r="J2031" s="307"/>
      <c r="K2031" s="307"/>
      <c r="L2031" s="307"/>
      <c r="M2031" s="307"/>
      <c r="N2031" s="323"/>
      <c r="O2031" s="151"/>
      <c r="P2031" s="372"/>
      <c r="Q2031" s="307"/>
      <c r="R2031" s="306"/>
      <c r="S2031" s="380"/>
      <c r="T2031" s="202" t="b">
        <f t="shared" si="181"/>
        <v>0</v>
      </c>
      <c r="U2031" s="202" t="str">
        <f t="shared" si="182"/>
        <v>FALSE</v>
      </c>
      <c r="V2031" s="202">
        <f t="shared" ref="V2031:V2045" si="188">IF(C2031="Uploaded",1,0)</f>
        <v>0</v>
      </c>
      <c r="W2031" s="202" t="str">
        <f t="shared" si="183"/>
        <v>0</v>
      </c>
      <c r="X2031" s="174"/>
      <c r="Y2031" s="174"/>
      <c r="Z2031" s="174"/>
      <c r="AA2031" s="175"/>
      <c r="AB2031" s="176"/>
      <c r="AC2031" s="176"/>
    </row>
    <row r="2032" spans="1:32" s="177" customFormat="1" ht="16.5" customHeight="1" x14ac:dyDescent="0.25">
      <c r="A2032" s="128"/>
      <c r="B2032" s="220"/>
      <c r="C2032" s="223"/>
      <c r="D2032" s="222" t="s">
        <v>719</v>
      </c>
      <c r="E2032" s="334"/>
      <c r="F2032" s="334"/>
      <c r="G2032" s="334"/>
      <c r="H2032" s="334"/>
      <c r="I2032" s="334"/>
      <c r="J2032" s="334"/>
      <c r="K2032" s="334"/>
      <c r="L2032" s="334"/>
      <c r="M2032" s="334"/>
      <c r="N2032" s="334"/>
      <c r="O2032" s="334"/>
      <c r="P2032" s="334"/>
      <c r="Q2032" s="334"/>
      <c r="R2032" s="306"/>
      <c r="S2032" s="380"/>
      <c r="T2032" s="202" t="b">
        <f t="shared" si="181"/>
        <v>0</v>
      </c>
      <c r="U2032" s="202" t="str">
        <f t="shared" si="182"/>
        <v>FALSE</v>
      </c>
      <c r="V2032" s="202">
        <f t="shared" si="188"/>
        <v>0</v>
      </c>
      <c r="W2032" s="202" t="str">
        <f t="shared" si="183"/>
        <v>0</v>
      </c>
      <c r="X2032" s="174"/>
      <c r="Y2032" s="174"/>
      <c r="Z2032" s="174"/>
      <c r="AA2032" s="175"/>
      <c r="AB2032" s="176"/>
      <c r="AC2032" s="176"/>
    </row>
    <row r="2033" spans="1:41" s="177" customFormat="1" ht="10.5" customHeight="1" x14ac:dyDescent="0.25">
      <c r="A2033" s="128"/>
      <c r="B2033" s="220"/>
      <c r="C2033" s="223"/>
      <c r="D2033" s="223"/>
      <c r="E2033" s="223"/>
      <c r="F2033" s="223"/>
      <c r="G2033" s="223"/>
      <c r="H2033" s="223"/>
      <c r="I2033" s="223"/>
      <c r="J2033" s="223"/>
      <c r="K2033" s="223"/>
      <c r="L2033" s="223"/>
      <c r="M2033" s="223"/>
      <c r="N2033" s="308"/>
      <c r="O2033" s="223"/>
      <c r="P2033" s="223"/>
      <c r="Q2033" s="223"/>
      <c r="R2033" s="306"/>
      <c r="S2033" s="380"/>
      <c r="T2033" s="202" t="b">
        <f t="shared" si="181"/>
        <v>0</v>
      </c>
      <c r="U2033" s="202" t="str">
        <f t="shared" si="182"/>
        <v>FALSE</v>
      </c>
      <c r="V2033" s="202">
        <f t="shared" si="188"/>
        <v>0</v>
      </c>
      <c r="W2033" s="202" t="str">
        <f t="shared" si="183"/>
        <v>0</v>
      </c>
      <c r="X2033" s="174"/>
      <c r="Y2033" s="174"/>
      <c r="Z2033" s="174"/>
      <c r="AA2033" s="175"/>
      <c r="AB2033" s="176"/>
      <c r="AC2033" s="176"/>
    </row>
    <row r="2034" spans="1:41" s="177" customFormat="1" x14ac:dyDescent="0.25">
      <c r="A2034" s="128"/>
      <c r="B2034" s="220"/>
      <c r="C2034" s="223"/>
      <c r="D2034" s="959"/>
      <c r="E2034" s="960"/>
      <c r="F2034" s="960"/>
      <c r="G2034" s="960"/>
      <c r="H2034" s="960"/>
      <c r="I2034" s="960"/>
      <c r="J2034" s="960"/>
      <c r="K2034" s="960"/>
      <c r="L2034" s="960"/>
      <c r="M2034" s="960"/>
      <c r="N2034" s="960"/>
      <c r="O2034" s="960"/>
      <c r="P2034" s="960"/>
      <c r="Q2034" s="961"/>
      <c r="R2034" s="309"/>
      <c r="S2034" s="380" t="str">
        <f>IF(AND(P2022="YES",D2034=""),"Please add narrative text.","")</f>
        <v/>
      </c>
      <c r="T2034" s="202" t="b">
        <f t="shared" si="181"/>
        <v>0</v>
      </c>
      <c r="U2034" s="202" t="str">
        <f t="shared" si="182"/>
        <v>FALSE</v>
      </c>
      <c r="V2034" s="202">
        <f t="shared" si="188"/>
        <v>0</v>
      </c>
      <c r="W2034" s="202" t="str">
        <f t="shared" si="183"/>
        <v>0</v>
      </c>
      <c r="X2034" s="174"/>
      <c r="Y2034" s="174"/>
      <c r="Z2034" s="174"/>
      <c r="AA2034" s="175"/>
      <c r="AB2034" s="176"/>
      <c r="AC2034" s="176"/>
    </row>
    <row r="2035" spans="1:41" s="177" customFormat="1" ht="21.75" customHeight="1" x14ac:dyDescent="0.25">
      <c r="A2035" s="128"/>
      <c r="B2035" s="220"/>
      <c r="C2035" s="223"/>
      <c r="D2035" s="962"/>
      <c r="E2035" s="963"/>
      <c r="F2035" s="963"/>
      <c r="G2035" s="963"/>
      <c r="H2035" s="963"/>
      <c r="I2035" s="963"/>
      <c r="J2035" s="963"/>
      <c r="K2035" s="963"/>
      <c r="L2035" s="963"/>
      <c r="M2035" s="963"/>
      <c r="N2035" s="963"/>
      <c r="O2035" s="963"/>
      <c r="P2035" s="963"/>
      <c r="Q2035" s="964"/>
      <c r="R2035" s="306"/>
      <c r="S2035" s="380"/>
      <c r="T2035" s="202" t="b">
        <f t="shared" si="181"/>
        <v>0</v>
      </c>
      <c r="U2035" s="202" t="str">
        <f t="shared" si="182"/>
        <v>FALSE</v>
      </c>
      <c r="V2035" s="202">
        <f t="shared" si="188"/>
        <v>0</v>
      </c>
      <c r="W2035" s="202" t="str">
        <f t="shared" si="183"/>
        <v>0</v>
      </c>
      <c r="X2035" s="174"/>
      <c r="Y2035" s="174"/>
      <c r="Z2035" s="174"/>
      <c r="AA2035" s="175"/>
      <c r="AB2035" s="176"/>
      <c r="AC2035" s="176"/>
    </row>
    <row r="2036" spans="1:41" s="177" customFormat="1" ht="19.5" customHeight="1" x14ac:dyDescent="0.25">
      <c r="A2036" s="128"/>
      <c r="B2036" s="220"/>
      <c r="C2036" s="223"/>
      <c r="D2036" s="962"/>
      <c r="E2036" s="963"/>
      <c r="F2036" s="963"/>
      <c r="G2036" s="963"/>
      <c r="H2036" s="963"/>
      <c r="I2036" s="963"/>
      <c r="J2036" s="963"/>
      <c r="K2036" s="963"/>
      <c r="L2036" s="963"/>
      <c r="M2036" s="963"/>
      <c r="N2036" s="963"/>
      <c r="O2036" s="963"/>
      <c r="P2036" s="963"/>
      <c r="Q2036" s="964"/>
      <c r="R2036" s="306"/>
      <c r="S2036" s="380"/>
      <c r="T2036" s="202" t="b">
        <f t="shared" si="181"/>
        <v>0</v>
      </c>
      <c r="U2036" s="202" t="str">
        <f t="shared" si="182"/>
        <v>FALSE</v>
      </c>
      <c r="V2036" s="202">
        <f t="shared" si="188"/>
        <v>0</v>
      </c>
      <c r="W2036" s="202" t="str">
        <f t="shared" si="183"/>
        <v>0</v>
      </c>
      <c r="X2036" s="174"/>
      <c r="Y2036" s="174"/>
      <c r="Z2036" s="174"/>
      <c r="AA2036" s="175"/>
      <c r="AB2036" s="176"/>
      <c r="AC2036" s="176"/>
    </row>
    <row r="2037" spans="1:41" s="177" customFormat="1" ht="19.5" customHeight="1" x14ac:dyDescent="0.25">
      <c r="A2037" s="128"/>
      <c r="B2037" s="220"/>
      <c r="C2037" s="223"/>
      <c r="D2037" s="962"/>
      <c r="E2037" s="963"/>
      <c r="F2037" s="963"/>
      <c r="G2037" s="963"/>
      <c r="H2037" s="963"/>
      <c r="I2037" s="963"/>
      <c r="J2037" s="963"/>
      <c r="K2037" s="963"/>
      <c r="L2037" s="963"/>
      <c r="M2037" s="963"/>
      <c r="N2037" s="963"/>
      <c r="O2037" s="963"/>
      <c r="P2037" s="963"/>
      <c r="Q2037" s="964"/>
      <c r="R2037" s="306"/>
      <c r="S2037" s="380"/>
      <c r="T2037" s="202" t="b">
        <f t="shared" si="181"/>
        <v>0</v>
      </c>
      <c r="U2037" s="202" t="str">
        <f t="shared" si="182"/>
        <v>FALSE</v>
      </c>
      <c r="V2037" s="202">
        <f t="shared" si="188"/>
        <v>0</v>
      </c>
      <c r="W2037" s="202" t="str">
        <f t="shared" si="183"/>
        <v>0</v>
      </c>
      <c r="X2037" s="174"/>
      <c r="Y2037" s="174"/>
      <c r="Z2037" s="174"/>
      <c r="AA2037" s="175"/>
      <c r="AB2037" s="176"/>
      <c r="AC2037" s="176"/>
    </row>
    <row r="2038" spans="1:41" s="177" customFormat="1" x14ac:dyDescent="0.25">
      <c r="A2038" s="128"/>
      <c r="B2038" s="220"/>
      <c r="C2038" s="223"/>
      <c r="D2038" s="965"/>
      <c r="E2038" s="966"/>
      <c r="F2038" s="966"/>
      <c r="G2038" s="966"/>
      <c r="H2038" s="966"/>
      <c r="I2038" s="966"/>
      <c r="J2038" s="966"/>
      <c r="K2038" s="966"/>
      <c r="L2038" s="966"/>
      <c r="M2038" s="966"/>
      <c r="N2038" s="966"/>
      <c r="O2038" s="966"/>
      <c r="P2038" s="966"/>
      <c r="Q2038" s="967"/>
      <c r="R2038" s="339"/>
      <c r="S2038" s="380"/>
      <c r="T2038" s="202" t="b">
        <f t="shared" si="181"/>
        <v>0</v>
      </c>
      <c r="U2038" s="202" t="str">
        <f t="shared" si="182"/>
        <v>FALSE</v>
      </c>
      <c r="V2038" s="202">
        <f t="shared" si="188"/>
        <v>0</v>
      </c>
      <c r="W2038" s="202" t="str">
        <f t="shared" si="183"/>
        <v>0</v>
      </c>
      <c r="X2038" s="174"/>
      <c r="Y2038" s="174"/>
      <c r="Z2038" s="174"/>
      <c r="AA2038" s="175"/>
      <c r="AB2038" s="176"/>
      <c r="AC2038" s="176"/>
    </row>
    <row r="2039" spans="1:41" s="207" customFormat="1" ht="19.5" customHeight="1" x14ac:dyDescent="0.25">
      <c r="A2039" s="128"/>
      <c r="B2039" s="220"/>
      <c r="C2039" s="223"/>
      <c r="D2039" s="340"/>
      <c r="E2039" s="340"/>
      <c r="F2039" s="340"/>
      <c r="G2039" s="340"/>
      <c r="H2039" s="340"/>
      <c r="I2039" s="340"/>
      <c r="J2039" s="340"/>
      <c r="K2039" s="340"/>
      <c r="L2039" s="340"/>
      <c r="M2039" s="340"/>
      <c r="N2039" s="341"/>
      <c r="O2039" s="340"/>
      <c r="P2039" s="340"/>
      <c r="Q2039" s="340"/>
      <c r="R2039" s="306"/>
      <c r="S2039" s="380"/>
      <c r="T2039" s="202" t="b">
        <f>IF(W2039="1",TRUE,FALSE)</f>
        <v>0</v>
      </c>
      <c r="U2039" s="202" t="str">
        <f>""&amp;T2039&amp;""</f>
        <v>FALSE</v>
      </c>
      <c r="V2039" s="202">
        <f t="shared" si="188"/>
        <v>0</v>
      </c>
      <c r="W2039" s="202" t="str">
        <f>""&amp;V2039&amp;""</f>
        <v>0</v>
      </c>
      <c r="X2039" s="261"/>
      <c r="Y2039" s="261"/>
      <c r="Z2039" s="261"/>
      <c r="AA2039" s="124"/>
      <c r="AB2039" s="262"/>
      <c r="AC2039" s="262"/>
    </row>
    <row r="2040" spans="1:41" s="207" customFormat="1" ht="22.15" customHeight="1" x14ac:dyDescent="0.25">
      <c r="A2040" s="128"/>
      <c r="B2040" s="220"/>
      <c r="C2040" s="223"/>
      <c r="D2040" s="902" t="s">
        <v>393</v>
      </c>
      <c r="E2040" s="902"/>
      <c r="F2040" s="902"/>
      <c r="G2040" s="902"/>
      <c r="H2040" s="902"/>
      <c r="I2040" s="902"/>
      <c r="J2040" s="902"/>
      <c r="K2040" s="902"/>
      <c r="L2040" s="902"/>
      <c r="M2040" s="902"/>
      <c r="N2040" s="902"/>
      <c r="O2040" s="903"/>
      <c r="P2040" s="968" t="s">
        <v>251</v>
      </c>
      <c r="Q2040" s="969"/>
      <c r="R2040" s="306"/>
      <c r="S2040" s="536" t="str">
        <f>IF(AND(P2022="YES",P2040="&lt;select&gt;"),"Please upload the required documentation.","")</f>
        <v/>
      </c>
      <c r="T2040" s="202" t="b">
        <f>IF(W2040="1",TRUE,FALSE)</f>
        <v>0</v>
      </c>
      <c r="U2040" s="202" t="str">
        <f>""&amp;T2040&amp;""</f>
        <v>FALSE</v>
      </c>
      <c r="V2040" s="202">
        <f>IF(P2040="Uploaded",1,0)</f>
        <v>0</v>
      </c>
      <c r="W2040" s="202" t="str">
        <f>""&amp;V2040&amp;""</f>
        <v>0</v>
      </c>
      <c r="X2040" s="261"/>
      <c r="Y2040" s="261"/>
      <c r="Z2040" s="261"/>
      <c r="AA2040" s="124"/>
      <c r="AB2040" s="262"/>
      <c r="AC2040" s="262"/>
    </row>
    <row r="2041" spans="1:41" s="133" customFormat="1" ht="12.75" customHeight="1" x14ac:dyDescent="0.25">
      <c r="A2041" s="128"/>
      <c r="B2041" s="220"/>
      <c r="C2041" s="223"/>
      <c r="D2041" s="177"/>
      <c r="E2041" s="307"/>
      <c r="F2041" s="307"/>
      <c r="G2041" s="307"/>
      <c r="H2041" s="307"/>
      <c r="I2041" s="307"/>
      <c r="J2041" s="307"/>
      <c r="K2041" s="307"/>
      <c r="L2041" s="307"/>
      <c r="M2041" s="307"/>
      <c r="N2041" s="307"/>
      <c r="O2041" s="307"/>
      <c r="P2041" s="307"/>
      <c r="Q2041" s="129"/>
      <c r="R2041" s="227"/>
      <c r="S2041" s="380"/>
      <c r="T2041" s="202"/>
      <c r="U2041" s="202"/>
      <c r="V2041" s="202"/>
      <c r="W2041" s="202"/>
      <c r="X2041" s="202"/>
      <c r="Y2041" s="202"/>
      <c r="Z2041" s="202"/>
      <c r="AA2041" s="128"/>
      <c r="AB2041" s="131"/>
      <c r="AC2041" s="131"/>
    </row>
    <row r="2042" spans="1:41" s="133" customFormat="1" ht="21.75" customHeight="1" x14ac:dyDescent="0.25">
      <c r="A2042" s="128"/>
      <c r="B2042" s="220"/>
      <c r="C2042" s="223"/>
      <c r="D2042" s="221" t="s">
        <v>663</v>
      </c>
      <c r="E2042" s="222"/>
      <c r="F2042" s="222"/>
      <c r="G2042" s="223"/>
      <c r="H2042" s="224"/>
      <c r="I2042" s="223"/>
      <c r="J2042" s="223"/>
      <c r="K2042" s="223"/>
      <c r="L2042" s="223"/>
      <c r="M2042" s="223"/>
      <c r="N2042" s="225"/>
      <c r="O2042" s="226"/>
      <c r="P2042" s="129"/>
      <c r="Q2042" s="129"/>
      <c r="R2042" s="227"/>
      <c r="S2042" s="380"/>
      <c r="T2042" s="202"/>
      <c r="U2042" s="202"/>
      <c r="V2042" s="202"/>
      <c r="W2042" s="202"/>
      <c r="X2042" s="202"/>
      <c r="Y2042" s="202"/>
      <c r="Z2042" s="202"/>
      <c r="AA2042" s="128"/>
      <c r="AB2042" s="131"/>
      <c r="AC2042" s="131"/>
    </row>
    <row r="2043" spans="1:41" s="133" customFormat="1" ht="15.75" x14ac:dyDescent="0.25">
      <c r="A2043" s="128"/>
      <c r="B2043" s="220"/>
      <c r="C2043" s="223"/>
      <c r="D2043" s="229"/>
      <c r="E2043" s="411" t="s">
        <v>257</v>
      </c>
      <c r="F2043" s="956" t="s">
        <v>251</v>
      </c>
      <c r="G2043" s="957"/>
      <c r="H2043" s="957"/>
      <c r="I2043" s="957"/>
      <c r="J2043" s="958"/>
      <c r="K2043" s="494"/>
      <c r="L2043" s="411" t="s">
        <v>258</v>
      </c>
      <c r="M2043" s="956" t="s">
        <v>251</v>
      </c>
      <c r="N2043" s="957"/>
      <c r="O2043" s="957"/>
      <c r="P2043" s="957"/>
      <c r="Q2043" s="958"/>
      <c r="R2043" s="227"/>
      <c r="S2043" s="380"/>
      <c r="T2043" s="202"/>
      <c r="U2043" s="202"/>
      <c r="V2043" s="202"/>
      <c r="W2043" s="202"/>
      <c r="X2043" s="202"/>
      <c r="Y2043" s="202"/>
      <c r="Z2043" s="202"/>
      <c r="AA2043" s="128"/>
      <c r="AB2043" s="131"/>
      <c r="AC2043" s="131"/>
    </row>
    <row r="2044" spans="1:41" ht="11.45" customHeight="1" thickBot="1" x14ac:dyDescent="0.3">
      <c r="A2044" s="124"/>
      <c r="B2044" s="211"/>
      <c r="C2044" s="149"/>
      <c r="D2044" s="387"/>
      <c r="E2044" s="387"/>
      <c r="F2044" s="387"/>
      <c r="G2044" s="387"/>
      <c r="H2044" s="387"/>
      <c r="I2044" s="387"/>
      <c r="J2044" s="387"/>
      <c r="K2044" s="387"/>
      <c r="L2044" s="387"/>
      <c r="M2044" s="387"/>
      <c r="N2044" s="387"/>
      <c r="O2044" s="387"/>
      <c r="P2044" s="223"/>
      <c r="Q2044" s="223"/>
      <c r="R2044" s="243"/>
      <c r="S2044" s="536"/>
      <c r="T2044" s="202" t="b">
        <f>IF(W2044="1",TRUE,FALSE)</f>
        <v>0</v>
      </c>
      <c r="U2044" s="202" t="str">
        <f>""&amp;T2044&amp;""</f>
        <v>FALSE</v>
      </c>
      <c r="V2044" s="202">
        <f>IF(C2044="Uploaded",1,0)</f>
        <v>0</v>
      </c>
      <c r="W2044" s="202" t="str">
        <f>""&amp;V2044&amp;""</f>
        <v>0</v>
      </c>
      <c r="AL2044" s="178"/>
      <c r="AM2044" s="178"/>
      <c r="AN2044" s="178"/>
      <c r="AO2044" s="178"/>
    </row>
    <row r="2045" spans="1:41" s="177" customFormat="1" x14ac:dyDescent="0.25">
      <c r="A2045" s="128"/>
      <c r="B2045" s="291"/>
      <c r="C2045" s="292"/>
      <c r="D2045" s="292"/>
      <c r="E2045" s="292"/>
      <c r="F2045" s="292"/>
      <c r="G2045" s="292"/>
      <c r="H2045" s="292"/>
      <c r="I2045" s="292"/>
      <c r="J2045" s="292"/>
      <c r="K2045" s="292"/>
      <c r="L2045" s="292"/>
      <c r="M2045" s="292"/>
      <c r="N2045" s="293"/>
      <c r="O2045" s="292"/>
      <c r="P2045" s="292"/>
      <c r="Q2045" s="292"/>
      <c r="R2045" s="294"/>
      <c r="S2045" s="380"/>
      <c r="T2045" s="202" t="b">
        <f t="shared" si="181"/>
        <v>0</v>
      </c>
      <c r="U2045" s="202" t="str">
        <f t="shared" si="182"/>
        <v>FALSE</v>
      </c>
      <c r="V2045" s="202">
        <f t="shared" si="188"/>
        <v>0</v>
      </c>
      <c r="W2045" s="202" t="str">
        <f t="shared" si="183"/>
        <v>0</v>
      </c>
      <c r="X2045" s="174"/>
      <c r="Y2045" s="174"/>
      <c r="Z2045" s="174"/>
      <c r="AA2045" s="175"/>
      <c r="AB2045" s="176"/>
      <c r="AC2045" s="176"/>
    </row>
    <row r="2046" spans="1:41" s="177" customFormat="1" ht="15.75" x14ac:dyDescent="0.25">
      <c r="A2046" s="128"/>
      <c r="B2046" s="220"/>
      <c r="C2046" s="322" t="s">
        <v>367</v>
      </c>
      <c r="D2046" s="322"/>
      <c r="E2046" s="307"/>
      <c r="F2046" s="307"/>
      <c r="G2046" s="307"/>
      <c r="H2046" s="307"/>
      <c r="I2046" s="307"/>
      <c r="J2046" s="307"/>
      <c r="K2046" s="307"/>
      <c r="L2046" s="307"/>
      <c r="M2046" s="307"/>
      <c r="N2046" s="323"/>
      <c r="O2046" s="307"/>
      <c r="P2046" s="307"/>
      <c r="Q2046" s="307"/>
      <c r="R2046" s="345"/>
      <c r="S2046" s="380"/>
      <c r="T2046" s="202" t="b">
        <f t="shared" si="181"/>
        <v>0</v>
      </c>
      <c r="U2046" s="202" t="str">
        <f t="shared" si="182"/>
        <v>FALSE</v>
      </c>
      <c r="V2046" s="202">
        <f>IF(P2046="YES",1,0)</f>
        <v>0</v>
      </c>
      <c r="W2046" s="202" t="str">
        <f t="shared" si="183"/>
        <v>0</v>
      </c>
      <c r="X2046" s="174"/>
      <c r="Y2046" s="174"/>
      <c r="Z2046" s="174"/>
      <c r="AA2046" s="175"/>
      <c r="AB2046" s="176"/>
      <c r="AC2046" s="176"/>
    </row>
    <row r="2047" spans="1:41" s="346" customFormat="1" ht="15.75" x14ac:dyDescent="0.25">
      <c r="A2047" s="324"/>
      <c r="B2047" s="325"/>
      <c r="C2047" s="326" t="s">
        <v>366</v>
      </c>
      <c r="E2047" s="328"/>
      <c r="F2047" s="328"/>
      <c r="G2047" s="328"/>
      <c r="H2047" s="328"/>
      <c r="I2047" s="328"/>
      <c r="J2047" s="328"/>
      <c r="K2047" s="328"/>
      <c r="L2047" s="328"/>
      <c r="M2047" s="328"/>
      <c r="N2047" s="388"/>
      <c r="R2047" s="348"/>
      <c r="S2047" s="539"/>
      <c r="T2047" s="330" t="e">
        <f t="shared" si="181"/>
        <v>#REF!</v>
      </c>
      <c r="U2047" s="330" t="e">
        <f t="shared" si="182"/>
        <v>#REF!</v>
      </c>
      <c r="V2047" s="330" t="e">
        <f>IF(#REF!="Uploaded",1,0)</f>
        <v>#REF!</v>
      </c>
      <c r="W2047" s="330" t="e">
        <f t="shared" si="183"/>
        <v>#REF!</v>
      </c>
      <c r="X2047" s="349"/>
      <c r="Y2047" s="349"/>
      <c r="Z2047" s="349"/>
      <c r="AA2047" s="541"/>
      <c r="AB2047" s="350"/>
      <c r="AC2047" s="350"/>
    </row>
    <row r="2048" spans="1:41" s="177" customFormat="1" ht="16.5" customHeight="1" x14ac:dyDescent="0.25">
      <c r="A2048" s="128"/>
      <c r="B2048" s="220"/>
      <c r="C2048" s="223"/>
      <c r="D2048" s="229"/>
      <c r="E2048" s="307"/>
      <c r="F2048" s="307"/>
      <c r="G2048" s="307"/>
      <c r="H2048" s="307"/>
      <c r="I2048" s="307"/>
      <c r="J2048" s="307"/>
      <c r="K2048" s="307"/>
      <c r="L2048" s="307"/>
      <c r="M2048" s="307"/>
      <c r="N2048" s="307"/>
      <c r="O2048" s="307"/>
      <c r="P2048" s="307"/>
      <c r="Q2048" s="307"/>
      <c r="R2048" s="306"/>
      <c r="S2048" s="380"/>
      <c r="T2048" s="202" t="b">
        <f t="shared" si="181"/>
        <v>0</v>
      </c>
      <c r="U2048" s="202" t="str">
        <f t="shared" si="182"/>
        <v>FALSE</v>
      </c>
      <c r="V2048" s="202">
        <f>IF(P2048="YES",1,0)</f>
        <v>0</v>
      </c>
      <c r="W2048" s="202" t="str">
        <f t="shared" si="183"/>
        <v>0</v>
      </c>
      <c r="X2048" s="174"/>
      <c r="Y2048" s="174"/>
      <c r="Z2048" s="174"/>
      <c r="AA2048" s="175"/>
      <c r="AB2048" s="176"/>
      <c r="AC2048" s="176"/>
    </row>
    <row r="2049" spans="1:32" s="177" customFormat="1" ht="16.5" customHeight="1" x14ac:dyDescent="0.25">
      <c r="A2049" s="128"/>
      <c r="B2049" s="220"/>
      <c r="C2049" s="223"/>
      <c r="D2049" s="983" t="s">
        <v>720</v>
      </c>
      <c r="E2049" s="983"/>
      <c r="F2049" s="983"/>
      <c r="G2049" s="983"/>
      <c r="H2049" s="983"/>
      <c r="I2049" s="983"/>
      <c r="J2049" s="983"/>
      <c r="K2049" s="983"/>
      <c r="L2049" s="983"/>
      <c r="M2049" s="983"/>
      <c r="N2049" s="983"/>
      <c r="O2049" s="983"/>
      <c r="P2049" s="95" t="s">
        <v>251</v>
      </c>
      <c r="Q2049" s="307"/>
      <c r="R2049" s="306"/>
      <c r="S2049" s="380" t="str">
        <f>IF(AND(OR(P2049="NO",P2049="&lt;select&gt;"),OR(D2054&lt;&gt;"",U2072="TRUE",D2059&lt;&gt;"",D2065&lt;&gt;"")),"Please answer this question by making a selection in the dropdown.","")</f>
        <v/>
      </c>
      <c r="T2049" s="202" t="b">
        <f t="shared" si="181"/>
        <v>0</v>
      </c>
      <c r="U2049" s="202" t="str">
        <f t="shared" si="182"/>
        <v>FALSE</v>
      </c>
      <c r="V2049" s="202">
        <f>IF(P2049="YES",1,0)</f>
        <v>0</v>
      </c>
      <c r="W2049" s="202" t="str">
        <f t="shared" si="183"/>
        <v>0</v>
      </c>
      <c r="X2049" s="174"/>
      <c r="Y2049" s="174"/>
      <c r="Z2049" s="174"/>
      <c r="AA2049" s="175"/>
      <c r="AB2049" s="176"/>
      <c r="AC2049" s="176"/>
    </row>
    <row r="2050" spans="1:32" s="177" customFormat="1" ht="31.5" customHeight="1" x14ac:dyDescent="0.25">
      <c r="A2050" s="128"/>
      <c r="B2050" s="220"/>
      <c r="C2050" s="223"/>
      <c r="D2050" s="983"/>
      <c r="E2050" s="983"/>
      <c r="F2050" s="983"/>
      <c r="G2050" s="983"/>
      <c r="H2050" s="983"/>
      <c r="I2050" s="983"/>
      <c r="J2050" s="983"/>
      <c r="K2050" s="983"/>
      <c r="L2050" s="983"/>
      <c r="M2050" s="983"/>
      <c r="N2050" s="983"/>
      <c r="O2050" s="983"/>
      <c r="P2050" s="372"/>
      <c r="Q2050" s="307"/>
      <c r="R2050" s="306"/>
      <c r="S2050" s="380"/>
      <c r="T2050" s="202"/>
      <c r="U2050" s="202"/>
      <c r="V2050" s="202"/>
      <c r="W2050" s="202"/>
      <c r="X2050" s="174"/>
      <c r="Y2050" s="174"/>
      <c r="Z2050" s="174"/>
      <c r="AA2050" s="175"/>
      <c r="AB2050" s="176"/>
      <c r="AC2050" s="176"/>
    </row>
    <row r="2051" spans="1:32" s="177" customFormat="1" ht="18.75" customHeight="1" x14ac:dyDescent="0.25">
      <c r="A2051" s="128"/>
      <c r="B2051" s="220"/>
      <c r="C2051" s="223"/>
      <c r="D2051" s="885" t="s">
        <v>748</v>
      </c>
      <c r="E2051" s="886"/>
      <c r="F2051" s="886"/>
      <c r="G2051" s="886"/>
      <c r="H2051" s="886"/>
      <c r="I2051" s="886"/>
      <c r="J2051" s="886"/>
      <c r="K2051" s="886"/>
      <c r="L2051" s="886"/>
      <c r="M2051" s="886"/>
      <c r="N2051" s="886"/>
      <c r="O2051" s="886"/>
      <c r="P2051" s="886"/>
      <c r="Q2051" s="886"/>
      <c r="R2051" s="345"/>
      <c r="S2051" s="380"/>
      <c r="T2051" s="202" t="b">
        <f t="shared" si="181"/>
        <v>0</v>
      </c>
      <c r="U2051" s="202" t="str">
        <f t="shared" si="182"/>
        <v>FALSE</v>
      </c>
      <c r="V2051" s="202">
        <f t="shared" ref="V2051:V2078" si="189">IF(C2051="Uploaded",1,0)</f>
        <v>0</v>
      </c>
      <c r="W2051" s="202" t="str">
        <f t="shared" si="183"/>
        <v>0</v>
      </c>
      <c r="X2051" s="174"/>
      <c r="Y2051" s="174"/>
      <c r="Z2051" s="174"/>
      <c r="AA2051" s="175"/>
      <c r="AB2051" s="176"/>
      <c r="AC2051" s="176"/>
    </row>
    <row r="2052" spans="1:32" s="177" customFormat="1" ht="15.75" customHeight="1" x14ac:dyDescent="0.25">
      <c r="A2052" s="128"/>
      <c r="B2052" s="220"/>
      <c r="C2052" s="223"/>
      <c r="D2052" s="886"/>
      <c r="E2052" s="886"/>
      <c r="F2052" s="886"/>
      <c r="G2052" s="886"/>
      <c r="H2052" s="886"/>
      <c r="I2052" s="886"/>
      <c r="J2052" s="886"/>
      <c r="K2052" s="886"/>
      <c r="L2052" s="886"/>
      <c r="M2052" s="886"/>
      <c r="N2052" s="886"/>
      <c r="O2052" s="886"/>
      <c r="P2052" s="886"/>
      <c r="Q2052" s="886"/>
      <c r="R2052" s="345"/>
      <c r="S2052" s="380"/>
      <c r="T2052" s="202" t="b">
        <f t="shared" si="181"/>
        <v>0</v>
      </c>
      <c r="U2052" s="202" t="str">
        <f t="shared" si="182"/>
        <v>FALSE</v>
      </c>
      <c r="V2052" s="202">
        <f t="shared" si="189"/>
        <v>0</v>
      </c>
      <c r="W2052" s="202" t="str">
        <f t="shared" si="183"/>
        <v>0</v>
      </c>
      <c r="X2052" s="174"/>
      <c r="Y2052" s="174"/>
      <c r="Z2052" s="174"/>
      <c r="AA2052" s="175"/>
      <c r="AB2052" s="176"/>
      <c r="AC2052" s="176"/>
    </row>
    <row r="2053" spans="1:32" s="177" customFormat="1" ht="11.25" customHeight="1" x14ac:dyDescent="0.25">
      <c r="A2053" s="128"/>
      <c r="B2053" s="220"/>
      <c r="C2053" s="223"/>
      <c r="D2053" s="307"/>
      <c r="E2053" s="307"/>
      <c r="F2053" s="307"/>
      <c r="G2053" s="307"/>
      <c r="H2053" s="307"/>
      <c r="I2053" s="307"/>
      <c r="J2053" s="307"/>
      <c r="K2053" s="307"/>
      <c r="L2053" s="307"/>
      <c r="M2053" s="307"/>
      <c r="N2053" s="323"/>
      <c r="O2053" s="307"/>
      <c r="P2053" s="307"/>
      <c r="Q2053" s="307"/>
      <c r="R2053" s="306"/>
      <c r="S2053" s="380" t="str">
        <f>IF(AND(P2048="YES",D2053=""),"Please add narrative text.","")</f>
        <v/>
      </c>
      <c r="T2053" s="202" t="b">
        <f t="shared" si="181"/>
        <v>0</v>
      </c>
      <c r="U2053" s="202" t="str">
        <f t="shared" si="182"/>
        <v>FALSE</v>
      </c>
      <c r="V2053" s="202">
        <f t="shared" si="189"/>
        <v>0</v>
      </c>
      <c r="W2053" s="202" t="str">
        <f t="shared" si="183"/>
        <v>0</v>
      </c>
      <c r="X2053" s="174"/>
      <c r="Y2053" s="174"/>
      <c r="Z2053" s="174"/>
      <c r="AA2053" s="175"/>
      <c r="AB2053" s="176"/>
      <c r="AC2053" s="176"/>
    </row>
    <row r="2054" spans="1:32" s="177" customFormat="1" x14ac:dyDescent="0.25">
      <c r="A2054" s="128"/>
      <c r="B2054" s="220"/>
      <c r="C2054" s="223"/>
      <c r="D2054" s="959"/>
      <c r="E2054" s="960"/>
      <c r="F2054" s="960"/>
      <c r="G2054" s="960"/>
      <c r="H2054" s="960"/>
      <c r="I2054" s="960"/>
      <c r="J2054" s="960"/>
      <c r="K2054" s="960"/>
      <c r="L2054" s="961"/>
      <c r="M2054" s="692"/>
      <c r="N2054" s="692"/>
      <c r="O2054" s="692"/>
      <c r="P2054" s="692"/>
      <c r="Q2054" s="692"/>
      <c r="R2054" s="309"/>
      <c r="S2054" s="380" t="str">
        <f>IF(AND(P2049="YES",D2054=""),"Please add narrative text.","")</f>
        <v/>
      </c>
      <c r="T2054" s="202" t="b">
        <f t="shared" si="181"/>
        <v>0</v>
      </c>
      <c r="U2054" s="202" t="str">
        <f t="shared" si="182"/>
        <v>FALSE</v>
      </c>
      <c r="V2054" s="202">
        <f t="shared" si="189"/>
        <v>0</v>
      </c>
      <c r="W2054" s="202" t="str">
        <f t="shared" si="183"/>
        <v>0</v>
      </c>
      <c r="X2054" s="174"/>
      <c r="Y2054" s="174"/>
      <c r="Z2054" s="174"/>
      <c r="AA2054" s="175"/>
      <c r="AB2054" s="176"/>
      <c r="AC2054" s="176"/>
    </row>
    <row r="2055" spans="1:32" s="177" customFormat="1" x14ac:dyDescent="0.25">
      <c r="A2055" s="128"/>
      <c r="B2055" s="220"/>
      <c r="C2055" s="223"/>
      <c r="D2055" s="965"/>
      <c r="E2055" s="966"/>
      <c r="F2055" s="966"/>
      <c r="G2055" s="966"/>
      <c r="H2055" s="966"/>
      <c r="I2055" s="966"/>
      <c r="J2055" s="966"/>
      <c r="K2055" s="966"/>
      <c r="L2055" s="967"/>
      <c r="M2055" s="692"/>
      <c r="N2055" s="692"/>
      <c r="O2055" s="692"/>
      <c r="P2055" s="692"/>
      <c r="Q2055" s="692"/>
      <c r="R2055" s="306"/>
      <c r="S2055" s="380"/>
      <c r="T2055" s="202" t="b">
        <f t="shared" si="181"/>
        <v>0</v>
      </c>
      <c r="U2055" s="202" t="str">
        <f t="shared" si="182"/>
        <v>FALSE</v>
      </c>
      <c r="V2055" s="202">
        <f t="shared" si="189"/>
        <v>0</v>
      </c>
      <c r="W2055" s="202" t="str">
        <f t="shared" si="183"/>
        <v>0</v>
      </c>
      <c r="X2055" s="174"/>
      <c r="Y2055" s="174"/>
      <c r="Z2055" s="174"/>
      <c r="AA2055" s="175"/>
      <c r="AB2055" s="176"/>
      <c r="AC2055" s="176"/>
    </row>
    <row r="2056" spans="1:32" s="177" customFormat="1" ht="18.75" customHeight="1" x14ac:dyDescent="0.25">
      <c r="A2056" s="128"/>
      <c r="B2056" s="220"/>
      <c r="C2056" s="223"/>
      <c r="D2056" s="885" t="s">
        <v>519</v>
      </c>
      <c r="E2056" s="885"/>
      <c r="F2056" s="885"/>
      <c r="G2056" s="885"/>
      <c r="H2056" s="885"/>
      <c r="I2056" s="885"/>
      <c r="J2056" s="885"/>
      <c r="K2056" s="885"/>
      <c r="L2056" s="885"/>
      <c r="M2056" s="885"/>
      <c r="N2056" s="885"/>
      <c r="O2056" s="885"/>
      <c r="P2056" s="885"/>
      <c r="Q2056" s="885"/>
      <c r="R2056" s="345"/>
      <c r="S2056" s="380"/>
      <c r="T2056" s="202" t="b">
        <f t="shared" si="181"/>
        <v>0</v>
      </c>
      <c r="U2056" s="202" t="str">
        <f t="shared" si="182"/>
        <v>FALSE</v>
      </c>
      <c r="V2056" s="202">
        <f t="shared" si="189"/>
        <v>0</v>
      </c>
      <c r="W2056" s="202" t="str">
        <f t="shared" si="183"/>
        <v>0</v>
      </c>
      <c r="X2056" s="174"/>
      <c r="Y2056" s="174"/>
      <c r="Z2056" s="174"/>
      <c r="AA2056" s="175"/>
      <c r="AB2056" s="176"/>
      <c r="AC2056" s="176"/>
    </row>
    <row r="2057" spans="1:32" s="177" customFormat="1" ht="15.75" customHeight="1" x14ac:dyDescent="0.25">
      <c r="A2057" s="128"/>
      <c r="B2057" s="220"/>
      <c r="C2057" s="223"/>
      <c r="D2057" s="886"/>
      <c r="E2057" s="886"/>
      <c r="F2057" s="886"/>
      <c r="G2057" s="886"/>
      <c r="H2057" s="886"/>
      <c r="I2057" s="886"/>
      <c r="J2057" s="886"/>
      <c r="K2057" s="886"/>
      <c r="L2057" s="886"/>
      <c r="M2057" s="886"/>
      <c r="N2057" s="886"/>
      <c r="O2057" s="886"/>
      <c r="P2057" s="886"/>
      <c r="Q2057" s="886"/>
      <c r="R2057" s="345"/>
      <c r="S2057" s="380"/>
      <c r="T2057" s="202" t="b">
        <f t="shared" si="181"/>
        <v>0</v>
      </c>
      <c r="U2057" s="202" t="str">
        <f t="shared" si="182"/>
        <v>FALSE</v>
      </c>
      <c r="V2057" s="202">
        <f t="shared" si="189"/>
        <v>0</v>
      </c>
      <c r="W2057" s="202" t="str">
        <f t="shared" si="183"/>
        <v>0</v>
      </c>
      <c r="X2057" s="174"/>
      <c r="Y2057" s="174"/>
      <c r="Z2057" s="174"/>
      <c r="AA2057" s="175"/>
      <c r="AB2057" s="176"/>
      <c r="AC2057" s="176"/>
      <c r="AF2057" s="333"/>
    </row>
    <row r="2058" spans="1:32" s="177" customFormat="1" ht="8.25" customHeight="1" x14ac:dyDescent="0.25">
      <c r="A2058" s="128"/>
      <c r="B2058" s="220"/>
      <c r="C2058" s="223"/>
      <c r="D2058" s="307"/>
      <c r="E2058" s="307"/>
      <c r="F2058" s="307"/>
      <c r="G2058" s="307"/>
      <c r="H2058" s="307"/>
      <c r="I2058" s="307"/>
      <c r="J2058" s="307"/>
      <c r="K2058" s="307"/>
      <c r="L2058" s="307"/>
      <c r="M2058" s="307"/>
      <c r="N2058" s="323"/>
      <c r="O2058" s="307"/>
      <c r="P2058" s="307"/>
      <c r="Q2058" s="307"/>
      <c r="R2058" s="306"/>
      <c r="S2058" s="380"/>
      <c r="T2058" s="202" t="b">
        <f t="shared" si="181"/>
        <v>0</v>
      </c>
      <c r="U2058" s="202" t="str">
        <f t="shared" si="182"/>
        <v>FALSE</v>
      </c>
      <c r="V2058" s="202">
        <f t="shared" si="189"/>
        <v>0</v>
      </c>
      <c r="W2058" s="202" t="str">
        <f t="shared" si="183"/>
        <v>0</v>
      </c>
      <c r="X2058" s="174"/>
      <c r="Y2058" s="174"/>
      <c r="Z2058" s="174"/>
      <c r="AA2058" s="175"/>
      <c r="AB2058" s="176"/>
      <c r="AC2058" s="176"/>
    </row>
    <row r="2059" spans="1:32" s="177" customFormat="1" ht="18" customHeight="1" x14ac:dyDescent="0.25">
      <c r="A2059" s="128"/>
      <c r="B2059" s="220"/>
      <c r="C2059" s="223"/>
      <c r="D2059" s="959"/>
      <c r="E2059" s="960"/>
      <c r="F2059" s="960"/>
      <c r="G2059" s="960"/>
      <c r="H2059" s="960"/>
      <c r="I2059" s="960"/>
      <c r="J2059" s="960"/>
      <c r="K2059" s="960"/>
      <c r="L2059" s="960"/>
      <c r="M2059" s="960"/>
      <c r="N2059" s="960"/>
      <c r="O2059" s="960"/>
      <c r="P2059" s="960"/>
      <c r="Q2059" s="961"/>
      <c r="R2059" s="313"/>
      <c r="S2059" s="380" t="str">
        <f>IF(AND(P2049="YES",D2059=""),"Please add narrative text.","")</f>
        <v/>
      </c>
      <c r="T2059" s="202" t="b">
        <f t="shared" si="181"/>
        <v>0</v>
      </c>
      <c r="U2059" s="202" t="str">
        <f t="shared" si="182"/>
        <v>FALSE</v>
      </c>
      <c r="V2059" s="202">
        <f t="shared" si="189"/>
        <v>0</v>
      </c>
      <c r="W2059" s="202" t="str">
        <f t="shared" si="183"/>
        <v>0</v>
      </c>
      <c r="X2059" s="174"/>
      <c r="Y2059" s="174"/>
      <c r="Z2059" s="174"/>
      <c r="AA2059" s="175"/>
      <c r="AB2059" s="176"/>
      <c r="AC2059" s="176"/>
    </row>
    <row r="2060" spans="1:32" s="177" customFormat="1" ht="18" customHeight="1" x14ac:dyDescent="0.25">
      <c r="A2060" s="128"/>
      <c r="B2060" s="220"/>
      <c r="C2060" s="223"/>
      <c r="D2060" s="965"/>
      <c r="E2060" s="966"/>
      <c r="F2060" s="966"/>
      <c r="G2060" s="966"/>
      <c r="H2060" s="966"/>
      <c r="I2060" s="966"/>
      <c r="J2060" s="966"/>
      <c r="K2060" s="966"/>
      <c r="L2060" s="966"/>
      <c r="M2060" s="966"/>
      <c r="N2060" s="966"/>
      <c r="O2060" s="966"/>
      <c r="P2060" s="966"/>
      <c r="Q2060" s="967"/>
      <c r="R2060" s="339"/>
      <c r="S2060" s="380"/>
      <c r="T2060" s="202" t="b">
        <f t="shared" si="181"/>
        <v>0</v>
      </c>
      <c r="U2060" s="202" t="str">
        <f t="shared" si="182"/>
        <v>FALSE</v>
      </c>
      <c r="V2060" s="202">
        <f t="shared" si="189"/>
        <v>0</v>
      </c>
      <c r="W2060" s="202" t="str">
        <f t="shared" si="183"/>
        <v>0</v>
      </c>
      <c r="X2060" s="174"/>
      <c r="Y2060" s="174"/>
      <c r="Z2060" s="174"/>
      <c r="AA2060" s="175"/>
      <c r="AB2060" s="176"/>
      <c r="AC2060" s="176"/>
    </row>
    <row r="2061" spans="1:32" s="177" customFormat="1" ht="21" customHeight="1" x14ac:dyDescent="0.25">
      <c r="A2061" s="128"/>
      <c r="B2061" s="220"/>
      <c r="C2061" s="223"/>
      <c r="D2061" s="422"/>
      <c r="E2061" s="422"/>
      <c r="F2061" s="422"/>
      <c r="G2061" s="422"/>
      <c r="H2061" s="422"/>
      <c r="I2061" s="422"/>
      <c r="J2061" s="422"/>
      <c r="K2061" s="422"/>
      <c r="L2061" s="422"/>
      <c r="M2061" s="422"/>
      <c r="N2061" s="422"/>
      <c r="O2061" s="422"/>
      <c r="P2061" s="422"/>
      <c r="Q2061" s="422"/>
      <c r="R2061" s="306"/>
      <c r="S2061" s="380"/>
      <c r="T2061" s="202" t="b">
        <f t="shared" si="181"/>
        <v>0</v>
      </c>
      <c r="U2061" s="202" t="str">
        <f t="shared" si="182"/>
        <v>FALSE</v>
      </c>
      <c r="V2061" s="202">
        <f t="shared" si="189"/>
        <v>0</v>
      </c>
      <c r="W2061" s="202" t="str">
        <f t="shared" si="183"/>
        <v>0</v>
      </c>
      <c r="X2061" s="174"/>
      <c r="Y2061" s="174"/>
      <c r="Z2061" s="174"/>
      <c r="AA2061" s="175"/>
      <c r="AB2061" s="176"/>
      <c r="AC2061" s="176"/>
    </row>
    <row r="2062" spans="1:32" s="177" customFormat="1" ht="15.75" customHeight="1" x14ac:dyDescent="0.25">
      <c r="A2062" s="128"/>
      <c r="B2062" s="220"/>
      <c r="C2062" s="223"/>
      <c r="D2062" s="885" t="s">
        <v>726</v>
      </c>
      <c r="E2062" s="886"/>
      <c r="F2062" s="886"/>
      <c r="G2062" s="886"/>
      <c r="H2062" s="886"/>
      <c r="I2062" s="886"/>
      <c r="J2062" s="886"/>
      <c r="K2062" s="886"/>
      <c r="L2062" s="886"/>
      <c r="M2062" s="886"/>
      <c r="N2062" s="886"/>
      <c r="O2062" s="886"/>
      <c r="P2062" s="886"/>
      <c r="Q2062" s="886"/>
      <c r="R2062" s="345"/>
      <c r="S2062" s="380"/>
      <c r="T2062" s="202" t="b">
        <f t="shared" si="181"/>
        <v>0</v>
      </c>
      <c r="U2062" s="202" t="str">
        <f t="shared" si="182"/>
        <v>FALSE</v>
      </c>
      <c r="V2062" s="202">
        <f t="shared" si="189"/>
        <v>0</v>
      </c>
      <c r="W2062" s="202" t="str">
        <f t="shared" si="183"/>
        <v>0</v>
      </c>
      <c r="X2062" s="174"/>
      <c r="Y2062" s="174"/>
      <c r="Z2062" s="174"/>
      <c r="AA2062" s="175"/>
      <c r="AB2062" s="176"/>
      <c r="AC2062" s="176"/>
    </row>
    <row r="2063" spans="1:32" s="177" customFormat="1" ht="15.75" customHeight="1" x14ac:dyDescent="0.25">
      <c r="A2063" s="128"/>
      <c r="B2063" s="220"/>
      <c r="C2063" s="223"/>
      <c r="D2063" s="886"/>
      <c r="E2063" s="886"/>
      <c r="F2063" s="886"/>
      <c r="G2063" s="886"/>
      <c r="H2063" s="886"/>
      <c r="I2063" s="886"/>
      <c r="J2063" s="886"/>
      <c r="K2063" s="886"/>
      <c r="L2063" s="886"/>
      <c r="M2063" s="886"/>
      <c r="N2063" s="886"/>
      <c r="O2063" s="886"/>
      <c r="P2063" s="886"/>
      <c r="Q2063" s="886"/>
      <c r="R2063" s="345"/>
      <c r="S2063" s="380"/>
      <c r="T2063" s="202" t="b">
        <f t="shared" si="181"/>
        <v>0</v>
      </c>
      <c r="U2063" s="202" t="str">
        <f t="shared" si="182"/>
        <v>FALSE</v>
      </c>
      <c r="V2063" s="202">
        <f t="shared" si="189"/>
        <v>0</v>
      </c>
      <c r="W2063" s="202" t="str">
        <f t="shared" si="183"/>
        <v>0</v>
      </c>
      <c r="X2063" s="174"/>
      <c r="Y2063" s="174"/>
      <c r="Z2063" s="174"/>
      <c r="AA2063" s="175"/>
      <c r="AB2063" s="176"/>
      <c r="AC2063" s="176"/>
    </row>
    <row r="2064" spans="1:32" s="177" customFormat="1" ht="11.25" customHeight="1" x14ac:dyDescent="0.25">
      <c r="A2064" s="128"/>
      <c r="B2064" s="220"/>
      <c r="C2064" s="223"/>
      <c r="D2064" s="307"/>
      <c r="E2064" s="307"/>
      <c r="F2064" s="307"/>
      <c r="G2064" s="307"/>
      <c r="H2064" s="307"/>
      <c r="I2064" s="307"/>
      <c r="J2064" s="307"/>
      <c r="K2064" s="307"/>
      <c r="L2064" s="307"/>
      <c r="M2064" s="307"/>
      <c r="N2064" s="323"/>
      <c r="O2064" s="307"/>
      <c r="P2064" s="307"/>
      <c r="Q2064" s="307"/>
      <c r="R2064" s="306"/>
      <c r="S2064" s="380"/>
      <c r="T2064" s="202" t="b">
        <f t="shared" si="181"/>
        <v>0</v>
      </c>
      <c r="U2064" s="202" t="str">
        <f t="shared" si="182"/>
        <v>FALSE</v>
      </c>
      <c r="V2064" s="202">
        <f t="shared" si="189"/>
        <v>0</v>
      </c>
      <c r="W2064" s="202" t="str">
        <f t="shared" si="183"/>
        <v>0</v>
      </c>
      <c r="X2064" s="174"/>
      <c r="Y2064" s="174"/>
      <c r="Z2064" s="174"/>
      <c r="AA2064" s="175"/>
      <c r="AB2064" s="176"/>
      <c r="AC2064" s="176"/>
    </row>
    <row r="2065" spans="1:41" s="177" customFormat="1" ht="21" customHeight="1" x14ac:dyDescent="0.25">
      <c r="A2065" s="128"/>
      <c r="B2065" s="220"/>
      <c r="C2065" s="223"/>
      <c r="D2065" s="959"/>
      <c r="E2065" s="960"/>
      <c r="F2065" s="960"/>
      <c r="G2065" s="960"/>
      <c r="H2065" s="960"/>
      <c r="I2065" s="960"/>
      <c r="J2065" s="960"/>
      <c r="K2065" s="960"/>
      <c r="L2065" s="960"/>
      <c r="M2065" s="960"/>
      <c r="N2065" s="960"/>
      <c r="O2065" s="960"/>
      <c r="P2065" s="960"/>
      <c r="Q2065" s="961"/>
      <c r="R2065" s="309"/>
      <c r="S2065" s="380" t="str">
        <f>IF(AND(P2049="YES",D2065=""),"Please add narrative text.","")</f>
        <v/>
      </c>
      <c r="T2065" s="202" t="b">
        <f t="shared" si="181"/>
        <v>0</v>
      </c>
      <c r="U2065" s="202" t="str">
        <f t="shared" si="182"/>
        <v>FALSE</v>
      </c>
      <c r="V2065" s="202">
        <f t="shared" si="189"/>
        <v>0</v>
      </c>
      <c r="W2065" s="202" t="str">
        <f t="shared" si="183"/>
        <v>0</v>
      </c>
      <c r="X2065" s="174"/>
      <c r="Y2065" s="174"/>
      <c r="Z2065" s="174"/>
      <c r="AA2065" s="175"/>
      <c r="AB2065" s="176"/>
      <c r="AC2065" s="176"/>
    </row>
    <row r="2066" spans="1:41" s="177" customFormat="1" ht="22.5" customHeight="1" x14ac:dyDescent="0.25">
      <c r="A2066" s="128"/>
      <c r="B2066" s="220"/>
      <c r="C2066" s="223"/>
      <c r="D2066" s="962"/>
      <c r="E2066" s="963"/>
      <c r="F2066" s="963"/>
      <c r="G2066" s="963"/>
      <c r="H2066" s="963"/>
      <c r="I2066" s="963"/>
      <c r="J2066" s="963"/>
      <c r="K2066" s="963"/>
      <c r="L2066" s="963"/>
      <c r="M2066" s="963"/>
      <c r="N2066" s="963"/>
      <c r="O2066" s="963"/>
      <c r="P2066" s="963"/>
      <c r="Q2066" s="964"/>
      <c r="R2066" s="306"/>
      <c r="S2066" s="380"/>
      <c r="T2066" s="202" t="b">
        <f t="shared" si="181"/>
        <v>0</v>
      </c>
      <c r="U2066" s="202" t="str">
        <f t="shared" si="182"/>
        <v>FALSE</v>
      </c>
      <c r="V2066" s="202">
        <f t="shared" si="189"/>
        <v>0</v>
      </c>
      <c r="W2066" s="202" t="str">
        <f t="shared" si="183"/>
        <v>0</v>
      </c>
      <c r="X2066" s="174"/>
      <c r="Y2066" s="174"/>
      <c r="Z2066" s="174"/>
      <c r="AA2066" s="175"/>
      <c r="AB2066" s="176"/>
      <c r="AC2066" s="176"/>
    </row>
    <row r="2067" spans="1:41" s="177" customFormat="1" ht="18" customHeight="1" x14ac:dyDescent="0.25">
      <c r="A2067" s="128"/>
      <c r="B2067" s="220"/>
      <c r="C2067" s="223"/>
      <c r="D2067" s="962"/>
      <c r="E2067" s="963"/>
      <c r="F2067" s="963"/>
      <c r="G2067" s="963"/>
      <c r="H2067" s="963"/>
      <c r="I2067" s="963"/>
      <c r="J2067" s="963"/>
      <c r="K2067" s="963"/>
      <c r="L2067" s="963"/>
      <c r="M2067" s="963"/>
      <c r="N2067" s="963"/>
      <c r="O2067" s="963"/>
      <c r="P2067" s="963"/>
      <c r="Q2067" s="964"/>
      <c r="R2067" s="306"/>
      <c r="S2067" s="380"/>
      <c r="T2067" s="202" t="b">
        <f t="shared" si="181"/>
        <v>0</v>
      </c>
      <c r="U2067" s="202" t="str">
        <f t="shared" si="182"/>
        <v>FALSE</v>
      </c>
      <c r="V2067" s="202">
        <f t="shared" si="189"/>
        <v>0</v>
      </c>
      <c r="W2067" s="202" t="str">
        <f t="shared" si="183"/>
        <v>0</v>
      </c>
      <c r="X2067" s="174"/>
      <c r="Y2067" s="174"/>
      <c r="Z2067" s="174"/>
      <c r="AA2067" s="175"/>
      <c r="AB2067" s="176"/>
      <c r="AC2067" s="176"/>
    </row>
    <row r="2068" spans="1:41" s="177" customFormat="1" ht="21.75" customHeight="1" x14ac:dyDescent="0.25">
      <c r="A2068" s="128"/>
      <c r="B2068" s="220"/>
      <c r="C2068" s="223"/>
      <c r="D2068" s="965"/>
      <c r="E2068" s="966"/>
      <c r="F2068" s="966"/>
      <c r="G2068" s="966"/>
      <c r="H2068" s="966"/>
      <c r="I2068" s="966"/>
      <c r="J2068" s="966"/>
      <c r="K2068" s="966"/>
      <c r="L2068" s="966"/>
      <c r="M2068" s="966"/>
      <c r="N2068" s="966"/>
      <c r="O2068" s="966"/>
      <c r="P2068" s="966"/>
      <c r="Q2068" s="967"/>
      <c r="R2068" s="339"/>
      <c r="S2068" s="380"/>
      <c r="T2068" s="202" t="b">
        <f t="shared" si="181"/>
        <v>0</v>
      </c>
      <c r="U2068" s="202" t="str">
        <f t="shared" si="182"/>
        <v>FALSE</v>
      </c>
      <c r="V2068" s="202">
        <f t="shared" si="189"/>
        <v>0</v>
      </c>
      <c r="W2068" s="202" t="str">
        <f t="shared" si="183"/>
        <v>0</v>
      </c>
      <c r="X2068" s="174"/>
      <c r="Y2068" s="174"/>
      <c r="Z2068" s="174"/>
      <c r="AA2068" s="175"/>
      <c r="AB2068" s="176"/>
      <c r="AC2068" s="176"/>
    </row>
    <row r="2069" spans="1:41" s="154" customFormat="1" ht="20.25" customHeight="1" x14ac:dyDescent="0.25">
      <c r="A2069" s="128"/>
      <c r="B2069" s="311"/>
      <c r="C2069" s="124"/>
      <c r="D2069" s="769"/>
      <c r="E2069" s="769"/>
      <c r="F2069" s="769"/>
      <c r="G2069" s="769"/>
      <c r="H2069" s="769"/>
      <c r="I2069" s="769"/>
      <c r="J2069" s="769"/>
      <c r="K2069" s="769"/>
      <c r="L2069" s="769"/>
      <c r="M2069" s="769"/>
      <c r="N2069" s="769"/>
      <c r="O2069" s="769"/>
      <c r="P2069" s="769"/>
      <c r="Q2069" s="769"/>
      <c r="R2069" s="304"/>
      <c r="S2069" s="380"/>
      <c r="T2069" s="128"/>
      <c r="U2069" s="128"/>
      <c r="V2069" s="128"/>
      <c r="W2069" s="128"/>
      <c r="X2069" s="124"/>
      <c r="Y2069" s="124"/>
      <c r="Z2069" s="124"/>
      <c r="AA2069" s="124"/>
      <c r="AB2069" s="124"/>
      <c r="AC2069" s="124"/>
    </row>
    <row r="2070" spans="1:41" s="154" customFormat="1" ht="21.75" customHeight="1" x14ac:dyDescent="0.25">
      <c r="A2070" s="128"/>
      <c r="B2070" s="311"/>
      <c r="C2070" s="124"/>
      <c r="D2070" s="898" t="s">
        <v>391</v>
      </c>
      <c r="E2070" s="898"/>
      <c r="F2070" s="898"/>
      <c r="G2070" s="898"/>
      <c r="H2070" s="898"/>
      <c r="I2070" s="898"/>
      <c r="J2070" s="898"/>
      <c r="K2070" s="898"/>
      <c r="L2070" s="898"/>
      <c r="M2070" s="898"/>
      <c r="N2070" s="898"/>
      <c r="O2070" s="898"/>
      <c r="P2070" s="968" t="s">
        <v>251</v>
      </c>
      <c r="Q2070" s="969"/>
      <c r="R2070" s="304"/>
      <c r="S2070" s="536" t="str">
        <f>IF(AND(P2049="YES",P2070="&lt;select&gt;"),"Please upload the required documentation.","")</f>
        <v/>
      </c>
      <c r="T2070" s="128"/>
      <c r="U2070" s="128"/>
      <c r="V2070" s="128"/>
      <c r="W2070" s="128"/>
      <c r="X2070" s="124"/>
      <c r="Y2070" s="124"/>
      <c r="Z2070" s="124"/>
      <c r="AA2070" s="124"/>
      <c r="AB2070" s="124"/>
      <c r="AC2070" s="124"/>
    </row>
    <row r="2071" spans="1:41" s="207" customFormat="1" ht="15.75" x14ac:dyDescent="0.25">
      <c r="A2071" s="128"/>
      <c r="B2071" s="220"/>
      <c r="C2071" s="223"/>
      <c r="D2071" s="898"/>
      <c r="E2071" s="898"/>
      <c r="F2071" s="898"/>
      <c r="G2071" s="898"/>
      <c r="H2071" s="898"/>
      <c r="I2071" s="898"/>
      <c r="J2071" s="898"/>
      <c r="K2071" s="898"/>
      <c r="L2071" s="898"/>
      <c r="M2071" s="898"/>
      <c r="N2071" s="898"/>
      <c r="O2071" s="898"/>
      <c r="P2071" s="151"/>
      <c r="Q2071" s="151"/>
      <c r="R2071" s="306"/>
      <c r="S2071" s="380"/>
      <c r="T2071" s="202" t="b">
        <f>IF(W2071="1",TRUE,FALSE)</f>
        <v>0</v>
      </c>
      <c r="U2071" s="202" t="str">
        <f>""&amp;T2071&amp;""</f>
        <v>FALSE</v>
      </c>
      <c r="V2071" s="202">
        <f t="shared" si="189"/>
        <v>0</v>
      </c>
      <c r="W2071" s="202" t="str">
        <f>""&amp;V2071&amp;""</f>
        <v>0</v>
      </c>
      <c r="X2071" s="261"/>
      <c r="Y2071" s="261"/>
      <c r="Z2071" s="261"/>
      <c r="AA2071" s="124"/>
      <c r="AB2071" s="262"/>
      <c r="AC2071" s="262"/>
    </row>
    <row r="2072" spans="1:41" s="207" customFormat="1" ht="22.15" customHeight="1" x14ac:dyDescent="0.25">
      <c r="A2072" s="128"/>
      <c r="B2072" s="220"/>
      <c r="C2072" s="223"/>
      <c r="D2072" s="898" t="s">
        <v>390</v>
      </c>
      <c r="E2072" s="898"/>
      <c r="F2072" s="898"/>
      <c r="G2072" s="898"/>
      <c r="H2072" s="898"/>
      <c r="I2072" s="898"/>
      <c r="J2072" s="898"/>
      <c r="K2072" s="898"/>
      <c r="L2072" s="898"/>
      <c r="M2072" s="898"/>
      <c r="N2072" s="898"/>
      <c r="O2072" s="898"/>
      <c r="P2072" s="968" t="s">
        <v>251</v>
      </c>
      <c r="Q2072" s="969"/>
      <c r="R2072" s="306"/>
      <c r="S2072" s="536" t="str">
        <f>IF(AND(P2049="YES",P2072="&lt;select&gt;"),"Please upload the required documentation.","")</f>
        <v/>
      </c>
      <c r="T2072" s="202" t="b">
        <f>IF(W2072="1",TRUE,FALSE)</f>
        <v>0</v>
      </c>
      <c r="U2072" s="202" t="str">
        <f>""&amp;T2072&amp;""</f>
        <v>FALSE</v>
      </c>
      <c r="V2072" s="202">
        <f>IF(P2072="Uploaded",1,0)</f>
        <v>0</v>
      </c>
      <c r="W2072" s="202" t="str">
        <f>""&amp;V2072&amp;""</f>
        <v>0</v>
      </c>
      <c r="X2072" s="261"/>
      <c r="Y2072" s="261"/>
      <c r="Z2072" s="261"/>
      <c r="AA2072" s="124"/>
      <c r="AB2072" s="262"/>
      <c r="AC2072" s="262"/>
    </row>
    <row r="2073" spans="1:41" ht="21" customHeight="1" x14ac:dyDescent="0.25">
      <c r="A2073" s="124"/>
      <c r="B2073" s="211"/>
      <c r="C2073" s="223"/>
      <c r="D2073" s="898"/>
      <c r="E2073" s="898"/>
      <c r="F2073" s="898"/>
      <c r="G2073" s="898"/>
      <c r="H2073" s="898"/>
      <c r="I2073" s="898"/>
      <c r="J2073" s="898"/>
      <c r="K2073" s="898"/>
      <c r="L2073" s="898"/>
      <c r="M2073" s="898"/>
      <c r="N2073" s="898"/>
      <c r="O2073" s="898"/>
      <c r="P2073" s="223"/>
      <c r="Q2073" s="223"/>
      <c r="R2073" s="243"/>
      <c r="S2073" s="536"/>
      <c r="T2073" s="202" t="b">
        <f>IF(W2073="1",TRUE,FALSE)</f>
        <v>0</v>
      </c>
      <c r="U2073" s="202" t="str">
        <f>""&amp;T2073&amp;""</f>
        <v>FALSE</v>
      </c>
      <c r="V2073" s="202">
        <f>IF(C2073="Uploaded",1,0)</f>
        <v>0</v>
      </c>
      <c r="W2073" s="202" t="str">
        <f>""&amp;V2073&amp;""</f>
        <v>0</v>
      </c>
      <c r="AL2073" s="178"/>
      <c r="AM2073" s="178"/>
      <c r="AN2073" s="178"/>
      <c r="AO2073" s="178"/>
    </row>
    <row r="2074" spans="1:41" s="133" customFormat="1" ht="21.75" customHeight="1" x14ac:dyDescent="0.25">
      <c r="A2074" s="128"/>
      <c r="B2074" s="220"/>
      <c r="C2074" s="223"/>
      <c r="D2074" s="221" t="s">
        <v>663</v>
      </c>
      <c r="E2074" s="775"/>
      <c r="F2074" s="775"/>
      <c r="G2074" s="223"/>
      <c r="H2074" s="224"/>
      <c r="I2074" s="223"/>
      <c r="J2074" s="223"/>
      <c r="K2074" s="223"/>
      <c r="L2074" s="223"/>
      <c r="M2074" s="223"/>
      <c r="N2074" s="225"/>
      <c r="O2074" s="226"/>
      <c r="P2074" s="772"/>
      <c r="Q2074" s="772"/>
      <c r="R2074" s="773"/>
      <c r="S2074" s="380"/>
      <c r="T2074" s="202"/>
      <c r="U2074" s="202"/>
      <c r="V2074" s="202"/>
      <c r="W2074" s="202"/>
      <c r="X2074" s="202"/>
      <c r="Y2074" s="202"/>
      <c r="Z2074" s="202"/>
      <c r="AA2074" s="128"/>
      <c r="AB2074" s="131"/>
      <c r="AC2074" s="131"/>
    </row>
    <row r="2075" spans="1:41" s="133" customFormat="1" ht="15.75" x14ac:dyDescent="0.25">
      <c r="A2075" s="128"/>
      <c r="B2075" s="220"/>
      <c r="C2075" s="223"/>
      <c r="D2075" s="229"/>
      <c r="E2075" s="411" t="s">
        <v>257</v>
      </c>
      <c r="F2075" s="956" t="s">
        <v>251</v>
      </c>
      <c r="G2075" s="957"/>
      <c r="H2075" s="957"/>
      <c r="I2075" s="957"/>
      <c r="J2075" s="958"/>
      <c r="K2075" s="494"/>
      <c r="L2075" s="411" t="s">
        <v>258</v>
      </c>
      <c r="M2075" s="956" t="s">
        <v>251</v>
      </c>
      <c r="N2075" s="957"/>
      <c r="O2075" s="957"/>
      <c r="P2075" s="957"/>
      <c r="Q2075" s="958"/>
      <c r="R2075" s="773"/>
      <c r="S2075" s="380"/>
      <c r="T2075" s="202"/>
      <c r="U2075" s="202"/>
      <c r="V2075" s="202"/>
      <c r="W2075" s="202"/>
      <c r="X2075" s="202"/>
      <c r="Y2075" s="202"/>
      <c r="Z2075" s="202"/>
      <c r="AA2075" s="128"/>
      <c r="AB2075" s="131"/>
      <c r="AC2075" s="131"/>
    </row>
    <row r="2076" spans="1:41" s="177" customFormat="1" ht="15.6" customHeight="1" x14ac:dyDescent="0.25">
      <c r="A2076" s="128"/>
      <c r="B2076" s="220"/>
      <c r="C2076" s="223"/>
      <c r="D2076" s="770"/>
      <c r="E2076" s="770"/>
      <c r="F2076" s="770"/>
      <c r="G2076" s="770"/>
      <c r="H2076" s="770"/>
      <c r="I2076" s="770"/>
      <c r="J2076" s="770"/>
      <c r="K2076" s="770"/>
      <c r="L2076" s="770"/>
      <c r="M2076" s="770"/>
      <c r="N2076" s="770"/>
      <c r="O2076" s="770"/>
      <c r="P2076" s="207"/>
      <c r="Q2076" s="207"/>
      <c r="R2076" s="306"/>
      <c r="S2076" s="380"/>
      <c r="T2076" s="202" t="b">
        <f>IF(W2076="1",TRUE,FALSE)</f>
        <v>0</v>
      </c>
      <c r="U2076" s="202" t="str">
        <f>""&amp;T2076&amp;""</f>
        <v>FALSE</v>
      </c>
      <c r="V2076" s="202">
        <f>IF(C2076="Uploaded",1,0)</f>
        <v>0</v>
      </c>
      <c r="W2076" s="202" t="str">
        <f>""&amp;V2076&amp;""</f>
        <v>0</v>
      </c>
      <c r="X2076" s="174"/>
      <c r="Y2076" s="174"/>
      <c r="Z2076" s="174"/>
      <c r="AA2076" s="175"/>
      <c r="AB2076" s="176"/>
      <c r="AC2076" s="176"/>
    </row>
    <row r="2077" spans="1:41" ht="27.75" customHeight="1" thickBot="1" x14ac:dyDescent="0.3">
      <c r="A2077" s="124"/>
      <c r="B2077" s="954" t="s">
        <v>758</v>
      </c>
      <c r="C2077" s="955"/>
      <c r="D2077" s="955"/>
      <c r="E2077" s="319"/>
      <c r="F2077" s="319"/>
      <c r="G2077" s="319"/>
      <c r="H2077" s="319"/>
      <c r="I2077" s="319"/>
      <c r="J2077" s="319"/>
      <c r="K2077" s="319"/>
      <c r="L2077" s="319"/>
      <c r="M2077" s="319"/>
      <c r="N2077" s="319"/>
      <c r="O2077" s="319"/>
      <c r="P2077" s="319"/>
      <c r="Q2077" s="320"/>
      <c r="R2077" s="321"/>
      <c r="S2077" s="486"/>
      <c r="T2077" s="202" t="b">
        <f>IF(W2077="1",TRUE,FALSE)</f>
        <v>0</v>
      </c>
      <c r="U2077" s="202" t="str">
        <f>""&amp;T2077&amp;""</f>
        <v>FALSE</v>
      </c>
      <c r="V2077" s="202">
        <f>IF(C2077="Uploaded",1,0)</f>
        <v>0</v>
      </c>
      <c r="W2077" s="202" t="str">
        <f>""&amp;V2077&amp;""</f>
        <v>0</v>
      </c>
      <c r="AL2077" s="178"/>
      <c r="AM2077" s="178"/>
      <c r="AN2077" s="178"/>
      <c r="AO2077" s="178"/>
    </row>
    <row r="2078" spans="1:41" s="177" customFormat="1" ht="17.25" customHeight="1" collapsed="1" x14ac:dyDescent="0.25">
      <c r="A2078" s="542"/>
      <c r="B2078" s="547"/>
      <c r="C2078" s="529"/>
      <c r="D2078" s="782"/>
      <c r="E2078" s="783"/>
      <c r="F2078" s="783"/>
      <c r="G2078" s="783"/>
      <c r="H2078" s="783"/>
      <c r="I2078" s="783"/>
      <c r="J2078" s="783"/>
      <c r="K2078" s="783"/>
      <c r="L2078" s="783"/>
      <c r="M2078" s="783"/>
      <c r="N2078" s="784"/>
      <c r="O2078" s="783"/>
      <c r="P2078" s="783"/>
      <c r="Q2078" s="783"/>
      <c r="R2078" s="183"/>
      <c r="S2078" s="483"/>
      <c r="T2078" s="202" t="b">
        <f>IF(W2078="1",TRUE,FALSE)</f>
        <v>0</v>
      </c>
      <c r="U2078" s="202" t="str">
        <f>""&amp;T2078&amp;""</f>
        <v>FALSE</v>
      </c>
      <c r="V2078" s="202">
        <f t="shared" si="189"/>
        <v>0</v>
      </c>
      <c r="W2078" s="202" t="str">
        <f>""&amp;V2078&amp;""</f>
        <v>0</v>
      </c>
      <c r="X2078" s="174"/>
      <c r="Y2078" s="174"/>
      <c r="Z2078" s="174"/>
      <c r="AA2078" s="175"/>
      <c r="AB2078" s="176"/>
      <c r="AC2078" s="176"/>
    </row>
    <row r="2079" spans="1:41" s="177" customFormat="1" ht="21" customHeight="1" x14ac:dyDescent="0.25">
      <c r="A2079" s="546"/>
      <c r="B2079" s="547"/>
      <c r="C2079" s="527" t="s">
        <v>106</v>
      </c>
      <c r="D2079" s="529"/>
      <c r="E2079" s="272"/>
      <c r="F2079" s="529"/>
      <c r="G2079" s="529"/>
      <c r="H2079" s="529"/>
      <c r="I2079" s="529"/>
      <c r="J2079" s="529"/>
      <c r="K2079" s="529"/>
      <c r="L2079" s="529"/>
      <c r="M2079" s="529"/>
      <c r="N2079" s="529"/>
      <c r="O2079" s="529"/>
      <c r="P2079" s="530" t="s">
        <v>120</v>
      </c>
      <c r="Q2079" s="530">
        <f>SUM(V2118,V2147,V2085)</f>
        <v>0</v>
      </c>
      <c r="R2079" s="548" t="s">
        <v>143</v>
      </c>
      <c r="S2079" s="483"/>
      <c r="T2079" s="202" t="b">
        <f t="shared" ref="T2079:T2142" si="190">IF(W2079="1",TRUE,FALSE)</f>
        <v>0</v>
      </c>
      <c r="U2079" s="202" t="str">
        <f t="shared" ref="U2079:U2142" si="191">""&amp;T2079&amp;""</f>
        <v>FALSE</v>
      </c>
      <c r="V2079" s="202">
        <f t="shared" ref="V2079:V2142" si="192">IF(C2079="Uploaded",1,0)</f>
        <v>0</v>
      </c>
      <c r="W2079" s="202" t="str">
        <f t="shared" ref="W2079:W2142" si="193">""&amp;V2079&amp;""</f>
        <v>0</v>
      </c>
      <c r="X2079" s="174"/>
      <c r="Y2079" s="174"/>
      <c r="Z2079" s="174"/>
      <c r="AA2079" s="175"/>
      <c r="AB2079" s="176"/>
      <c r="AC2079" s="176"/>
    </row>
    <row r="2080" spans="1:41" s="177" customFormat="1" ht="15" customHeight="1" thickBot="1" x14ac:dyDescent="0.3">
      <c r="A2080" s="542"/>
      <c r="B2080" s="549"/>
      <c r="C2080" s="550"/>
      <c r="D2080" s="550"/>
      <c r="E2080" s="550"/>
      <c r="F2080" s="550"/>
      <c r="G2080" s="550"/>
      <c r="H2080" s="550"/>
      <c r="I2080" s="550"/>
      <c r="J2080" s="550"/>
      <c r="K2080" s="550"/>
      <c r="L2080" s="550"/>
      <c r="M2080" s="550"/>
      <c r="N2080" s="550"/>
      <c r="O2080" s="550"/>
      <c r="P2080" s="550"/>
      <c r="Q2080" s="550"/>
      <c r="R2080" s="187"/>
      <c r="S2080" s="483"/>
      <c r="T2080" s="202" t="b">
        <f t="shared" si="190"/>
        <v>0</v>
      </c>
      <c r="U2080" s="202" t="str">
        <f t="shared" si="191"/>
        <v>FALSE</v>
      </c>
      <c r="V2080" s="202">
        <f t="shared" si="192"/>
        <v>0</v>
      </c>
      <c r="W2080" s="202" t="str">
        <f t="shared" si="193"/>
        <v>0</v>
      </c>
      <c r="X2080" s="174"/>
      <c r="Y2080" s="174"/>
      <c r="Z2080" s="174"/>
      <c r="AA2080" s="175"/>
      <c r="AB2080" s="176"/>
      <c r="AC2080" s="176"/>
    </row>
    <row r="2081" spans="1:29" s="177" customFormat="1" ht="15.75" x14ac:dyDescent="0.25">
      <c r="A2081" s="128"/>
      <c r="B2081" s="291"/>
      <c r="C2081" s="292"/>
      <c r="D2081" s="342"/>
      <c r="E2081" s="342"/>
      <c r="F2081" s="342"/>
      <c r="G2081" s="342"/>
      <c r="H2081" s="342"/>
      <c r="I2081" s="342"/>
      <c r="J2081" s="342"/>
      <c r="K2081" s="342"/>
      <c r="L2081" s="342"/>
      <c r="M2081" s="342"/>
      <c r="N2081" s="343"/>
      <c r="O2081" s="342"/>
      <c r="P2081" s="342"/>
      <c r="Q2081" s="342"/>
      <c r="R2081" s="294"/>
      <c r="S2081" s="380"/>
      <c r="T2081" s="202" t="b">
        <f t="shared" si="190"/>
        <v>0</v>
      </c>
      <c r="U2081" s="202" t="str">
        <f t="shared" si="191"/>
        <v>FALSE</v>
      </c>
      <c r="V2081" s="202">
        <f t="shared" si="192"/>
        <v>0</v>
      </c>
      <c r="W2081" s="202" t="str">
        <f t="shared" si="193"/>
        <v>0</v>
      </c>
      <c r="X2081" s="174"/>
      <c r="Y2081" s="174"/>
      <c r="Z2081" s="174"/>
      <c r="AA2081" s="175"/>
      <c r="AB2081" s="176"/>
      <c r="AC2081" s="176"/>
    </row>
    <row r="2082" spans="1:29" s="177" customFormat="1" ht="15.75" x14ac:dyDescent="0.25">
      <c r="A2082" s="128"/>
      <c r="B2082" s="220"/>
      <c r="C2082" s="322" t="s">
        <v>369</v>
      </c>
      <c r="D2082" s="322"/>
      <c r="E2082" s="307"/>
      <c r="F2082" s="307"/>
      <c r="G2082" s="307"/>
      <c r="H2082" s="307"/>
      <c r="I2082" s="307"/>
      <c r="J2082" s="307"/>
      <c r="K2082" s="307"/>
      <c r="L2082" s="307"/>
      <c r="M2082" s="307"/>
      <c r="N2082" s="323"/>
      <c r="O2082" s="307"/>
      <c r="P2082" s="307"/>
      <c r="R2082" s="345"/>
      <c r="S2082" s="380"/>
      <c r="T2082" s="202" t="b">
        <f t="shared" si="190"/>
        <v>0</v>
      </c>
      <c r="U2082" s="202" t="str">
        <f t="shared" si="191"/>
        <v>FALSE</v>
      </c>
      <c r="V2082" s="202">
        <f t="shared" si="192"/>
        <v>0</v>
      </c>
      <c r="W2082" s="202" t="str">
        <f t="shared" si="193"/>
        <v>0</v>
      </c>
      <c r="X2082" s="174"/>
      <c r="Y2082" s="174"/>
      <c r="Z2082" s="174"/>
      <c r="AA2082" s="175"/>
      <c r="AB2082" s="176"/>
      <c r="AC2082" s="176"/>
    </row>
    <row r="2083" spans="1:29" s="346" customFormat="1" ht="16.5" customHeight="1" x14ac:dyDescent="0.25">
      <c r="A2083" s="324"/>
      <c r="B2083" s="325"/>
      <c r="C2083" s="326" t="s">
        <v>368</v>
      </c>
      <c r="E2083" s="693"/>
      <c r="F2083" s="693"/>
      <c r="G2083" s="693"/>
      <c r="H2083" s="694"/>
      <c r="I2083" s="694"/>
      <c r="J2083" s="694"/>
      <c r="K2083" s="694"/>
      <c r="L2083" s="694"/>
      <c r="M2083" s="694"/>
      <c r="N2083" s="328"/>
      <c r="O2083" s="328"/>
      <c r="P2083" s="328"/>
      <c r="Q2083" s="328"/>
      <c r="R2083" s="348"/>
      <c r="S2083" s="539"/>
      <c r="T2083" s="202" t="b">
        <f t="shared" si="190"/>
        <v>0</v>
      </c>
      <c r="U2083" s="202" t="str">
        <f t="shared" si="191"/>
        <v>FALSE</v>
      </c>
      <c r="V2083" s="202">
        <f t="shared" si="192"/>
        <v>0</v>
      </c>
      <c r="W2083" s="202" t="str">
        <f t="shared" si="193"/>
        <v>0</v>
      </c>
      <c r="X2083" s="349"/>
      <c r="Y2083" s="349"/>
      <c r="Z2083" s="349"/>
      <c r="AA2083" s="541"/>
      <c r="AB2083" s="350"/>
      <c r="AC2083" s="350"/>
    </row>
    <row r="2084" spans="1:29" s="177" customFormat="1" ht="16.5" customHeight="1" x14ac:dyDescent="0.25">
      <c r="A2084" s="128"/>
      <c r="B2084" s="220"/>
      <c r="C2084" s="223"/>
      <c r="D2084" s="229"/>
      <c r="E2084" s="307"/>
      <c r="F2084" s="307"/>
      <c r="G2084" s="307"/>
      <c r="H2084" s="307"/>
      <c r="I2084" s="307"/>
      <c r="J2084" s="307"/>
      <c r="K2084" s="307"/>
      <c r="L2084" s="307"/>
      <c r="M2084" s="307"/>
      <c r="N2084" s="307"/>
      <c r="O2084" s="307"/>
      <c r="P2084" s="307"/>
      <c r="Q2084" s="307"/>
      <c r="R2084" s="306"/>
      <c r="S2084" s="380"/>
      <c r="T2084" s="202" t="b">
        <f t="shared" si="190"/>
        <v>0</v>
      </c>
      <c r="U2084" s="202" t="str">
        <f t="shared" si="191"/>
        <v>FALSE</v>
      </c>
      <c r="V2084" s="202">
        <f t="shared" si="192"/>
        <v>0</v>
      </c>
      <c r="W2084" s="202" t="str">
        <f t="shared" si="193"/>
        <v>0</v>
      </c>
      <c r="X2084" s="174"/>
      <c r="Y2084" s="174"/>
      <c r="Z2084" s="174"/>
      <c r="AA2084" s="175"/>
      <c r="AB2084" s="176"/>
      <c r="AC2084" s="176"/>
    </row>
    <row r="2085" spans="1:29" s="177" customFormat="1" ht="16.5" customHeight="1" x14ac:dyDescent="0.25">
      <c r="A2085" s="128"/>
      <c r="B2085" s="220"/>
      <c r="C2085" s="223"/>
      <c r="D2085" s="302" t="s">
        <v>721</v>
      </c>
      <c r="E2085" s="302"/>
      <c r="F2085" s="302"/>
      <c r="G2085" s="302"/>
      <c r="H2085" s="302"/>
      <c r="I2085" s="302"/>
      <c r="J2085" s="302"/>
      <c r="K2085" s="302"/>
      <c r="L2085" s="302"/>
      <c r="M2085" s="95" t="s">
        <v>251</v>
      </c>
      <c r="N2085" s="302"/>
      <c r="O2085" s="302"/>
      <c r="Q2085" s="307"/>
      <c r="R2085" s="306"/>
      <c r="S2085" s="380" t="str">
        <f>IF(AND(OR(M2085="NO",M2085="&lt;select&gt;"),OR(D2089&lt;&gt;"",U2107="TRUE",N2089&lt;&gt;"",D2094&lt;&gt;"",D2099&lt;&gt;"")),"Please answer this question by making a selection in the dropdown.","")</f>
        <v/>
      </c>
      <c r="T2085" s="202" t="b">
        <f t="shared" si="190"/>
        <v>0</v>
      </c>
      <c r="U2085" s="202" t="str">
        <f t="shared" si="191"/>
        <v>FALSE</v>
      </c>
      <c r="V2085" s="202">
        <f>IF(M2085="YES",1,0)</f>
        <v>0</v>
      </c>
      <c r="W2085" s="202" t="str">
        <f t="shared" si="193"/>
        <v>0</v>
      </c>
      <c r="X2085" s="174"/>
      <c r="Y2085" s="174"/>
      <c r="Z2085" s="174"/>
      <c r="AA2085" s="175"/>
      <c r="AB2085" s="176"/>
      <c r="AC2085" s="176"/>
    </row>
    <row r="2086" spans="1:29" s="177" customFormat="1" ht="16.5" customHeight="1" x14ac:dyDescent="0.25">
      <c r="A2086" s="128"/>
      <c r="B2086" s="220"/>
      <c r="C2086" s="223"/>
      <c r="D2086" s="333"/>
      <c r="E2086" s="307"/>
      <c r="F2086" s="307"/>
      <c r="G2086" s="307"/>
      <c r="H2086" s="307"/>
      <c r="I2086" s="307"/>
      <c r="J2086" s="307"/>
      <c r="K2086" s="307"/>
      <c r="L2086" s="307"/>
      <c r="M2086" s="307"/>
      <c r="N2086" s="323"/>
      <c r="O2086" s="226"/>
      <c r="P2086" s="152"/>
      <c r="Q2086" s="152"/>
      <c r="R2086" s="306"/>
      <c r="S2086" s="380"/>
      <c r="T2086" s="202" t="b">
        <f t="shared" si="190"/>
        <v>0</v>
      </c>
      <c r="U2086" s="202" t="str">
        <f t="shared" si="191"/>
        <v>FALSE</v>
      </c>
      <c r="V2086" s="202">
        <f>IF(C2086="Uploaded",1,0)</f>
        <v>0</v>
      </c>
      <c r="W2086" s="202" t="str">
        <f t="shared" si="193"/>
        <v>0</v>
      </c>
      <c r="X2086" s="174"/>
      <c r="Y2086" s="174"/>
      <c r="Z2086" s="174"/>
      <c r="AA2086" s="175"/>
      <c r="AB2086" s="176"/>
      <c r="AC2086" s="176"/>
    </row>
    <row r="2087" spans="1:29" s="177" customFormat="1" ht="24.75" customHeight="1" x14ac:dyDescent="0.25">
      <c r="A2087" s="128"/>
      <c r="B2087" s="220"/>
      <c r="C2087" s="223"/>
      <c r="D2087" s="559" t="s">
        <v>518</v>
      </c>
      <c r="E2087" s="673"/>
      <c r="F2087" s="673"/>
      <c r="G2087" s="673"/>
      <c r="H2087" s="673"/>
      <c r="I2087" s="673"/>
      <c r="J2087" s="673"/>
      <c r="K2087" s="673"/>
      <c r="L2087" s="673"/>
      <c r="M2087" s="673"/>
      <c r="N2087" s="559" t="s">
        <v>523</v>
      </c>
      <c r="O2087" s="673"/>
      <c r="P2087" s="673"/>
      <c r="Q2087" s="673"/>
      <c r="R2087" s="345"/>
      <c r="S2087" s="380"/>
      <c r="T2087" s="202" t="b">
        <f t="shared" si="190"/>
        <v>0</v>
      </c>
      <c r="U2087" s="202" t="str">
        <f t="shared" si="191"/>
        <v>FALSE</v>
      </c>
      <c r="V2087" s="202">
        <f t="shared" si="192"/>
        <v>0</v>
      </c>
      <c r="W2087" s="202" t="str">
        <f t="shared" si="193"/>
        <v>0</v>
      </c>
      <c r="X2087" s="174"/>
      <c r="Y2087" s="174"/>
      <c r="Z2087" s="174"/>
      <c r="AA2087" s="175"/>
      <c r="AB2087" s="176"/>
      <c r="AC2087" s="176"/>
    </row>
    <row r="2088" spans="1:29" s="177" customFormat="1" ht="9" customHeight="1" x14ac:dyDescent="0.25">
      <c r="A2088" s="128"/>
      <c r="B2088" s="220"/>
      <c r="C2088" s="223"/>
      <c r="D2088" s="223"/>
      <c r="E2088" s="223"/>
      <c r="F2088" s="223"/>
      <c r="G2088" s="223"/>
      <c r="H2088" s="223"/>
      <c r="I2088" s="223"/>
      <c r="J2088" s="223"/>
      <c r="K2088" s="223"/>
      <c r="L2088" s="223"/>
      <c r="M2088" s="223"/>
      <c r="N2088" s="308"/>
      <c r="O2088" s="223"/>
      <c r="P2088" s="223"/>
      <c r="Q2088" s="223"/>
      <c r="R2088" s="306"/>
      <c r="S2088" s="380"/>
      <c r="T2088" s="202" t="b">
        <f t="shared" si="190"/>
        <v>0</v>
      </c>
      <c r="U2088" s="202" t="str">
        <f t="shared" si="191"/>
        <v>FALSE</v>
      </c>
      <c r="V2088" s="202">
        <f t="shared" si="192"/>
        <v>0</v>
      </c>
      <c r="W2088" s="202" t="str">
        <f t="shared" si="193"/>
        <v>0</v>
      </c>
      <c r="X2088" s="174"/>
      <c r="Y2088" s="174"/>
      <c r="Z2088" s="174"/>
      <c r="AA2088" s="175"/>
      <c r="AB2088" s="176"/>
      <c r="AC2088" s="176"/>
    </row>
    <row r="2089" spans="1:29" s="177" customFormat="1" x14ac:dyDescent="0.25">
      <c r="A2089" s="128"/>
      <c r="B2089" s="220"/>
      <c r="C2089" s="223"/>
      <c r="D2089" s="959"/>
      <c r="E2089" s="960"/>
      <c r="F2089" s="960"/>
      <c r="G2089" s="960"/>
      <c r="H2089" s="960"/>
      <c r="I2089" s="960"/>
      <c r="J2089" s="960"/>
      <c r="K2089" s="960"/>
      <c r="L2089" s="961"/>
      <c r="M2089" s="692"/>
      <c r="N2089" s="959"/>
      <c r="O2089" s="960"/>
      <c r="P2089" s="960"/>
      <c r="Q2089" s="961"/>
      <c r="R2089" s="309"/>
      <c r="S2089" s="380" t="str">
        <f>IF(AND(M2085="YES",N2089=""),"Please insert the requested information.","")</f>
        <v/>
      </c>
      <c r="T2089" s="202" t="b">
        <f t="shared" si="190"/>
        <v>0</v>
      </c>
      <c r="U2089" s="202" t="str">
        <f t="shared" si="191"/>
        <v>FALSE</v>
      </c>
      <c r="V2089" s="202">
        <f t="shared" si="192"/>
        <v>0</v>
      </c>
      <c r="W2089" s="202" t="str">
        <f t="shared" si="193"/>
        <v>0</v>
      </c>
      <c r="X2089" s="174"/>
      <c r="Y2089" s="174"/>
      <c r="Z2089" s="174"/>
      <c r="AA2089" s="175"/>
      <c r="AB2089" s="176"/>
      <c r="AC2089" s="176"/>
    </row>
    <row r="2090" spans="1:29" s="177" customFormat="1" x14ac:dyDescent="0.25">
      <c r="A2090" s="128"/>
      <c r="B2090" s="220"/>
      <c r="C2090" s="223"/>
      <c r="D2090" s="965"/>
      <c r="E2090" s="966"/>
      <c r="F2090" s="966"/>
      <c r="G2090" s="966"/>
      <c r="H2090" s="966"/>
      <c r="I2090" s="966"/>
      <c r="J2090" s="966"/>
      <c r="K2090" s="966"/>
      <c r="L2090" s="967"/>
      <c r="M2090" s="692"/>
      <c r="N2090" s="965"/>
      <c r="O2090" s="966"/>
      <c r="P2090" s="966"/>
      <c r="Q2090" s="967"/>
      <c r="R2090" s="306"/>
      <c r="S2090" s="380"/>
      <c r="T2090" s="202" t="b">
        <f t="shared" si="190"/>
        <v>0</v>
      </c>
      <c r="U2090" s="202" t="str">
        <f t="shared" si="191"/>
        <v>FALSE</v>
      </c>
      <c r="V2090" s="202">
        <f t="shared" si="192"/>
        <v>0</v>
      </c>
      <c r="W2090" s="202" t="str">
        <f t="shared" si="193"/>
        <v>0</v>
      </c>
      <c r="X2090" s="174"/>
      <c r="Y2090" s="174"/>
      <c r="Z2090" s="174"/>
      <c r="AA2090" s="175"/>
      <c r="AB2090" s="176"/>
      <c r="AC2090" s="176"/>
    </row>
    <row r="2091" spans="1:29" s="177" customFormat="1" ht="10.5" customHeight="1" x14ac:dyDescent="0.25">
      <c r="A2091" s="128"/>
      <c r="B2091" s="220"/>
      <c r="C2091" s="223"/>
      <c r="D2091" s="885" t="s">
        <v>524</v>
      </c>
      <c r="E2091" s="907"/>
      <c r="F2091" s="907"/>
      <c r="G2091" s="907"/>
      <c r="H2091" s="907"/>
      <c r="I2091" s="907"/>
      <c r="J2091" s="907"/>
      <c r="K2091" s="907"/>
      <c r="L2091" s="907"/>
      <c r="M2091" s="907"/>
      <c r="N2091" s="907"/>
      <c r="O2091" s="907"/>
      <c r="P2091" s="907"/>
      <c r="Q2091" s="907"/>
      <c r="R2091" s="345"/>
      <c r="S2091" s="380"/>
      <c r="T2091" s="202" t="b">
        <f t="shared" si="190"/>
        <v>0</v>
      </c>
      <c r="U2091" s="202" t="str">
        <f t="shared" si="191"/>
        <v>FALSE</v>
      </c>
      <c r="V2091" s="202">
        <f t="shared" si="192"/>
        <v>0</v>
      </c>
      <c r="W2091" s="202" t="str">
        <f t="shared" si="193"/>
        <v>0</v>
      </c>
      <c r="X2091" s="174"/>
      <c r="Y2091" s="174"/>
      <c r="Z2091" s="174"/>
      <c r="AA2091" s="175"/>
      <c r="AB2091" s="176"/>
      <c r="AC2091" s="176"/>
    </row>
    <row r="2092" spans="1:29" s="177" customFormat="1" ht="23.25" customHeight="1" x14ac:dyDescent="0.25">
      <c r="A2092" s="128"/>
      <c r="B2092" s="220"/>
      <c r="C2092" s="223"/>
      <c r="D2092" s="907"/>
      <c r="E2092" s="907"/>
      <c r="F2092" s="907"/>
      <c r="G2092" s="907"/>
      <c r="H2092" s="907"/>
      <c r="I2092" s="907"/>
      <c r="J2092" s="907"/>
      <c r="K2092" s="907"/>
      <c r="L2092" s="907"/>
      <c r="M2092" s="907"/>
      <c r="N2092" s="907"/>
      <c r="O2092" s="907"/>
      <c r="P2092" s="907"/>
      <c r="Q2092" s="907"/>
      <c r="R2092" s="345"/>
      <c r="S2092" s="380"/>
      <c r="T2092" s="202" t="b">
        <f t="shared" si="190"/>
        <v>0</v>
      </c>
      <c r="U2092" s="202" t="str">
        <f t="shared" si="191"/>
        <v>FALSE</v>
      </c>
      <c r="V2092" s="202">
        <f t="shared" si="192"/>
        <v>0</v>
      </c>
      <c r="W2092" s="202" t="str">
        <f t="shared" si="193"/>
        <v>0</v>
      </c>
      <c r="X2092" s="174"/>
      <c r="Y2092" s="174"/>
      <c r="Z2092" s="174"/>
      <c r="AA2092" s="175"/>
      <c r="AB2092" s="176"/>
      <c r="AC2092" s="176"/>
    </row>
    <row r="2093" spans="1:29" s="177" customFormat="1" ht="10.5" customHeight="1" x14ac:dyDescent="0.25">
      <c r="A2093" s="128"/>
      <c r="B2093" s="220"/>
      <c r="C2093" s="223"/>
      <c r="D2093" s="223"/>
      <c r="E2093" s="223"/>
      <c r="F2093" s="223"/>
      <c r="G2093" s="223"/>
      <c r="H2093" s="223"/>
      <c r="I2093" s="223"/>
      <c r="J2093" s="223"/>
      <c r="K2093" s="223"/>
      <c r="L2093" s="223"/>
      <c r="M2093" s="223"/>
      <c r="N2093" s="308"/>
      <c r="O2093" s="223"/>
      <c r="P2093" s="223"/>
      <c r="Q2093" s="223"/>
      <c r="R2093" s="306"/>
      <c r="S2093" s="380"/>
      <c r="T2093" s="202" t="b">
        <f t="shared" si="190"/>
        <v>0</v>
      </c>
      <c r="U2093" s="202" t="str">
        <f t="shared" si="191"/>
        <v>FALSE</v>
      </c>
      <c r="V2093" s="202">
        <f t="shared" si="192"/>
        <v>0</v>
      </c>
      <c r="W2093" s="202" t="str">
        <f t="shared" si="193"/>
        <v>0</v>
      </c>
      <c r="X2093" s="174"/>
      <c r="Y2093" s="174"/>
      <c r="Z2093" s="174"/>
      <c r="AA2093" s="175"/>
      <c r="AB2093" s="176"/>
      <c r="AC2093" s="176"/>
    </row>
    <row r="2094" spans="1:29" s="177" customFormat="1" ht="19.5" customHeight="1" x14ac:dyDescent="0.25">
      <c r="A2094" s="128"/>
      <c r="B2094" s="220"/>
      <c r="C2094" s="223"/>
      <c r="D2094" s="959"/>
      <c r="E2094" s="960"/>
      <c r="F2094" s="960"/>
      <c r="G2094" s="960"/>
      <c r="H2094" s="960"/>
      <c r="I2094" s="960"/>
      <c r="J2094" s="960"/>
      <c r="K2094" s="960"/>
      <c r="L2094" s="960"/>
      <c r="M2094" s="960"/>
      <c r="N2094" s="960"/>
      <c r="O2094" s="960"/>
      <c r="P2094" s="960"/>
      <c r="Q2094" s="961"/>
      <c r="R2094" s="309"/>
      <c r="S2094" s="380" t="str">
        <f>IF(AND(M2085="YES",D2094=""),"Please add narrative text.","")</f>
        <v/>
      </c>
      <c r="T2094" s="202" t="b">
        <f t="shared" si="190"/>
        <v>0</v>
      </c>
      <c r="U2094" s="202" t="str">
        <f t="shared" si="191"/>
        <v>FALSE</v>
      </c>
      <c r="V2094" s="202">
        <f t="shared" si="192"/>
        <v>0</v>
      </c>
      <c r="W2094" s="202" t="str">
        <f t="shared" si="193"/>
        <v>0</v>
      </c>
      <c r="X2094" s="174"/>
      <c r="Y2094" s="174"/>
      <c r="Z2094" s="174"/>
      <c r="AA2094" s="175"/>
      <c r="AB2094" s="176"/>
      <c r="AC2094" s="176"/>
    </row>
    <row r="2095" spans="1:29" s="177" customFormat="1" ht="17.25" customHeight="1" x14ac:dyDescent="0.25">
      <c r="A2095" s="128"/>
      <c r="B2095" s="220"/>
      <c r="C2095" s="223"/>
      <c r="D2095" s="965"/>
      <c r="E2095" s="966"/>
      <c r="F2095" s="966"/>
      <c r="G2095" s="966"/>
      <c r="H2095" s="966"/>
      <c r="I2095" s="966"/>
      <c r="J2095" s="966"/>
      <c r="K2095" s="966"/>
      <c r="L2095" s="966"/>
      <c r="M2095" s="966"/>
      <c r="N2095" s="966"/>
      <c r="O2095" s="966"/>
      <c r="P2095" s="966"/>
      <c r="Q2095" s="967"/>
      <c r="R2095" s="306"/>
      <c r="S2095" s="380"/>
      <c r="T2095" s="202" t="b">
        <f t="shared" si="190"/>
        <v>0</v>
      </c>
      <c r="U2095" s="202" t="str">
        <f t="shared" si="191"/>
        <v>FALSE</v>
      </c>
      <c r="V2095" s="202">
        <f t="shared" si="192"/>
        <v>0</v>
      </c>
      <c r="W2095" s="202" t="str">
        <f t="shared" si="193"/>
        <v>0</v>
      </c>
      <c r="X2095" s="174"/>
      <c r="Y2095" s="174"/>
      <c r="Z2095" s="174"/>
      <c r="AA2095" s="175"/>
      <c r="AB2095" s="176"/>
      <c r="AC2095" s="176"/>
    </row>
    <row r="2096" spans="1:29" s="177" customFormat="1" ht="16.5" customHeight="1" x14ac:dyDescent="0.25">
      <c r="A2096" s="128"/>
      <c r="B2096" s="220"/>
      <c r="C2096" s="223"/>
      <c r="D2096" s="334"/>
      <c r="E2096" s="385"/>
      <c r="F2096" s="385"/>
      <c r="G2096" s="385"/>
      <c r="H2096" s="385"/>
      <c r="I2096" s="385"/>
      <c r="J2096" s="385"/>
      <c r="K2096" s="385"/>
      <c r="L2096" s="385"/>
      <c r="M2096" s="385"/>
      <c r="N2096" s="385"/>
      <c r="O2096" s="385"/>
      <c r="P2096" s="385"/>
      <c r="Q2096" s="385"/>
      <c r="R2096" s="306"/>
      <c r="S2096" s="380"/>
      <c r="T2096" s="202" t="b">
        <f t="shared" si="190"/>
        <v>0</v>
      </c>
      <c r="U2096" s="202" t="str">
        <f t="shared" si="191"/>
        <v>FALSE</v>
      </c>
      <c r="V2096" s="202">
        <f t="shared" si="192"/>
        <v>0</v>
      </c>
      <c r="W2096" s="202" t="str">
        <f t="shared" si="193"/>
        <v>0</v>
      </c>
      <c r="X2096" s="174"/>
      <c r="Y2096" s="174"/>
      <c r="Z2096" s="174"/>
      <c r="AA2096" s="175"/>
      <c r="AB2096" s="176"/>
      <c r="AC2096" s="176"/>
    </row>
    <row r="2097" spans="1:41" s="177" customFormat="1" ht="18.75" customHeight="1" x14ac:dyDescent="0.25">
      <c r="A2097" s="128"/>
      <c r="B2097" s="220"/>
      <c r="C2097" s="223"/>
      <c r="D2097" s="222" t="s">
        <v>388</v>
      </c>
      <c r="E2097" s="378"/>
      <c r="F2097" s="378"/>
      <c r="G2097" s="378"/>
      <c r="H2097" s="378"/>
      <c r="I2097" s="378"/>
      <c r="J2097" s="378"/>
      <c r="K2097" s="378"/>
      <c r="L2097" s="378"/>
      <c r="M2097" s="378"/>
      <c r="N2097" s="378"/>
      <c r="O2097" s="378"/>
      <c r="P2097" s="385"/>
      <c r="Q2097" s="385"/>
      <c r="R2097" s="345"/>
      <c r="S2097" s="380"/>
      <c r="T2097" s="202" t="b">
        <f t="shared" si="190"/>
        <v>0</v>
      </c>
      <c r="U2097" s="202" t="str">
        <f t="shared" si="191"/>
        <v>FALSE</v>
      </c>
      <c r="V2097" s="202">
        <f t="shared" si="192"/>
        <v>0</v>
      </c>
      <c r="W2097" s="202" t="str">
        <f t="shared" si="193"/>
        <v>0</v>
      </c>
      <c r="X2097" s="174"/>
      <c r="Y2097" s="174"/>
      <c r="Z2097" s="174"/>
      <c r="AA2097" s="175"/>
      <c r="AB2097" s="176"/>
      <c r="AC2097" s="176"/>
    </row>
    <row r="2098" spans="1:41" s="177" customFormat="1" ht="10.5" customHeight="1" x14ac:dyDescent="0.25">
      <c r="A2098" s="128"/>
      <c r="B2098" s="220"/>
      <c r="C2098" s="223"/>
      <c r="D2098" s="223"/>
      <c r="E2098" s="223"/>
      <c r="F2098" s="223"/>
      <c r="G2098" s="223"/>
      <c r="H2098" s="223"/>
      <c r="I2098" s="223"/>
      <c r="J2098" s="223"/>
      <c r="K2098" s="223"/>
      <c r="L2098" s="223"/>
      <c r="M2098" s="223"/>
      <c r="N2098" s="308"/>
      <c r="O2098" s="223"/>
      <c r="P2098" s="223"/>
      <c r="Q2098" s="223"/>
      <c r="R2098" s="306"/>
      <c r="S2098" s="380"/>
      <c r="T2098" s="202" t="b">
        <f t="shared" si="190"/>
        <v>0</v>
      </c>
      <c r="U2098" s="202" t="str">
        <f t="shared" si="191"/>
        <v>FALSE</v>
      </c>
      <c r="V2098" s="202">
        <f t="shared" si="192"/>
        <v>0</v>
      </c>
      <c r="W2098" s="202" t="str">
        <f t="shared" si="193"/>
        <v>0</v>
      </c>
      <c r="X2098" s="174"/>
      <c r="Y2098" s="174"/>
      <c r="Z2098" s="174"/>
      <c r="AA2098" s="175"/>
      <c r="AB2098" s="176"/>
      <c r="AC2098" s="176"/>
    </row>
    <row r="2099" spans="1:41" s="177" customFormat="1" x14ac:dyDescent="0.25">
      <c r="A2099" s="128"/>
      <c r="B2099" s="220"/>
      <c r="C2099" s="223"/>
      <c r="D2099" s="959"/>
      <c r="E2099" s="960"/>
      <c r="F2099" s="960"/>
      <c r="G2099" s="960"/>
      <c r="H2099" s="960"/>
      <c r="I2099" s="960"/>
      <c r="J2099" s="960"/>
      <c r="K2099" s="960"/>
      <c r="L2099" s="960"/>
      <c r="M2099" s="960"/>
      <c r="N2099" s="960"/>
      <c r="O2099" s="960"/>
      <c r="P2099" s="960"/>
      <c r="Q2099" s="961"/>
      <c r="R2099" s="309"/>
      <c r="S2099" s="380" t="str">
        <f>IF(AND(M2085="YES",D2099=""),"Please add narrative text.","")</f>
        <v/>
      </c>
      <c r="T2099" s="202" t="b">
        <f t="shared" si="190"/>
        <v>0</v>
      </c>
      <c r="U2099" s="202" t="str">
        <f t="shared" si="191"/>
        <v>FALSE</v>
      </c>
      <c r="V2099" s="202">
        <f t="shared" si="192"/>
        <v>0</v>
      </c>
      <c r="W2099" s="202" t="str">
        <f t="shared" si="193"/>
        <v>0</v>
      </c>
      <c r="X2099" s="174"/>
      <c r="Y2099" s="174"/>
      <c r="Z2099" s="174"/>
      <c r="AA2099" s="175"/>
      <c r="AB2099" s="176"/>
      <c r="AC2099" s="176"/>
    </row>
    <row r="2100" spans="1:41" s="177" customFormat="1" x14ac:dyDescent="0.25">
      <c r="A2100" s="128"/>
      <c r="B2100" s="220"/>
      <c r="C2100" s="223"/>
      <c r="D2100" s="962"/>
      <c r="E2100" s="963"/>
      <c r="F2100" s="963"/>
      <c r="G2100" s="963"/>
      <c r="H2100" s="963"/>
      <c r="I2100" s="963"/>
      <c r="J2100" s="963"/>
      <c r="K2100" s="963"/>
      <c r="L2100" s="963"/>
      <c r="M2100" s="963"/>
      <c r="N2100" s="963"/>
      <c r="O2100" s="963"/>
      <c r="P2100" s="963"/>
      <c r="Q2100" s="964"/>
      <c r="R2100" s="306"/>
      <c r="S2100" s="380"/>
      <c r="T2100" s="202" t="b">
        <f t="shared" si="190"/>
        <v>0</v>
      </c>
      <c r="U2100" s="202" t="str">
        <f t="shared" si="191"/>
        <v>FALSE</v>
      </c>
      <c r="V2100" s="202">
        <f t="shared" si="192"/>
        <v>0</v>
      </c>
      <c r="W2100" s="202" t="str">
        <f t="shared" si="193"/>
        <v>0</v>
      </c>
      <c r="X2100" s="174"/>
      <c r="Y2100" s="174"/>
      <c r="Z2100" s="174"/>
      <c r="AA2100" s="175"/>
      <c r="AB2100" s="176"/>
      <c r="AC2100" s="176"/>
    </row>
    <row r="2101" spans="1:41" s="177" customFormat="1" x14ac:dyDescent="0.25">
      <c r="A2101" s="128"/>
      <c r="B2101" s="220"/>
      <c r="C2101" s="223"/>
      <c r="D2101" s="962"/>
      <c r="E2101" s="963"/>
      <c r="F2101" s="963"/>
      <c r="G2101" s="963"/>
      <c r="H2101" s="963"/>
      <c r="I2101" s="963"/>
      <c r="J2101" s="963"/>
      <c r="K2101" s="963"/>
      <c r="L2101" s="963"/>
      <c r="M2101" s="963"/>
      <c r="N2101" s="963"/>
      <c r="O2101" s="963"/>
      <c r="P2101" s="963"/>
      <c r="Q2101" s="964"/>
      <c r="R2101" s="306"/>
      <c r="S2101" s="380"/>
      <c r="T2101" s="202" t="b">
        <f t="shared" si="190"/>
        <v>0</v>
      </c>
      <c r="U2101" s="202" t="str">
        <f t="shared" si="191"/>
        <v>FALSE</v>
      </c>
      <c r="V2101" s="202">
        <f t="shared" si="192"/>
        <v>0</v>
      </c>
      <c r="W2101" s="202" t="str">
        <f t="shared" si="193"/>
        <v>0</v>
      </c>
      <c r="X2101" s="174"/>
      <c r="Y2101" s="174"/>
      <c r="Z2101" s="174"/>
      <c r="AA2101" s="175"/>
      <c r="AB2101" s="176"/>
      <c r="AC2101" s="176"/>
    </row>
    <row r="2102" spans="1:41" s="177" customFormat="1" x14ac:dyDescent="0.25">
      <c r="A2102" s="128"/>
      <c r="B2102" s="220"/>
      <c r="C2102" s="223"/>
      <c r="D2102" s="962"/>
      <c r="E2102" s="963"/>
      <c r="F2102" s="963"/>
      <c r="G2102" s="963"/>
      <c r="H2102" s="963"/>
      <c r="I2102" s="963"/>
      <c r="J2102" s="963"/>
      <c r="K2102" s="963"/>
      <c r="L2102" s="963"/>
      <c r="M2102" s="963"/>
      <c r="N2102" s="963"/>
      <c r="O2102" s="963"/>
      <c r="P2102" s="963"/>
      <c r="Q2102" s="964"/>
      <c r="R2102" s="306"/>
      <c r="S2102" s="380"/>
      <c r="T2102" s="202" t="b">
        <f t="shared" si="190"/>
        <v>0</v>
      </c>
      <c r="U2102" s="202" t="str">
        <f t="shared" si="191"/>
        <v>FALSE</v>
      </c>
      <c r="V2102" s="202">
        <f t="shared" si="192"/>
        <v>0</v>
      </c>
      <c r="W2102" s="202" t="str">
        <f t="shared" si="193"/>
        <v>0</v>
      </c>
      <c r="X2102" s="174"/>
      <c r="Y2102" s="174"/>
      <c r="Z2102" s="174"/>
      <c r="AA2102" s="175"/>
      <c r="AB2102" s="176"/>
      <c r="AC2102" s="176"/>
    </row>
    <row r="2103" spans="1:41" s="177" customFormat="1" x14ac:dyDescent="0.25">
      <c r="A2103" s="128"/>
      <c r="B2103" s="220"/>
      <c r="C2103" s="223"/>
      <c r="D2103" s="962"/>
      <c r="E2103" s="963"/>
      <c r="F2103" s="963"/>
      <c r="G2103" s="963"/>
      <c r="H2103" s="963"/>
      <c r="I2103" s="963"/>
      <c r="J2103" s="963"/>
      <c r="K2103" s="963"/>
      <c r="L2103" s="963"/>
      <c r="M2103" s="963"/>
      <c r="N2103" s="963"/>
      <c r="O2103" s="963"/>
      <c r="P2103" s="963"/>
      <c r="Q2103" s="964"/>
      <c r="R2103" s="306"/>
      <c r="S2103" s="380"/>
      <c r="T2103" s="202" t="b">
        <f t="shared" si="190"/>
        <v>0</v>
      </c>
      <c r="U2103" s="202" t="str">
        <f t="shared" si="191"/>
        <v>FALSE</v>
      </c>
      <c r="V2103" s="202">
        <f t="shared" si="192"/>
        <v>0</v>
      </c>
      <c r="W2103" s="202" t="str">
        <f t="shared" si="193"/>
        <v>0</v>
      </c>
      <c r="X2103" s="174"/>
      <c r="Y2103" s="174"/>
      <c r="Z2103" s="174"/>
      <c r="AA2103" s="175"/>
      <c r="AB2103" s="176"/>
      <c r="AC2103" s="176"/>
    </row>
    <row r="2104" spans="1:41" s="177" customFormat="1" x14ac:dyDescent="0.25">
      <c r="A2104" s="128"/>
      <c r="B2104" s="220"/>
      <c r="C2104" s="223"/>
      <c r="D2104" s="962"/>
      <c r="E2104" s="963"/>
      <c r="F2104" s="963"/>
      <c r="G2104" s="963"/>
      <c r="H2104" s="963"/>
      <c r="I2104" s="963"/>
      <c r="J2104" s="963"/>
      <c r="K2104" s="963"/>
      <c r="L2104" s="963"/>
      <c r="M2104" s="963"/>
      <c r="N2104" s="963"/>
      <c r="O2104" s="963"/>
      <c r="P2104" s="963"/>
      <c r="Q2104" s="964"/>
      <c r="R2104" s="306"/>
      <c r="S2104" s="380"/>
      <c r="T2104" s="202" t="b">
        <f t="shared" si="190"/>
        <v>0</v>
      </c>
      <c r="U2104" s="202" t="str">
        <f t="shared" si="191"/>
        <v>FALSE</v>
      </c>
      <c r="V2104" s="202">
        <f t="shared" si="192"/>
        <v>0</v>
      </c>
      <c r="W2104" s="202" t="str">
        <f t="shared" si="193"/>
        <v>0</v>
      </c>
      <c r="X2104" s="174"/>
      <c r="Y2104" s="174"/>
      <c r="Z2104" s="174"/>
      <c r="AA2104" s="175"/>
      <c r="AB2104" s="176"/>
      <c r="AC2104" s="176"/>
    </row>
    <row r="2105" spans="1:41" s="177" customFormat="1" x14ac:dyDescent="0.25">
      <c r="A2105" s="128"/>
      <c r="B2105" s="220"/>
      <c r="C2105" s="223"/>
      <c r="D2105" s="965"/>
      <c r="E2105" s="966"/>
      <c r="F2105" s="966"/>
      <c r="G2105" s="966"/>
      <c r="H2105" s="966"/>
      <c r="I2105" s="966"/>
      <c r="J2105" s="966"/>
      <c r="K2105" s="966"/>
      <c r="L2105" s="966"/>
      <c r="M2105" s="966"/>
      <c r="N2105" s="966"/>
      <c r="O2105" s="966"/>
      <c r="P2105" s="966"/>
      <c r="Q2105" s="967"/>
      <c r="R2105" s="339"/>
      <c r="S2105" s="380"/>
      <c r="T2105" s="202" t="b">
        <f t="shared" si="190"/>
        <v>0</v>
      </c>
      <c r="U2105" s="202" t="str">
        <f t="shared" si="191"/>
        <v>FALSE</v>
      </c>
      <c r="V2105" s="202">
        <f t="shared" si="192"/>
        <v>0</v>
      </c>
      <c r="W2105" s="202" t="str">
        <f t="shared" si="193"/>
        <v>0</v>
      </c>
      <c r="X2105" s="174"/>
      <c r="Y2105" s="174"/>
      <c r="Z2105" s="174"/>
      <c r="AA2105" s="175"/>
      <c r="AB2105" s="176"/>
      <c r="AC2105" s="176"/>
    </row>
    <row r="2106" spans="1:41" s="207" customFormat="1" x14ac:dyDescent="0.25">
      <c r="A2106" s="128"/>
      <c r="B2106" s="220"/>
      <c r="C2106" s="716"/>
      <c r="D2106" s="340"/>
      <c r="E2106" s="340"/>
      <c r="F2106" s="340"/>
      <c r="G2106" s="340"/>
      <c r="H2106" s="340"/>
      <c r="I2106" s="340"/>
      <c r="J2106" s="340"/>
      <c r="K2106" s="340"/>
      <c r="L2106" s="340"/>
      <c r="M2106" s="340"/>
      <c r="N2106" s="341"/>
      <c r="O2106" s="340"/>
      <c r="P2106" s="340"/>
      <c r="Q2106" s="340"/>
      <c r="R2106" s="306"/>
      <c r="S2106" s="380"/>
      <c r="T2106" s="202" t="b">
        <f t="shared" si="190"/>
        <v>0</v>
      </c>
      <c r="U2106" s="202" t="str">
        <f t="shared" si="191"/>
        <v>FALSE</v>
      </c>
      <c r="V2106" s="202">
        <f t="shared" si="192"/>
        <v>0</v>
      </c>
      <c r="W2106" s="202" t="str">
        <f t="shared" si="193"/>
        <v>0</v>
      </c>
      <c r="X2106" s="261"/>
      <c r="Y2106" s="261"/>
      <c r="Z2106" s="261"/>
      <c r="AA2106" s="124"/>
      <c r="AB2106" s="262"/>
      <c r="AC2106" s="262"/>
    </row>
    <row r="2107" spans="1:41" s="207" customFormat="1" ht="22.15" customHeight="1" x14ac:dyDescent="0.25">
      <c r="A2107" s="128"/>
      <c r="B2107" s="220"/>
      <c r="C2107" s="223"/>
      <c r="D2107" s="898" t="s">
        <v>389</v>
      </c>
      <c r="E2107" s="898"/>
      <c r="F2107" s="898"/>
      <c r="G2107" s="898"/>
      <c r="H2107" s="898"/>
      <c r="I2107" s="898"/>
      <c r="J2107" s="898"/>
      <c r="K2107" s="898"/>
      <c r="L2107" s="898"/>
      <c r="M2107" s="898"/>
      <c r="N2107" s="898"/>
      <c r="O2107" s="898"/>
      <c r="P2107" s="968" t="s">
        <v>251</v>
      </c>
      <c r="Q2107" s="969"/>
      <c r="R2107" s="306"/>
      <c r="S2107" s="536" t="str">
        <f>IF(AND(M2085="YES",P2107="&lt;select&gt;"),"Please upload the required documentation.","")</f>
        <v/>
      </c>
      <c r="T2107" s="202" t="b">
        <f t="shared" si="190"/>
        <v>0</v>
      </c>
      <c r="U2107" s="202" t="str">
        <f t="shared" si="191"/>
        <v>FALSE</v>
      </c>
      <c r="V2107" s="202">
        <f>IF(P2107="Uploaded",1,0)</f>
        <v>0</v>
      </c>
      <c r="W2107" s="202" t="str">
        <f t="shared" si="193"/>
        <v>0</v>
      </c>
      <c r="X2107" s="261"/>
      <c r="Y2107" s="261"/>
      <c r="Z2107" s="261"/>
      <c r="AA2107" s="124"/>
      <c r="AB2107" s="262"/>
      <c r="AC2107" s="262"/>
    </row>
    <row r="2108" spans="1:41" ht="22.5" customHeight="1" x14ac:dyDescent="0.25">
      <c r="A2108" s="124"/>
      <c r="B2108" s="211"/>
      <c r="C2108" s="716"/>
      <c r="D2108" s="898"/>
      <c r="E2108" s="898"/>
      <c r="F2108" s="898"/>
      <c r="G2108" s="898"/>
      <c r="H2108" s="898"/>
      <c r="I2108" s="898"/>
      <c r="J2108" s="898"/>
      <c r="K2108" s="898"/>
      <c r="L2108" s="898"/>
      <c r="M2108" s="898"/>
      <c r="N2108" s="898"/>
      <c r="O2108" s="898"/>
      <c r="P2108" s="223"/>
      <c r="Q2108" s="223"/>
      <c r="R2108" s="243"/>
      <c r="S2108" s="536"/>
      <c r="T2108" s="202" t="b">
        <f t="shared" si="190"/>
        <v>0</v>
      </c>
      <c r="U2108" s="202" t="str">
        <f t="shared" si="191"/>
        <v>FALSE</v>
      </c>
      <c r="V2108" s="202">
        <f t="shared" si="192"/>
        <v>0</v>
      </c>
      <c r="W2108" s="202" t="str">
        <f t="shared" si="193"/>
        <v>0</v>
      </c>
      <c r="AL2108" s="178"/>
      <c r="AM2108" s="178"/>
      <c r="AN2108" s="178"/>
      <c r="AO2108" s="178"/>
    </row>
    <row r="2109" spans="1:41" ht="16.899999999999999" customHeight="1" x14ac:dyDescent="0.25">
      <c r="A2109" s="124"/>
      <c r="B2109" s="211"/>
      <c r="C2109" s="223"/>
      <c r="D2109" s="341" t="s">
        <v>203</v>
      </c>
      <c r="E2109" s="312"/>
      <c r="F2109" s="312"/>
      <c r="G2109" s="312"/>
      <c r="H2109" s="312"/>
      <c r="I2109" s="312"/>
      <c r="J2109" s="312"/>
      <c r="K2109" s="312"/>
      <c r="L2109" s="312"/>
      <c r="M2109" s="312"/>
      <c r="N2109" s="312"/>
      <c r="O2109" s="312"/>
      <c r="P2109" s="223"/>
      <c r="Q2109" s="223"/>
      <c r="R2109" s="243"/>
      <c r="S2109" s="536"/>
      <c r="T2109" s="202" t="b">
        <f t="shared" si="190"/>
        <v>0</v>
      </c>
      <c r="U2109" s="202" t="str">
        <f t="shared" si="191"/>
        <v>FALSE</v>
      </c>
      <c r="V2109" s="202">
        <f t="shared" si="192"/>
        <v>0</v>
      </c>
      <c r="W2109" s="202" t="str">
        <f t="shared" si="193"/>
        <v>0</v>
      </c>
      <c r="X2109" s="261"/>
      <c r="Y2109" s="261"/>
      <c r="Z2109" s="261"/>
      <c r="AA2109" s="124"/>
      <c r="AB2109" s="262"/>
      <c r="AC2109" s="262"/>
      <c r="AD2109" s="207"/>
      <c r="AE2109" s="207"/>
      <c r="AF2109" s="207"/>
      <c r="AG2109" s="207"/>
      <c r="AH2109" s="207"/>
      <c r="AI2109" s="207"/>
      <c r="AJ2109" s="207"/>
      <c r="AK2109" s="207"/>
      <c r="AL2109" s="178"/>
      <c r="AM2109" s="178"/>
      <c r="AN2109" s="178"/>
      <c r="AO2109" s="178"/>
    </row>
    <row r="2110" spans="1:41" ht="11.45" customHeight="1" x14ac:dyDescent="0.25">
      <c r="A2110" s="124"/>
      <c r="B2110" s="211"/>
      <c r="C2110" s="223"/>
      <c r="D2110" s="312"/>
      <c r="E2110" s="312"/>
      <c r="F2110" s="312"/>
      <c r="G2110" s="312"/>
      <c r="H2110" s="312"/>
      <c r="I2110" s="312"/>
      <c r="J2110" s="312"/>
      <c r="K2110" s="312"/>
      <c r="L2110" s="312"/>
      <c r="M2110" s="312"/>
      <c r="N2110" s="312"/>
      <c r="O2110" s="312"/>
      <c r="P2110" s="223"/>
      <c r="Q2110" s="223"/>
      <c r="R2110" s="243"/>
      <c r="S2110" s="536"/>
      <c r="T2110" s="202" t="b">
        <f t="shared" si="190"/>
        <v>0</v>
      </c>
      <c r="U2110" s="202" t="str">
        <f t="shared" si="191"/>
        <v>FALSE</v>
      </c>
      <c r="V2110" s="202">
        <f t="shared" si="192"/>
        <v>0</v>
      </c>
      <c r="W2110" s="202" t="str">
        <f t="shared" si="193"/>
        <v>0</v>
      </c>
      <c r="X2110" s="261"/>
      <c r="Y2110" s="261"/>
      <c r="Z2110" s="261"/>
      <c r="AA2110" s="124"/>
      <c r="AB2110" s="262"/>
      <c r="AC2110" s="262"/>
      <c r="AD2110" s="207"/>
      <c r="AE2110" s="207"/>
      <c r="AF2110" s="207"/>
      <c r="AG2110" s="207"/>
      <c r="AH2110" s="207"/>
      <c r="AI2110" s="207"/>
      <c r="AJ2110" s="207"/>
      <c r="AK2110" s="207"/>
      <c r="AL2110" s="178"/>
      <c r="AM2110" s="178"/>
      <c r="AN2110" s="178"/>
      <c r="AO2110" s="178"/>
    </row>
    <row r="2111" spans="1:41" s="133" customFormat="1" ht="21.75" customHeight="1" x14ac:dyDescent="0.25">
      <c r="A2111" s="128"/>
      <c r="B2111" s="220"/>
      <c r="C2111" s="223"/>
      <c r="D2111" s="221" t="s">
        <v>663</v>
      </c>
      <c r="E2111" s="222"/>
      <c r="F2111" s="222"/>
      <c r="G2111" s="223"/>
      <c r="H2111" s="224"/>
      <c r="I2111" s="223"/>
      <c r="J2111" s="223"/>
      <c r="K2111" s="223"/>
      <c r="L2111" s="223"/>
      <c r="M2111" s="223"/>
      <c r="N2111" s="225"/>
      <c r="O2111" s="226"/>
      <c r="P2111" s="129"/>
      <c r="Q2111" s="129"/>
      <c r="R2111" s="227"/>
      <c r="S2111" s="380"/>
      <c r="T2111" s="202" t="b">
        <f t="shared" si="190"/>
        <v>0</v>
      </c>
      <c r="U2111" s="202" t="str">
        <f t="shared" si="191"/>
        <v>FALSE</v>
      </c>
      <c r="V2111" s="202">
        <f t="shared" si="192"/>
        <v>0</v>
      </c>
      <c r="W2111" s="202" t="str">
        <f t="shared" si="193"/>
        <v>0</v>
      </c>
      <c r="X2111" s="202"/>
      <c r="Y2111" s="202"/>
      <c r="Z2111" s="202"/>
      <c r="AA2111" s="128"/>
      <c r="AB2111" s="131"/>
      <c r="AC2111" s="131"/>
    </row>
    <row r="2112" spans="1:41" s="133" customFormat="1" ht="15.75" x14ac:dyDescent="0.25">
      <c r="A2112" s="128"/>
      <c r="B2112" s="220"/>
      <c r="C2112" s="223"/>
      <c r="D2112" s="229"/>
      <c r="E2112" s="411" t="s">
        <v>257</v>
      </c>
      <c r="F2112" s="956" t="s">
        <v>251</v>
      </c>
      <c r="G2112" s="957"/>
      <c r="H2112" s="957"/>
      <c r="I2112" s="957"/>
      <c r="J2112" s="958"/>
      <c r="K2112" s="494"/>
      <c r="L2112" s="411" t="s">
        <v>258</v>
      </c>
      <c r="M2112" s="956" t="s">
        <v>251</v>
      </c>
      <c r="N2112" s="957"/>
      <c r="O2112" s="957"/>
      <c r="P2112" s="957"/>
      <c r="Q2112" s="958"/>
      <c r="R2112" s="227"/>
      <c r="S2112" s="380"/>
      <c r="T2112" s="202" t="b">
        <f t="shared" si="190"/>
        <v>0</v>
      </c>
      <c r="U2112" s="202" t="str">
        <f t="shared" si="191"/>
        <v>FALSE</v>
      </c>
      <c r="V2112" s="202">
        <f t="shared" si="192"/>
        <v>0</v>
      </c>
      <c r="W2112" s="202" t="str">
        <f t="shared" si="193"/>
        <v>0</v>
      </c>
      <c r="X2112" s="202"/>
      <c r="Y2112" s="202"/>
      <c r="Z2112" s="202"/>
      <c r="AA2112" s="128"/>
      <c r="AB2112" s="131"/>
      <c r="AC2112" s="131"/>
    </row>
    <row r="2113" spans="1:29" s="207" customFormat="1" ht="15" customHeight="1" thickBot="1" x14ac:dyDescent="0.3">
      <c r="A2113" s="128"/>
      <c r="B2113" s="220"/>
      <c r="C2113" s="223"/>
      <c r="D2113" s="341"/>
      <c r="E2113" s="695"/>
      <c r="F2113" s="695"/>
      <c r="G2113" s="695"/>
      <c r="H2113" s="695"/>
      <c r="I2113" s="695"/>
      <c r="J2113" s="695"/>
      <c r="K2113" s="695"/>
      <c r="L2113" s="695"/>
      <c r="M2113" s="695"/>
      <c r="N2113" s="695"/>
      <c r="O2113" s="695"/>
      <c r="P2113" s="695"/>
      <c r="Q2113" s="695"/>
      <c r="R2113" s="306"/>
      <c r="S2113" s="380"/>
      <c r="T2113" s="202" t="b">
        <f t="shared" si="190"/>
        <v>0</v>
      </c>
      <c r="U2113" s="202" t="str">
        <f t="shared" si="191"/>
        <v>FALSE</v>
      </c>
      <c r="V2113" s="202">
        <f t="shared" si="192"/>
        <v>0</v>
      </c>
      <c r="W2113" s="202" t="str">
        <f t="shared" si="193"/>
        <v>0</v>
      </c>
      <c r="X2113" s="261"/>
      <c r="Y2113" s="261"/>
      <c r="Z2113" s="261"/>
      <c r="AA2113" s="124"/>
      <c r="AB2113" s="262"/>
      <c r="AC2113" s="262"/>
    </row>
    <row r="2114" spans="1:29" s="177" customFormat="1" ht="15.75" x14ac:dyDescent="0.25">
      <c r="A2114" s="128"/>
      <c r="B2114" s="291"/>
      <c r="C2114" s="292"/>
      <c r="D2114" s="342"/>
      <c r="E2114" s="342"/>
      <c r="F2114" s="342"/>
      <c r="G2114" s="342"/>
      <c r="H2114" s="342"/>
      <c r="I2114" s="342"/>
      <c r="J2114" s="342"/>
      <c r="K2114" s="342"/>
      <c r="L2114" s="342"/>
      <c r="M2114" s="342"/>
      <c r="N2114" s="343"/>
      <c r="O2114" s="342"/>
      <c r="P2114" s="342"/>
      <c r="Q2114" s="342"/>
      <c r="R2114" s="344"/>
      <c r="S2114" s="380"/>
      <c r="T2114" s="202" t="b">
        <f t="shared" si="190"/>
        <v>0</v>
      </c>
      <c r="U2114" s="202" t="str">
        <f t="shared" si="191"/>
        <v>FALSE</v>
      </c>
      <c r="V2114" s="202">
        <f t="shared" si="192"/>
        <v>0</v>
      </c>
      <c r="W2114" s="202" t="str">
        <f t="shared" si="193"/>
        <v>0</v>
      </c>
      <c r="X2114" s="174"/>
      <c r="Y2114" s="174"/>
      <c r="Z2114" s="174"/>
      <c r="AA2114" s="175"/>
      <c r="AB2114" s="176"/>
      <c r="AC2114" s="176"/>
    </row>
    <row r="2115" spans="1:29" s="177" customFormat="1" ht="15.75" x14ac:dyDescent="0.25">
      <c r="A2115" s="128"/>
      <c r="B2115" s="220"/>
      <c r="C2115" s="322" t="s">
        <v>371</v>
      </c>
      <c r="D2115" s="322"/>
      <c r="E2115" s="307"/>
      <c r="F2115" s="307"/>
      <c r="G2115" s="307"/>
      <c r="H2115" s="307"/>
      <c r="I2115" s="307"/>
      <c r="J2115" s="307"/>
      <c r="K2115" s="307"/>
      <c r="L2115" s="307"/>
      <c r="M2115" s="307"/>
      <c r="N2115" s="323"/>
      <c r="O2115" s="307"/>
      <c r="P2115" s="307"/>
      <c r="R2115" s="345"/>
      <c r="S2115" s="380"/>
      <c r="T2115" s="202" t="b">
        <f t="shared" si="190"/>
        <v>0</v>
      </c>
      <c r="U2115" s="202" t="str">
        <f t="shared" si="191"/>
        <v>FALSE</v>
      </c>
      <c r="V2115" s="202">
        <f t="shared" si="192"/>
        <v>0</v>
      </c>
      <c r="W2115" s="202" t="str">
        <f t="shared" si="193"/>
        <v>0</v>
      </c>
      <c r="X2115" s="174"/>
      <c r="Y2115" s="174"/>
      <c r="Z2115" s="174"/>
      <c r="AA2115" s="175"/>
      <c r="AB2115" s="176"/>
      <c r="AC2115" s="176"/>
    </row>
    <row r="2116" spans="1:29" s="346" customFormat="1" ht="15.75" x14ac:dyDescent="0.25">
      <c r="A2116" s="324"/>
      <c r="B2116" s="325"/>
      <c r="C2116" s="326" t="s">
        <v>370</v>
      </c>
      <c r="E2116" s="328"/>
      <c r="F2116" s="328"/>
      <c r="G2116" s="328"/>
      <c r="H2116" s="328"/>
      <c r="I2116" s="328"/>
      <c r="J2116" s="328"/>
      <c r="K2116" s="328"/>
      <c r="L2116" s="328"/>
      <c r="M2116" s="328"/>
      <c r="N2116" s="328"/>
      <c r="O2116" s="328"/>
      <c r="P2116" s="328"/>
      <c r="Q2116" s="328"/>
      <c r="R2116" s="348"/>
      <c r="S2116" s="539"/>
      <c r="T2116" s="202" t="b">
        <f t="shared" si="190"/>
        <v>0</v>
      </c>
      <c r="U2116" s="202" t="str">
        <f t="shared" si="191"/>
        <v>FALSE</v>
      </c>
      <c r="V2116" s="202">
        <f t="shared" si="192"/>
        <v>0</v>
      </c>
      <c r="W2116" s="202" t="str">
        <f t="shared" si="193"/>
        <v>0</v>
      </c>
      <c r="X2116" s="349"/>
      <c r="Y2116" s="349"/>
      <c r="Z2116" s="349"/>
      <c r="AA2116" s="541"/>
      <c r="AB2116" s="350"/>
      <c r="AC2116" s="350"/>
    </row>
    <row r="2117" spans="1:29" s="177" customFormat="1" ht="16.5" customHeight="1" x14ac:dyDescent="0.25">
      <c r="A2117" s="128"/>
      <c r="B2117" s="220"/>
      <c r="C2117" s="223"/>
      <c r="D2117" s="334"/>
      <c r="E2117" s="385"/>
      <c r="F2117" s="385"/>
      <c r="G2117" s="385"/>
      <c r="H2117" s="385"/>
      <c r="I2117" s="385"/>
      <c r="J2117" s="385"/>
      <c r="K2117" s="385"/>
      <c r="L2117" s="385"/>
      <c r="M2117" s="385"/>
      <c r="N2117" s="385"/>
      <c r="O2117" s="385"/>
      <c r="P2117" s="385"/>
      <c r="Q2117" s="385"/>
      <c r="R2117" s="306"/>
      <c r="S2117" s="380"/>
      <c r="T2117" s="202" t="b">
        <f t="shared" si="190"/>
        <v>0</v>
      </c>
      <c r="U2117" s="202" t="str">
        <f t="shared" si="191"/>
        <v>FALSE</v>
      </c>
      <c r="V2117" s="202">
        <f t="shared" si="192"/>
        <v>0</v>
      </c>
      <c r="W2117" s="202" t="str">
        <f t="shared" si="193"/>
        <v>0</v>
      </c>
      <c r="X2117" s="174"/>
      <c r="Y2117" s="174"/>
      <c r="Z2117" s="174"/>
      <c r="AA2117" s="175"/>
      <c r="AB2117" s="176"/>
      <c r="AC2117" s="176"/>
    </row>
    <row r="2118" spans="1:29" s="177" customFormat="1" ht="16.5" customHeight="1" x14ac:dyDescent="0.25">
      <c r="A2118" s="128"/>
      <c r="B2118" s="220"/>
      <c r="C2118" s="223"/>
      <c r="D2118" s="883" t="s">
        <v>722</v>
      </c>
      <c r="E2118" s="883"/>
      <c r="F2118" s="883"/>
      <c r="G2118" s="883"/>
      <c r="H2118" s="883"/>
      <c r="I2118" s="883"/>
      <c r="J2118" s="883"/>
      <c r="K2118" s="883"/>
      <c r="L2118" s="883"/>
      <c r="M2118" s="883"/>
      <c r="N2118" s="883"/>
      <c r="O2118" s="884"/>
      <c r="P2118" s="95" t="s">
        <v>251</v>
      </c>
      <c r="Q2118" s="307"/>
      <c r="R2118" s="306"/>
      <c r="S2118" s="380" t="str">
        <f>IF(AND(OR(P2118="NO",P2118="&lt;select&gt;"),OR(D2123&lt;&gt;"",U2138="TRUE",D2131&lt;&gt;"")),"Please answer this question by making a selection in the dropdown.","")</f>
        <v/>
      </c>
      <c r="T2118" s="202" t="b">
        <f t="shared" si="190"/>
        <v>0</v>
      </c>
      <c r="U2118" s="202" t="str">
        <f t="shared" si="191"/>
        <v>FALSE</v>
      </c>
      <c r="V2118" s="202">
        <f>IF(P2118="YES",1,0)</f>
        <v>0</v>
      </c>
      <c r="W2118" s="202" t="str">
        <f t="shared" si="193"/>
        <v>0</v>
      </c>
      <c r="X2118" s="174"/>
      <c r="Y2118" s="174"/>
      <c r="Z2118" s="174"/>
      <c r="AA2118" s="175"/>
      <c r="AB2118" s="176"/>
      <c r="AC2118" s="176"/>
    </row>
    <row r="2119" spans="1:29" s="177" customFormat="1" ht="16.5" customHeight="1" x14ac:dyDescent="0.25">
      <c r="A2119" s="128"/>
      <c r="B2119" s="220"/>
      <c r="C2119" s="223"/>
      <c r="D2119" s="696" t="s">
        <v>386</v>
      </c>
      <c r="E2119" s="385"/>
      <c r="F2119" s="385"/>
      <c r="G2119" s="385"/>
      <c r="H2119" s="385"/>
      <c r="I2119" s="385"/>
      <c r="J2119" s="385"/>
      <c r="K2119" s="385"/>
      <c r="L2119" s="385"/>
      <c r="M2119" s="385"/>
      <c r="N2119" s="385"/>
      <c r="O2119" s="385"/>
      <c r="P2119" s="385"/>
      <c r="Q2119" s="307"/>
      <c r="R2119" s="306"/>
      <c r="S2119" s="380"/>
      <c r="T2119" s="202" t="b">
        <f t="shared" si="190"/>
        <v>0</v>
      </c>
      <c r="U2119" s="202" t="str">
        <f t="shared" si="191"/>
        <v>FALSE</v>
      </c>
      <c r="V2119" s="202">
        <f>IF(C2119="Uploaded",1,0)</f>
        <v>0</v>
      </c>
      <c r="W2119" s="202" t="str">
        <f t="shared" si="193"/>
        <v>0</v>
      </c>
      <c r="X2119" s="174"/>
      <c r="Y2119" s="174"/>
      <c r="Z2119" s="174"/>
      <c r="AA2119" s="175"/>
      <c r="AB2119" s="176"/>
      <c r="AC2119" s="176"/>
    </row>
    <row r="2120" spans="1:29" s="177" customFormat="1" ht="15.75" x14ac:dyDescent="0.25">
      <c r="A2120" s="128"/>
      <c r="B2120" s="220"/>
      <c r="C2120" s="223"/>
      <c r="D2120" s="333"/>
      <c r="E2120" s="307"/>
      <c r="F2120" s="307"/>
      <c r="G2120" s="307"/>
      <c r="H2120" s="307"/>
      <c r="I2120" s="307"/>
      <c r="J2120" s="307"/>
      <c r="K2120" s="307"/>
      <c r="L2120" s="307"/>
      <c r="M2120" s="307"/>
      <c r="N2120" s="323"/>
      <c r="O2120" s="226"/>
      <c r="P2120" s="151"/>
      <c r="Q2120" s="151"/>
      <c r="R2120" s="345"/>
      <c r="S2120" s="380"/>
      <c r="T2120" s="202" t="b">
        <f t="shared" si="190"/>
        <v>0</v>
      </c>
      <c r="U2120" s="202" t="str">
        <f t="shared" si="191"/>
        <v>FALSE</v>
      </c>
      <c r="V2120" s="202">
        <f t="shared" si="192"/>
        <v>0</v>
      </c>
      <c r="W2120" s="202" t="str">
        <f t="shared" si="193"/>
        <v>0</v>
      </c>
      <c r="X2120" s="174"/>
      <c r="Y2120" s="174"/>
      <c r="Z2120" s="174"/>
      <c r="AA2120" s="175"/>
      <c r="AB2120" s="176"/>
      <c r="AC2120" s="176"/>
    </row>
    <row r="2121" spans="1:29" s="177" customFormat="1" ht="15.75" customHeight="1" x14ac:dyDescent="0.25">
      <c r="A2121" s="128"/>
      <c r="B2121" s="220"/>
      <c r="C2121" s="223"/>
      <c r="D2121" s="697" t="s">
        <v>397</v>
      </c>
      <c r="E2121" s="698"/>
      <c r="F2121" s="698"/>
      <c r="G2121" s="698"/>
      <c r="H2121" s="698"/>
      <c r="I2121" s="698"/>
      <c r="J2121" s="698"/>
      <c r="K2121" s="698"/>
      <c r="L2121" s="698"/>
      <c r="M2121" s="698"/>
      <c r="N2121" s="698"/>
      <c r="O2121" s="698"/>
      <c r="P2121" s="698"/>
      <c r="Q2121" s="698"/>
      <c r="R2121" s="345"/>
      <c r="S2121" s="380"/>
      <c r="T2121" s="202" t="b">
        <f t="shared" si="190"/>
        <v>0</v>
      </c>
      <c r="U2121" s="202" t="str">
        <f t="shared" si="191"/>
        <v>FALSE</v>
      </c>
      <c r="V2121" s="202">
        <f t="shared" si="192"/>
        <v>0</v>
      </c>
      <c r="W2121" s="202" t="str">
        <f t="shared" si="193"/>
        <v>0</v>
      </c>
      <c r="X2121" s="174"/>
      <c r="Y2121" s="174"/>
      <c r="Z2121" s="174"/>
      <c r="AA2121" s="175"/>
      <c r="AB2121" s="176"/>
      <c r="AC2121" s="176"/>
    </row>
    <row r="2122" spans="1:29" s="177" customFormat="1" ht="10.5" customHeight="1" x14ac:dyDescent="0.25">
      <c r="A2122" s="128"/>
      <c r="B2122" s="220"/>
      <c r="C2122" s="223"/>
      <c r="D2122" s="223"/>
      <c r="E2122" s="223"/>
      <c r="F2122" s="223"/>
      <c r="G2122" s="223"/>
      <c r="H2122" s="223"/>
      <c r="I2122" s="223"/>
      <c r="J2122" s="223"/>
      <c r="K2122" s="223"/>
      <c r="L2122" s="223"/>
      <c r="M2122" s="223"/>
      <c r="N2122" s="308"/>
      <c r="O2122" s="223"/>
      <c r="P2122" s="223"/>
      <c r="Q2122" s="223"/>
      <c r="R2122" s="306"/>
      <c r="S2122" s="380"/>
      <c r="T2122" s="202" t="b">
        <f t="shared" si="190"/>
        <v>0</v>
      </c>
      <c r="U2122" s="202" t="str">
        <f t="shared" si="191"/>
        <v>FALSE</v>
      </c>
      <c r="V2122" s="202">
        <f t="shared" si="192"/>
        <v>0</v>
      </c>
      <c r="W2122" s="202" t="str">
        <f t="shared" si="193"/>
        <v>0</v>
      </c>
      <c r="X2122" s="174"/>
      <c r="Y2122" s="174"/>
      <c r="Z2122" s="174"/>
      <c r="AA2122" s="175"/>
      <c r="AB2122" s="176"/>
      <c r="AC2122" s="176"/>
    </row>
    <row r="2123" spans="1:29" s="177" customFormat="1" ht="14.25" customHeight="1" x14ac:dyDescent="0.25">
      <c r="A2123" s="128"/>
      <c r="B2123" s="220"/>
      <c r="C2123" s="223"/>
      <c r="D2123" s="959"/>
      <c r="E2123" s="960"/>
      <c r="F2123" s="960"/>
      <c r="G2123" s="960"/>
      <c r="H2123" s="960"/>
      <c r="I2123" s="960"/>
      <c r="J2123" s="960"/>
      <c r="K2123" s="960"/>
      <c r="L2123" s="960"/>
      <c r="M2123" s="960"/>
      <c r="N2123" s="960"/>
      <c r="O2123" s="960"/>
      <c r="P2123" s="960"/>
      <c r="Q2123" s="961"/>
      <c r="R2123" s="309"/>
      <c r="S2123" s="380" t="str">
        <f>IF(AND(P2118="YES",D2123=""),"Please add narrative text.","")</f>
        <v/>
      </c>
      <c r="T2123" s="202" t="b">
        <f t="shared" si="190"/>
        <v>0</v>
      </c>
      <c r="U2123" s="202" t="str">
        <f t="shared" si="191"/>
        <v>FALSE</v>
      </c>
      <c r="V2123" s="202">
        <f t="shared" si="192"/>
        <v>0</v>
      </c>
      <c r="W2123" s="202" t="str">
        <f t="shared" si="193"/>
        <v>0</v>
      </c>
      <c r="X2123" s="174"/>
      <c r="Y2123" s="174"/>
      <c r="Z2123" s="174"/>
      <c r="AA2123" s="175"/>
      <c r="AB2123" s="176"/>
      <c r="AC2123" s="176"/>
    </row>
    <row r="2124" spans="1:29" s="177" customFormat="1" ht="12.75" customHeight="1" x14ac:dyDescent="0.25">
      <c r="A2124" s="128"/>
      <c r="B2124" s="220"/>
      <c r="C2124" s="223"/>
      <c r="D2124" s="962"/>
      <c r="E2124" s="963"/>
      <c r="F2124" s="963"/>
      <c r="G2124" s="963"/>
      <c r="H2124" s="963"/>
      <c r="I2124" s="963"/>
      <c r="J2124" s="963"/>
      <c r="K2124" s="963"/>
      <c r="L2124" s="963"/>
      <c r="M2124" s="963"/>
      <c r="N2124" s="963"/>
      <c r="O2124" s="963"/>
      <c r="P2124" s="963"/>
      <c r="Q2124" s="964"/>
      <c r="R2124" s="306"/>
      <c r="S2124" s="380"/>
      <c r="T2124" s="202" t="b">
        <f t="shared" si="190"/>
        <v>0</v>
      </c>
      <c r="U2124" s="202" t="str">
        <f t="shared" si="191"/>
        <v>FALSE</v>
      </c>
      <c r="V2124" s="202">
        <f t="shared" si="192"/>
        <v>0</v>
      </c>
      <c r="W2124" s="202" t="str">
        <f t="shared" si="193"/>
        <v>0</v>
      </c>
      <c r="X2124" s="174"/>
      <c r="Y2124" s="174"/>
      <c r="Z2124" s="174"/>
      <c r="AA2124" s="175"/>
      <c r="AB2124" s="176"/>
      <c r="AC2124" s="176"/>
    </row>
    <row r="2125" spans="1:29" s="177" customFormat="1" ht="18.75" customHeight="1" x14ac:dyDescent="0.25">
      <c r="A2125" s="128"/>
      <c r="B2125" s="220"/>
      <c r="C2125" s="223"/>
      <c r="D2125" s="962"/>
      <c r="E2125" s="963"/>
      <c r="F2125" s="963"/>
      <c r="G2125" s="963"/>
      <c r="H2125" s="963"/>
      <c r="I2125" s="963"/>
      <c r="J2125" s="963"/>
      <c r="K2125" s="963"/>
      <c r="L2125" s="963"/>
      <c r="M2125" s="963"/>
      <c r="N2125" s="963"/>
      <c r="O2125" s="963"/>
      <c r="P2125" s="963"/>
      <c r="Q2125" s="964"/>
      <c r="R2125" s="306"/>
      <c r="S2125" s="380"/>
      <c r="T2125" s="202" t="b">
        <f t="shared" si="190"/>
        <v>0</v>
      </c>
      <c r="U2125" s="202" t="str">
        <f t="shared" si="191"/>
        <v>FALSE</v>
      </c>
      <c r="V2125" s="202">
        <f t="shared" si="192"/>
        <v>0</v>
      </c>
      <c r="W2125" s="202" t="str">
        <f t="shared" si="193"/>
        <v>0</v>
      </c>
      <c r="X2125" s="174"/>
      <c r="Y2125" s="174"/>
      <c r="Z2125" s="174"/>
      <c r="AA2125" s="175"/>
      <c r="AB2125" s="176"/>
      <c r="AC2125" s="176"/>
    </row>
    <row r="2126" spans="1:29" s="177" customFormat="1" ht="15.75" customHeight="1" x14ac:dyDescent="0.25">
      <c r="A2126" s="128"/>
      <c r="B2126" s="220"/>
      <c r="C2126" s="223"/>
      <c r="D2126" s="962"/>
      <c r="E2126" s="963"/>
      <c r="F2126" s="963"/>
      <c r="G2126" s="963"/>
      <c r="H2126" s="963"/>
      <c r="I2126" s="963"/>
      <c r="J2126" s="963"/>
      <c r="K2126" s="963"/>
      <c r="L2126" s="963"/>
      <c r="M2126" s="963"/>
      <c r="N2126" s="963"/>
      <c r="O2126" s="963"/>
      <c r="P2126" s="963"/>
      <c r="Q2126" s="964"/>
      <c r="R2126" s="306"/>
      <c r="S2126" s="380"/>
      <c r="T2126" s="202" t="b">
        <f t="shared" si="190"/>
        <v>0</v>
      </c>
      <c r="U2126" s="202" t="str">
        <f t="shared" si="191"/>
        <v>FALSE</v>
      </c>
      <c r="V2126" s="202">
        <f t="shared" si="192"/>
        <v>0</v>
      </c>
      <c r="W2126" s="202" t="str">
        <f t="shared" si="193"/>
        <v>0</v>
      </c>
      <c r="X2126" s="174"/>
      <c r="Y2126" s="174"/>
      <c r="Z2126" s="174"/>
      <c r="AA2126" s="175"/>
      <c r="AB2126" s="176"/>
      <c r="AC2126" s="176"/>
    </row>
    <row r="2127" spans="1:29" s="177" customFormat="1" x14ac:dyDescent="0.25">
      <c r="A2127" s="128"/>
      <c r="B2127" s="220"/>
      <c r="C2127" s="223"/>
      <c r="D2127" s="965"/>
      <c r="E2127" s="966"/>
      <c r="F2127" s="966"/>
      <c r="G2127" s="966"/>
      <c r="H2127" s="966"/>
      <c r="I2127" s="966"/>
      <c r="J2127" s="966"/>
      <c r="K2127" s="966"/>
      <c r="L2127" s="966"/>
      <c r="M2127" s="966"/>
      <c r="N2127" s="966"/>
      <c r="O2127" s="966"/>
      <c r="P2127" s="966"/>
      <c r="Q2127" s="967"/>
      <c r="R2127" s="339"/>
      <c r="S2127" s="380"/>
      <c r="T2127" s="202" t="b">
        <f t="shared" si="190"/>
        <v>0</v>
      </c>
      <c r="U2127" s="202" t="str">
        <f t="shared" si="191"/>
        <v>FALSE</v>
      </c>
      <c r="V2127" s="202">
        <f t="shared" si="192"/>
        <v>0</v>
      </c>
      <c r="W2127" s="202" t="str">
        <f t="shared" si="193"/>
        <v>0</v>
      </c>
      <c r="X2127" s="174"/>
      <c r="Y2127" s="174"/>
      <c r="Z2127" s="174"/>
      <c r="AA2127" s="175"/>
      <c r="AB2127" s="176"/>
      <c r="AC2127" s="176"/>
    </row>
    <row r="2128" spans="1:29" s="177" customFormat="1" ht="16.5" customHeight="1" x14ac:dyDescent="0.25">
      <c r="A2128" s="128"/>
      <c r="B2128" s="220"/>
      <c r="C2128" s="223"/>
      <c r="D2128" s="334"/>
      <c r="E2128" s="385"/>
      <c r="F2128" s="385"/>
      <c r="G2128" s="385"/>
      <c r="H2128" s="385"/>
      <c r="I2128" s="385"/>
      <c r="J2128" s="385"/>
      <c r="K2128" s="385"/>
      <c r="L2128" s="385"/>
      <c r="M2128" s="385"/>
      <c r="N2128" s="385"/>
      <c r="O2128" s="385"/>
      <c r="P2128" s="385"/>
      <c r="Q2128" s="385"/>
      <c r="R2128" s="306"/>
      <c r="S2128" s="380"/>
      <c r="T2128" s="202" t="b">
        <f t="shared" si="190"/>
        <v>0</v>
      </c>
      <c r="U2128" s="202" t="str">
        <f t="shared" si="191"/>
        <v>FALSE</v>
      </c>
      <c r="V2128" s="202">
        <f t="shared" si="192"/>
        <v>0</v>
      </c>
      <c r="W2128" s="202" t="str">
        <f t="shared" si="193"/>
        <v>0</v>
      </c>
      <c r="X2128" s="174"/>
      <c r="Y2128" s="174"/>
      <c r="Z2128" s="174"/>
      <c r="AA2128" s="175"/>
      <c r="AB2128" s="176"/>
      <c r="AC2128" s="176"/>
    </row>
    <row r="2129" spans="1:41" s="207" customFormat="1" ht="15.75" x14ac:dyDescent="0.25">
      <c r="A2129" s="128"/>
      <c r="B2129" s="220"/>
      <c r="C2129" s="223"/>
      <c r="D2129" s="697" t="s">
        <v>387</v>
      </c>
      <c r="E2129" s="698"/>
      <c r="F2129" s="698"/>
      <c r="G2129" s="698"/>
      <c r="H2129" s="698"/>
      <c r="I2129" s="698"/>
      <c r="J2129" s="698"/>
      <c r="K2129" s="698"/>
      <c r="L2129" s="698"/>
      <c r="M2129" s="698"/>
      <c r="N2129" s="698"/>
      <c r="O2129" s="698"/>
      <c r="P2129" s="698"/>
      <c r="Q2129" s="698"/>
      <c r="R2129" s="306"/>
      <c r="S2129" s="380"/>
      <c r="T2129" s="202" t="b">
        <f t="shared" si="190"/>
        <v>0</v>
      </c>
      <c r="U2129" s="202" t="str">
        <f t="shared" si="191"/>
        <v>FALSE</v>
      </c>
      <c r="V2129" s="202">
        <f t="shared" si="192"/>
        <v>0</v>
      </c>
      <c r="W2129" s="202" t="str">
        <f t="shared" si="193"/>
        <v>0</v>
      </c>
      <c r="X2129" s="261"/>
      <c r="Y2129" s="261"/>
      <c r="Z2129" s="261"/>
      <c r="AA2129" s="124"/>
      <c r="AB2129" s="262"/>
      <c r="AC2129" s="262"/>
    </row>
    <row r="2130" spans="1:41" s="207" customFormat="1" ht="10.5" customHeight="1" x14ac:dyDescent="0.25">
      <c r="A2130" s="128"/>
      <c r="B2130" s="220"/>
      <c r="C2130" s="223"/>
      <c r="D2130" s="223"/>
      <c r="E2130" s="223"/>
      <c r="F2130" s="223"/>
      <c r="G2130" s="223"/>
      <c r="H2130" s="223"/>
      <c r="I2130" s="223"/>
      <c r="J2130" s="223"/>
      <c r="K2130" s="223"/>
      <c r="L2130" s="223"/>
      <c r="M2130" s="223"/>
      <c r="N2130" s="308"/>
      <c r="O2130" s="223"/>
      <c r="P2130" s="223"/>
      <c r="Q2130" s="223"/>
      <c r="R2130" s="306"/>
      <c r="S2130" s="380"/>
      <c r="T2130" s="202" t="b">
        <f t="shared" si="190"/>
        <v>0</v>
      </c>
      <c r="U2130" s="202" t="str">
        <f t="shared" si="191"/>
        <v>FALSE</v>
      </c>
      <c r="V2130" s="202">
        <f t="shared" si="192"/>
        <v>0</v>
      </c>
      <c r="W2130" s="202" t="str">
        <f t="shared" si="193"/>
        <v>0</v>
      </c>
      <c r="X2130" s="261"/>
      <c r="Y2130" s="261"/>
      <c r="Z2130" s="261"/>
      <c r="AA2130" s="124"/>
      <c r="AB2130" s="262"/>
      <c r="AC2130" s="262"/>
    </row>
    <row r="2131" spans="1:41" s="207" customFormat="1" ht="23.25" customHeight="1" x14ac:dyDescent="0.25">
      <c r="A2131" s="128"/>
      <c r="B2131" s="220"/>
      <c r="C2131" s="223"/>
      <c r="D2131" s="959"/>
      <c r="E2131" s="960"/>
      <c r="F2131" s="960"/>
      <c r="G2131" s="960"/>
      <c r="H2131" s="960"/>
      <c r="I2131" s="960"/>
      <c r="J2131" s="960"/>
      <c r="K2131" s="960"/>
      <c r="L2131" s="960"/>
      <c r="M2131" s="960"/>
      <c r="N2131" s="960"/>
      <c r="O2131" s="960"/>
      <c r="P2131" s="960"/>
      <c r="Q2131" s="961"/>
      <c r="R2131" s="306"/>
      <c r="S2131" s="380" t="str">
        <f>IF(AND(P2118="YES",D2131=""),"Please add narrative text.","")</f>
        <v/>
      </c>
      <c r="T2131" s="202" t="b">
        <f t="shared" si="190"/>
        <v>0</v>
      </c>
      <c r="U2131" s="202" t="str">
        <f t="shared" si="191"/>
        <v>FALSE</v>
      </c>
      <c r="V2131" s="202">
        <f t="shared" si="192"/>
        <v>0</v>
      </c>
      <c r="W2131" s="202" t="str">
        <f t="shared" si="193"/>
        <v>0</v>
      </c>
      <c r="X2131" s="261"/>
      <c r="Y2131" s="261"/>
      <c r="Z2131" s="261"/>
      <c r="AA2131" s="124"/>
      <c r="AB2131" s="262"/>
      <c r="AC2131" s="262"/>
    </row>
    <row r="2132" spans="1:41" s="207" customFormat="1" ht="18" customHeight="1" x14ac:dyDescent="0.25">
      <c r="A2132" s="128"/>
      <c r="B2132" s="220"/>
      <c r="C2132" s="223"/>
      <c r="D2132" s="962"/>
      <c r="E2132" s="963"/>
      <c r="F2132" s="963"/>
      <c r="G2132" s="963"/>
      <c r="H2132" s="963"/>
      <c r="I2132" s="963"/>
      <c r="J2132" s="963"/>
      <c r="K2132" s="963"/>
      <c r="L2132" s="963"/>
      <c r="M2132" s="963"/>
      <c r="N2132" s="963"/>
      <c r="O2132" s="963"/>
      <c r="P2132" s="963"/>
      <c r="Q2132" s="964"/>
      <c r="R2132" s="306"/>
      <c r="S2132" s="380"/>
      <c r="T2132" s="202" t="b">
        <f t="shared" si="190"/>
        <v>0</v>
      </c>
      <c r="U2132" s="202" t="str">
        <f t="shared" si="191"/>
        <v>FALSE</v>
      </c>
      <c r="V2132" s="202">
        <f t="shared" si="192"/>
        <v>0</v>
      </c>
      <c r="W2132" s="202" t="str">
        <f t="shared" si="193"/>
        <v>0</v>
      </c>
      <c r="X2132" s="261"/>
      <c r="Y2132" s="261"/>
      <c r="Z2132" s="261"/>
      <c r="AA2132" s="124"/>
      <c r="AB2132" s="262"/>
      <c r="AC2132" s="262"/>
    </row>
    <row r="2133" spans="1:41" s="207" customFormat="1" ht="17.25" customHeight="1" x14ac:dyDescent="0.25">
      <c r="A2133" s="128"/>
      <c r="B2133" s="220"/>
      <c r="C2133" s="223"/>
      <c r="D2133" s="962"/>
      <c r="E2133" s="963"/>
      <c r="F2133" s="963"/>
      <c r="G2133" s="963"/>
      <c r="H2133" s="963"/>
      <c r="I2133" s="963"/>
      <c r="J2133" s="963"/>
      <c r="K2133" s="963"/>
      <c r="L2133" s="963"/>
      <c r="M2133" s="963"/>
      <c r="N2133" s="963"/>
      <c r="O2133" s="963"/>
      <c r="P2133" s="963"/>
      <c r="Q2133" s="964"/>
      <c r="R2133" s="306"/>
      <c r="S2133" s="380"/>
      <c r="T2133" s="202" t="b">
        <f t="shared" si="190"/>
        <v>0</v>
      </c>
      <c r="U2133" s="202" t="str">
        <f t="shared" si="191"/>
        <v>FALSE</v>
      </c>
      <c r="V2133" s="202">
        <f t="shared" si="192"/>
        <v>0</v>
      </c>
      <c r="W2133" s="202" t="str">
        <f t="shared" si="193"/>
        <v>0</v>
      </c>
      <c r="X2133" s="261"/>
      <c r="Y2133" s="261"/>
      <c r="Z2133" s="261"/>
      <c r="AA2133" s="124"/>
      <c r="AB2133" s="262"/>
      <c r="AC2133" s="262"/>
    </row>
    <row r="2134" spans="1:41" s="207" customFormat="1" ht="17.25" customHeight="1" x14ac:dyDescent="0.25">
      <c r="A2134" s="128"/>
      <c r="B2134" s="220"/>
      <c r="C2134" s="223"/>
      <c r="D2134" s="962"/>
      <c r="E2134" s="963"/>
      <c r="F2134" s="963"/>
      <c r="G2134" s="963"/>
      <c r="H2134" s="963"/>
      <c r="I2134" s="963"/>
      <c r="J2134" s="963"/>
      <c r="K2134" s="963"/>
      <c r="L2134" s="963"/>
      <c r="M2134" s="963"/>
      <c r="N2134" s="963"/>
      <c r="O2134" s="963"/>
      <c r="P2134" s="963"/>
      <c r="Q2134" s="964"/>
      <c r="R2134" s="306"/>
      <c r="S2134" s="380"/>
      <c r="T2134" s="202" t="b">
        <f t="shared" si="190"/>
        <v>0</v>
      </c>
      <c r="U2134" s="202" t="str">
        <f t="shared" si="191"/>
        <v>FALSE</v>
      </c>
      <c r="V2134" s="202">
        <f t="shared" si="192"/>
        <v>0</v>
      </c>
      <c r="W2134" s="202" t="str">
        <f t="shared" si="193"/>
        <v>0</v>
      </c>
      <c r="X2134" s="261"/>
      <c r="Y2134" s="261"/>
      <c r="Z2134" s="261"/>
      <c r="AA2134" s="124"/>
      <c r="AB2134" s="262"/>
      <c r="AC2134" s="262"/>
    </row>
    <row r="2135" spans="1:41" s="207" customFormat="1" ht="18.75" customHeight="1" x14ac:dyDescent="0.25">
      <c r="A2135" s="128"/>
      <c r="B2135" s="220"/>
      <c r="C2135" s="223"/>
      <c r="D2135" s="962"/>
      <c r="E2135" s="963"/>
      <c r="F2135" s="963"/>
      <c r="G2135" s="963"/>
      <c r="H2135" s="963"/>
      <c r="I2135" s="963"/>
      <c r="J2135" s="963"/>
      <c r="K2135" s="963"/>
      <c r="L2135" s="963"/>
      <c r="M2135" s="963"/>
      <c r="N2135" s="963"/>
      <c r="O2135" s="963"/>
      <c r="P2135" s="963"/>
      <c r="Q2135" s="964"/>
      <c r="R2135" s="306"/>
      <c r="S2135" s="380"/>
      <c r="T2135" s="202" t="b">
        <f t="shared" si="190"/>
        <v>0</v>
      </c>
      <c r="U2135" s="202" t="str">
        <f t="shared" si="191"/>
        <v>FALSE</v>
      </c>
      <c r="V2135" s="202">
        <f t="shared" si="192"/>
        <v>0</v>
      </c>
      <c r="W2135" s="202" t="str">
        <f t="shared" si="193"/>
        <v>0</v>
      </c>
      <c r="X2135" s="261"/>
      <c r="Y2135" s="261"/>
      <c r="Z2135" s="261"/>
      <c r="AA2135" s="124"/>
      <c r="AB2135" s="262"/>
      <c r="AC2135" s="262"/>
    </row>
    <row r="2136" spans="1:41" s="207" customFormat="1" x14ac:dyDescent="0.25">
      <c r="A2136" s="128"/>
      <c r="B2136" s="220"/>
      <c r="C2136" s="223"/>
      <c r="D2136" s="965"/>
      <c r="E2136" s="966"/>
      <c r="F2136" s="966"/>
      <c r="G2136" s="966"/>
      <c r="H2136" s="966"/>
      <c r="I2136" s="966"/>
      <c r="J2136" s="966"/>
      <c r="K2136" s="966"/>
      <c r="L2136" s="966"/>
      <c r="M2136" s="966"/>
      <c r="N2136" s="966"/>
      <c r="O2136" s="966"/>
      <c r="P2136" s="966"/>
      <c r="Q2136" s="967"/>
      <c r="R2136" s="306"/>
      <c r="S2136" s="380"/>
      <c r="T2136" s="202" t="b">
        <f t="shared" si="190"/>
        <v>0</v>
      </c>
      <c r="U2136" s="202" t="str">
        <f t="shared" si="191"/>
        <v>FALSE</v>
      </c>
      <c r="V2136" s="202">
        <f t="shared" si="192"/>
        <v>0</v>
      </c>
      <c r="W2136" s="202" t="str">
        <f t="shared" si="193"/>
        <v>0</v>
      </c>
      <c r="X2136" s="261"/>
      <c r="Y2136" s="261"/>
      <c r="Z2136" s="261"/>
      <c r="AA2136" s="124"/>
      <c r="AB2136" s="262"/>
      <c r="AC2136" s="262"/>
    </row>
    <row r="2137" spans="1:41" s="207" customFormat="1" x14ac:dyDescent="0.25">
      <c r="A2137" s="128"/>
      <c r="B2137" s="220"/>
      <c r="C2137" s="223"/>
      <c r="D2137" s="340"/>
      <c r="E2137" s="340"/>
      <c r="F2137" s="340"/>
      <c r="G2137" s="340"/>
      <c r="H2137" s="340"/>
      <c r="I2137" s="340"/>
      <c r="J2137" s="340"/>
      <c r="K2137" s="340"/>
      <c r="L2137" s="340"/>
      <c r="M2137" s="340"/>
      <c r="N2137" s="341"/>
      <c r="O2137" s="340"/>
      <c r="P2137" s="340"/>
      <c r="Q2137" s="340"/>
      <c r="R2137" s="306"/>
      <c r="S2137" s="380"/>
      <c r="T2137" s="202" t="b">
        <f t="shared" si="190"/>
        <v>0</v>
      </c>
      <c r="U2137" s="202" t="str">
        <f t="shared" si="191"/>
        <v>FALSE</v>
      </c>
      <c r="V2137" s="202">
        <f t="shared" si="192"/>
        <v>0</v>
      </c>
      <c r="W2137" s="202" t="str">
        <f t="shared" si="193"/>
        <v>0</v>
      </c>
      <c r="X2137" s="261"/>
      <c r="Y2137" s="261"/>
      <c r="Z2137" s="261"/>
      <c r="AA2137" s="124"/>
      <c r="AB2137" s="262"/>
      <c r="AC2137" s="262"/>
    </row>
    <row r="2138" spans="1:41" s="207" customFormat="1" ht="22.15" customHeight="1" x14ac:dyDescent="0.25">
      <c r="A2138" s="128"/>
      <c r="B2138" s="220"/>
      <c r="C2138" s="223"/>
      <c r="D2138" s="898" t="s">
        <v>411</v>
      </c>
      <c r="E2138" s="898"/>
      <c r="F2138" s="898"/>
      <c r="G2138" s="898"/>
      <c r="H2138" s="898"/>
      <c r="I2138" s="898"/>
      <c r="J2138" s="898"/>
      <c r="K2138" s="898"/>
      <c r="L2138" s="898"/>
      <c r="M2138" s="898"/>
      <c r="N2138" s="898"/>
      <c r="O2138" s="898"/>
      <c r="P2138" s="968" t="s">
        <v>251</v>
      </c>
      <c r="Q2138" s="969"/>
      <c r="R2138" s="306"/>
      <c r="S2138" s="536" t="str">
        <f>IF(AND(P2118="YES",P2138="&lt;select&gt;"),"Please upload the required documentation.","")</f>
        <v/>
      </c>
      <c r="T2138" s="202" t="b">
        <f t="shared" si="190"/>
        <v>0</v>
      </c>
      <c r="U2138" s="202" t="str">
        <f t="shared" si="191"/>
        <v>FALSE</v>
      </c>
      <c r="V2138" s="202">
        <f>IF(P2138="Uploaded",1,0)</f>
        <v>0</v>
      </c>
      <c r="W2138" s="202" t="str">
        <f t="shared" si="193"/>
        <v>0</v>
      </c>
      <c r="X2138" s="261"/>
      <c r="Y2138" s="261"/>
      <c r="Z2138" s="261"/>
      <c r="AA2138" s="124"/>
      <c r="AB2138" s="262"/>
      <c r="AC2138" s="262"/>
    </row>
    <row r="2139" spans="1:41" s="207" customFormat="1" ht="14.25" customHeight="1" x14ac:dyDescent="0.25">
      <c r="A2139" s="128"/>
      <c r="B2139" s="220"/>
      <c r="C2139" s="223"/>
      <c r="D2139" s="312"/>
      <c r="E2139" s="312"/>
      <c r="F2139" s="312"/>
      <c r="G2139" s="312"/>
      <c r="H2139" s="312"/>
      <c r="I2139" s="312"/>
      <c r="J2139" s="312"/>
      <c r="K2139" s="312"/>
      <c r="L2139" s="312"/>
      <c r="M2139" s="312"/>
      <c r="N2139" s="312"/>
      <c r="O2139" s="312"/>
      <c r="P2139" s="151"/>
      <c r="Q2139" s="151"/>
      <c r="R2139" s="306"/>
      <c r="S2139" s="536"/>
      <c r="T2139" s="202" t="b">
        <f t="shared" si="190"/>
        <v>0</v>
      </c>
      <c r="U2139" s="202" t="str">
        <f t="shared" si="191"/>
        <v>FALSE</v>
      </c>
      <c r="V2139" s="202">
        <f t="shared" si="192"/>
        <v>0</v>
      </c>
      <c r="W2139" s="202" t="str">
        <f t="shared" si="193"/>
        <v>0</v>
      </c>
      <c r="X2139" s="261"/>
      <c r="Y2139" s="261"/>
      <c r="Z2139" s="261"/>
      <c r="AA2139" s="124"/>
      <c r="AB2139" s="262"/>
      <c r="AC2139" s="262"/>
    </row>
    <row r="2140" spans="1:41" s="133" customFormat="1" ht="21.75" customHeight="1" x14ac:dyDescent="0.25">
      <c r="A2140" s="128"/>
      <c r="B2140" s="220"/>
      <c r="C2140" s="223"/>
      <c r="D2140" s="221" t="s">
        <v>663</v>
      </c>
      <c r="E2140" s="222"/>
      <c r="F2140" s="222"/>
      <c r="G2140" s="223"/>
      <c r="H2140" s="224"/>
      <c r="I2140" s="223"/>
      <c r="J2140" s="223"/>
      <c r="K2140" s="223"/>
      <c r="L2140" s="223"/>
      <c r="M2140" s="223"/>
      <c r="N2140" s="225"/>
      <c r="O2140" s="226"/>
      <c r="P2140" s="129"/>
      <c r="Q2140" s="129"/>
      <c r="R2140" s="227"/>
      <c r="S2140" s="380"/>
      <c r="T2140" s="202" t="b">
        <f t="shared" si="190"/>
        <v>0</v>
      </c>
      <c r="U2140" s="202" t="str">
        <f t="shared" si="191"/>
        <v>FALSE</v>
      </c>
      <c r="V2140" s="202">
        <f t="shared" si="192"/>
        <v>0</v>
      </c>
      <c r="W2140" s="202" t="str">
        <f t="shared" si="193"/>
        <v>0</v>
      </c>
      <c r="X2140" s="202"/>
      <c r="Y2140" s="202"/>
      <c r="Z2140" s="202"/>
      <c r="AA2140" s="128"/>
      <c r="AB2140" s="131"/>
      <c r="AC2140" s="131"/>
    </row>
    <row r="2141" spans="1:41" s="133" customFormat="1" ht="15.75" x14ac:dyDescent="0.25">
      <c r="A2141" s="128"/>
      <c r="B2141" s="220"/>
      <c r="C2141" s="223"/>
      <c r="D2141" s="229"/>
      <c r="E2141" s="230" t="s">
        <v>257</v>
      </c>
      <c r="F2141" s="956" t="s">
        <v>251</v>
      </c>
      <c r="G2141" s="957"/>
      <c r="H2141" s="957"/>
      <c r="I2141" s="957"/>
      <c r="J2141" s="958"/>
      <c r="L2141" s="230" t="s">
        <v>258</v>
      </c>
      <c r="M2141" s="956" t="s">
        <v>251</v>
      </c>
      <c r="N2141" s="957"/>
      <c r="O2141" s="957"/>
      <c r="P2141" s="957"/>
      <c r="Q2141" s="958"/>
      <c r="R2141" s="227"/>
      <c r="S2141" s="380"/>
      <c r="T2141" s="202" t="b">
        <f t="shared" si="190"/>
        <v>0</v>
      </c>
      <c r="U2141" s="202" t="str">
        <f t="shared" si="191"/>
        <v>FALSE</v>
      </c>
      <c r="V2141" s="202">
        <f t="shared" si="192"/>
        <v>0</v>
      </c>
      <c r="W2141" s="202" t="str">
        <f t="shared" si="193"/>
        <v>0</v>
      </c>
      <c r="X2141" s="202"/>
      <c r="Y2141" s="202"/>
      <c r="Z2141" s="202"/>
      <c r="AA2141" s="128"/>
      <c r="AB2141" s="131"/>
      <c r="AC2141" s="131"/>
    </row>
    <row r="2142" spans="1:41" ht="11.45" customHeight="1" thickBot="1" x14ac:dyDescent="0.3">
      <c r="A2142" s="124"/>
      <c r="B2142" s="211"/>
      <c r="C2142" s="223"/>
      <c r="D2142" s="387"/>
      <c r="E2142" s="387"/>
      <c r="F2142" s="387"/>
      <c r="G2142" s="387"/>
      <c r="H2142" s="387"/>
      <c r="I2142" s="387"/>
      <c r="J2142" s="387"/>
      <c r="K2142" s="387"/>
      <c r="L2142" s="387"/>
      <c r="M2142" s="387"/>
      <c r="N2142" s="387"/>
      <c r="O2142" s="387"/>
      <c r="P2142" s="223"/>
      <c r="Q2142" s="223"/>
      <c r="R2142" s="243"/>
      <c r="S2142" s="536"/>
      <c r="T2142" s="202" t="b">
        <f t="shared" si="190"/>
        <v>0</v>
      </c>
      <c r="U2142" s="202" t="str">
        <f t="shared" si="191"/>
        <v>FALSE</v>
      </c>
      <c r="V2142" s="202">
        <f t="shared" si="192"/>
        <v>0</v>
      </c>
      <c r="W2142" s="202" t="str">
        <f t="shared" si="193"/>
        <v>0</v>
      </c>
      <c r="AL2142" s="178"/>
      <c r="AM2142" s="178"/>
      <c r="AN2142" s="178"/>
      <c r="AO2142" s="178"/>
    </row>
    <row r="2143" spans="1:41" s="177" customFormat="1" ht="15.75" x14ac:dyDescent="0.25">
      <c r="A2143" s="128"/>
      <c r="B2143" s="291"/>
      <c r="C2143" s="292"/>
      <c r="D2143" s="342"/>
      <c r="E2143" s="342"/>
      <c r="F2143" s="342"/>
      <c r="G2143" s="342"/>
      <c r="H2143" s="342"/>
      <c r="I2143" s="342"/>
      <c r="J2143" s="342"/>
      <c r="K2143" s="342"/>
      <c r="L2143" s="342"/>
      <c r="M2143" s="342"/>
      <c r="N2143" s="343"/>
      <c r="O2143" s="342"/>
      <c r="P2143" s="342"/>
      <c r="Q2143" s="342"/>
      <c r="R2143" s="344"/>
      <c r="S2143" s="380"/>
      <c r="T2143" s="202" t="b">
        <f t="shared" ref="T2143:T2178" si="194">IF(W2143="1",TRUE,FALSE)</f>
        <v>0</v>
      </c>
      <c r="U2143" s="202" t="str">
        <f t="shared" ref="U2143:U2178" si="195">""&amp;T2143&amp;""</f>
        <v>FALSE</v>
      </c>
      <c r="V2143" s="202">
        <f t="shared" ref="V2143:V2178" si="196">IF(C2143="Uploaded",1,0)</f>
        <v>0</v>
      </c>
      <c r="W2143" s="202" t="str">
        <f t="shared" ref="W2143:W2178" si="197">""&amp;V2143&amp;""</f>
        <v>0</v>
      </c>
      <c r="X2143" s="174"/>
      <c r="Y2143" s="174"/>
      <c r="Z2143" s="174"/>
      <c r="AA2143" s="175"/>
      <c r="AB2143" s="176"/>
      <c r="AC2143" s="176"/>
    </row>
    <row r="2144" spans="1:41" s="177" customFormat="1" ht="15.75" x14ac:dyDescent="0.25">
      <c r="A2144" s="128"/>
      <c r="B2144" s="220"/>
      <c r="C2144" s="322" t="s">
        <v>180</v>
      </c>
      <c r="D2144" s="322"/>
      <c r="E2144" s="307"/>
      <c r="F2144" s="307"/>
      <c r="G2144" s="307"/>
      <c r="H2144" s="307"/>
      <c r="I2144" s="307"/>
      <c r="J2144" s="307"/>
      <c r="K2144" s="307"/>
      <c r="L2144" s="307"/>
      <c r="M2144" s="307"/>
      <c r="N2144" s="323"/>
      <c r="O2144" s="307"/>
      <c r="P2144" s="307"/>
      <c r="R2144" s="345"/>
      <c r="S2144" s="380"/>
      <c r="T2144" s="202" t="b">
        <f t="shared" si="194"/>
        <v>0</v>
      </c>
      <c r="U2144" s="202" t="str">
        <f t="shared" si="195"/>
        <v>FALSE</v>
      </c>
      <c r="V2144" s="202">
        <f t="shared" si="196"/>
        <v>0</v>
      </c>
      <c r="W2144" s="202" t="str">
        <f t="shared" si="197"/>
        <v>0</v>
      </c>
      <c r="X2144" s="174"/>
      <c r="Y2144" s="174"/>
      <c r="Z2144" s="174"/>
      <c r="AA2144" s="175"/>
      <c r="AB2144" s="176"/>
      <c r="AC2144" s="176"/>
    </row>
    <row r="2145" spans="1:29" s="346" customFormat="1" ht="15.75" x14ac:dyDescent="0.25">
      <c r="A2145" s="324"/>
      <c r="B2145" s="325"/>
      <c r="C2145" s="326" t="s">
        <v>372</v>
      </c>
      <c r="E2145" s="328"/>
      <c r="F2145" s="328"/>
      <c r="G2145" s="328"/>
      <c r="H2145" s="328"/>
      <c r="I2145" s="328"/>
      <c r="J2145" s="328"/>
      <c r="K2145" s="328"/>
      <c r="L2145" s="328"/>
      <c r="M2145" s="328"/>
      <c r="N2145" s="328"/>
      <c r="O2145" s="328"/>
      <c r="P2145" s="328"/>
      <c r="Q2145" s="328"/>
      <c r="R2145" s="348"/>
      <c r="S2145" s="539"/>
      <c r="T2145" s="202" t="b">
        <f t="shared" si="194"/>
        <v>0</v>
      </c>
      <c r="U2145" s="202" t="str">
        <f t="shared" si="195"/>
        <v>FALSE</v>
      </c>
      <c r="V2145" s="202">
        <f t="shared" si="196"/>
        <v>0</v>
      </c>
      <c r="W2145" s="202" t="str">
        <f t="shared" si="197"/>
        <v>0</v>
      </c>
      <c r="X2145" s="349"/>
      <c r="Y2145" s="349"/>
      <c r="Z2145" s="349"/>
      <c r="AA2145" s="541"/>
      <c r="AB2145" s="350"/>
      <c r="AC2145" s="350"/>
    </row>
    <row r="2146" spans="1:29" s="177" customFormat="1" ht="16.5" customHeight="1" x14ac:dyDescent="0.25">
      <c r="A2146" s="128"/>
      <c r="B2146" s="220"/>
      <c r="C2146" s="223"/>
      <c r="D2146" s="767"/>
      <c r="E2146" s="768"/>
      <c r="F2146" s="768"/>
      <c r="G2146" s="768"/>
      <c r="H2146" s="768"/>
      <c r="I2146" s="768"/>
      <c r="J2146" s="768"/>
      <c r="K2146" s="768"/>
      <c r="L2146" s="768"/>
      <c r="M2146" s="768"/>
      <c r="N2146" s="768"/>
      <c r="O2146" s="768"/>
      <c r="P2146" s="768"/>
      <c r="Q2146" s="768"/>
      <c r="R2146" s="306"/>
      <c r="S2146" s="380"/>
      <c r="T2146" s="202" t="b">
        <f t="shared" si="194"/>
        <v>0</v>
      </c>
      <c r="U2146" s="202" t="str">
        <f t="shared" si="195"/>
        <v>FALSE</v>
      </c>
      <c r="V2146" s="202">
        <f t="shared" si="196"/>
        <v>0</v>
      </c>
      <c r="W2146" s="202" t="str">
        <f t="shared" si="197"/>
        <v>0</v>
      </c>
      <c r="X2146" s="174"/>
      <c r="Y2146" s="174"/>
      <c r="Z2146" s="174"/>
      <c r="AA2146" s="175"/>
      <c r="AB2146" s="176"/>
      <c r="AC2146" s="176"/>
    </row>
    <row r="2147" spans="1:29" s="177" customFormat="1" ht="16.5" customHeight="1" x14ac:dyDescent="0.25">
      <c r="A2147" s="128"/>
      <c r="B2147" s="220"/>
      <c r="C2147" s="223"/>
      <c r="D2147" s="883" t="s">
        <v>723</v>
      </c>
      <c r="E2147" s="883"/>
      <c r="F2147" s="883"/>
      <c r="G2147" s="883"/>
      <c r="H2147" s="883"/>
      <c r="I2147" s="883"/>
      <c r="J2147" s="883"/>
      <c r="K2147" s="883"/>
      <c r="L2147" s="883"/>
      <c r="M2147" s="883"/>
      <c r="N2147" s="883"/>
      <c r="O2147" s="884"/>
      <c r="P2147" s="95" t="s">
        <v>251</v>
      </c>
      <c r="Q2147" s="307"/>
      <c r="R2147" s="306"/>
      <c r="S2147" s="380" t="str">
        <f>IF(AND(OR(P2147="NO",P2147="&lt;select&gt;"),OR(D2153&lt;&gt;"",U2161="TRUE")),"Please answer this question by making a selection in the dropdown.","")</f>
        <v/>
      </c>
      <c r="T2147" s="202" t="b">
        <f t="shared" si="194"/>
        <v>0</v>
      </c>
      <c r="U2147" s="202" t="str">
        <f t="shared" si="195"/>
        <v>FALSE</v>
      </c>
      <c r="V2147" s="202">
        <f>IF(P2147="YES",1,0)</f>
        <v>0</v>
      </c>
      <c r="W2147" s="202" t="str">
        <f t="shared" si="197"/>
        <v>0</v>
      </c>
      <c r="X2147" s="174"/>
      <c r="Y2147" s="174"/>
      <c r="Z2147" s="174"/>
      <c r="AA2147" s="175"/>
      <c r="AB2147" s="176"/>
      <c r="AC2147" s="176"/>
    </row>
    <row r="2148" spans="1:29" s="177" customFormat="1" ht="16.5" customHeight="1" x14ac:dyDescent="0.25">
      <c r="A2148" s="128"/>
      <c r="B2148" s="220"/>
      <c r="C2148" s="223"/>
      <c r="D2148" s="775" t="s">
        <v>384</v>
      </c>
      <c r="E2148" s="768"/>
      <c r="F2148" s="768"/>
      <c r="G2148" s="768"/>
      <c r="H2148" s="768"/>
      <c r="I2148" s="768"/>
      <c r="J2148" s="768"/>
      <c r="K2148" s="768"/>
      <c r="L2148" s="768"/>
      <c r="M2148" s="768"/>
      <c r="N2148" s="768"/>
      <c r="O2148" s="768"/>
      <c r="P2148" s="768"/>
      <c r="Q2148" s="768"/>
      <c r="R2148" s="306"/>
      <c r="S2148" s="380"/>
      <c r="T2148" s="202" t="b">
        <f t="shared" si="194"/>
        <v>0</v>
      </c>
      <c r="U2148" s="202" t="str">
        <f t="shared" si="195"/>
        <v>FALSE</v>
      </c>
      <c r="V2148" s="202">
        <f t="shared" si="196"/>
        <v>0</v>
      </c>
      <c r="W2148" s="202" t="str">
        <f t="shared" si="197"/>
        <v>0</v>
      </c>
      <c r="X2148" s="174"/>
      <c r="Y2148" s="174"/>
      <c r="Z2148" s="174"/>
      <c r="AA2148" s="175"/>
      <c r="AB2148" s="176"/>
      <c r="AC2148" s="176"/>
    </row>
    <row r="2149" spans="1:29" s="177" customFormat="1" ht="15.75" x14ac:dyDescent="0.25">
      <c r="A2149" s="128"/>
      <c r="B2149" s="220"/>
      <c r="C2149" s="223"/>
      <c r="D2149" s="333"/>
      <c r="E2149" s="307"/>
      <c r="F2149" s="307"/>
      <c r="G2149" s="307"/>
      <c r="H2149" s="307"/>
      <c r="I2149" s="307"/>
      <c r="J2149" s="307"/>
      <c r="K2149" s="307"/>
      <c r="L2149" s="307"/>
      <c r="M2149" s="307"/>
      <c r="N2149" s="323"/>
      <c r="O2149" s="207"/>
      <c r="P2149" s="151"/>
      <c r="Q2149" s="372"/>
      <c r="R2149" s="345"/>
      <c r="S2149" s="380"/>
      <c r="T2149" s="202" t="b">
        <f t="shared" si="194"/>
        <v>0</v>
      </c>
      <c r="U2149" s="202" t="str">
        <f t="shared" si="195"/>
        <v>FALSE</v>
      </c>
      <c r="V2149" s="202">
        <f t="shared" si="196"/>
        <v>0</v>
      </c>
      <c r="W2149" s="202" t="str">
        <f t="shared" si="197"/>
        <v>0</v>
      </c>
      <c r="X2149" s="174"/>
      <c r="Y2149" s="174"/>
      <c r="Z2149" s="174"/>
      <c r="AA2149" s="175"/>
      <c r="AB2149" s="176"/>
      <c r="AC2149" s="176"/>
    </row>
    <row r="2150" spans="1:29" s="177" customFormat="1" ht="15.75" customHeight="1" x14ac:dyDescent="0.25">
      <c r="A2150" s="128"/>
      <c r="B2150" s="220"/>
      <c r="C2150" s="223"/>
      <c r="D2150" s="901" t="s">
        <v>385</v>
      </c>
      <c r="E2150" s="901"/>
      <c r="F2150" s="901"/>
      <c r="G2150" s="901"/>
      <c r="H2150" s="901"/>
      <c r="I2150" s="901"/>
      <c r="J2150" s="901"/>
      <c r="K2150" s="901"/>
      <c r="L2150" s="901"/>
      <c r="M2150" s="901"/>
      <c r="N2150" s="901"/>
      <c r="O2150" s="901"/>
      <c r="P2150" s="901"/>
      <c r="Q2150" s="768"/>
      <c r="R2150" s="345"/>
      <c r="S2150" s="380"/>
      <c r="T2150" s="202" t="b">
        <f t="shared" si="194"/>
        <v>0</v>
      </c>
      <c r="U2150" s="202" t="str">
        <f t="shared" si="195"/>
        <v>FALSE</v>
      </c>
      <c r="V2150" s="202">
        <f t="shared" si="196"/>
        <v>0</v>
      </c>
      <c r="W2150" s="202" t="str">
        <f t="shared" si="197"/>
        <v>0</v>
      </c>
      <c r="X2150" s="174"/>
      <c r="Y2150" s="174"/>
      <c r="Z2150" s="174"/>
      <c r="AA2150" s="175"/>
      <c r="AB2150" s="176"/>
      <c r="AC2150" s="176"/>
    </row>
    <row r="2151" spans="1:29" s="177" customFormat="1" ht="15.75" x14ac:dyDescent="0.25">
      <c r="A2151" s="128"/>
      <c r="B2151" s="220"/>
      <c r="C2151" s="223"/>
      <c r="D2151" s="901"/>
      <c r="E2151" s="901"/>
      <c r="F2151" s="901"/>
      <c r="G2151" s="901"/>
      <c r="H2151" s="901"/>
      <c r="I2151" s="901"/>
      <c r="J2151" s="901"/>
      <c r="K2151" s="901"/>
      <c r="L2151" s="901"/>
      <c r="M2151" s="901"/>
      <c r="N2151" s="901"/>
      <c r="O2151" s="901"/>
      <c r="P2151" s="901"/>
      <c r="Q2151" s="768"/>
      <c r="R2151" s="345"/>
      <c r="S2151" s="380"/>
      <c r="T2151" s="202" t="b">
        <f t="shared" si="194"/>
        <v>0</v>
      </c>
      <c r="U2151" s="202" t="str">
        <f t="shared" si="195"/>
        <v>FALSE</v>
      </c>
      <c r="V2151" s="202">
        <f t="shared" si="196"/>
        <v>0</v>
      </c>
      <c r="W2151" s="202" t="str">
        <f t="shared" si="197"/>
        <v>0</v>
      </c>
      <c r="X2151" s="174"/>
      <c r="Y2151" s="174"/>
      <c r="Z2151" s="174"/>
      <c r="AA2151" s="175"/>
      <c r="AB2151" s="176"/>
      <c r="AC2151" s="176"/>
    </row>
    <row r="2152" spans="1:29" s="177" customFormat="1" ht="11.25" customHeight="1" x14ac:dyDescent="0.25">
      <c r="A2152" s="128"/>
      <c r="B2152" s="220"/>
      <c r="C2152" s="223"/>
      <c r="D2152" s="307"/>
      <c r="E2152" s="307"/>
      <c r="F2152" s="307"/>
      <c r="G2152" s="307"/>
      <c r="H2152" s="307"/>
      <c r="I2152" s="307"/>
      <c r="J2152" s="307"/>
      <c r="K2152" s="307"/>
      <c r="L2152" s="307"/>
      <c r="M2152" s="307"/>
      <c r="N2152" s="323"/>
      <c r="O2152" s="307"/>
      <c r="P2152" s="307"/>
      <c r="Q2152" s="307"/>
      <c r="R2152" s="345"/>
      <c r="S2152" s="380"/>
      <c r="T2152" s="202" t="b">
        <f t="shared" si="194"/>
        <v>0</v>
      </c>
      <c r="U2152" s="202" t="str">
        <f t="shared" si="195"/>
        <v>FALSE</v>
      </c>
      <c r="V2152" s="202">
        <f t="shared" si="196"/>
        <v>0</v>
      </c>
      <c r="W2152" s="202" t="str">
        <f t="shared" si="197"/>
        <v>0</v>
      </c>
      <c r="X2152" s="174"/>
      <c r="Y2152" s="174"/>
      <c r="Z2152" s="174"/>
      <c r="AA2152" s="175"/>
      <c r="AB2152" s="176"/>
      <c r="AC2152" s="176"/>
    </row>
    <row r="2153" spans="1:29" s="177" customFormat="1" ht="15.75" x14ac:dyDescent="0.25">
      <c r="A2153" s="128"/>
      <c r="B2153" s="220"/>
      <c r="C2153" s="223"/>
      <c r="D2153" s="974"/>
      <c r="E2153" s="975"/>
      <c r="F2153" s="975"/>
      <c r="G2153" s="975"/>
      <c r="H2153" s="975"/>
      <c r="I2153" s="975"/>
      <c r="J2153" s="975"/>
      <c r="K2153" s="975"/>
      <c r="L2153" s="975"/>
      <c r="M2153" s="975"/>
      <c r="N2153" s="975"/>
      <c r="O2153" s="975"/>
      <c r="P2153" s="975"/>
      <c r="Q2153" s="976"/>
      <c r="R2153" s="699"/>
      <c r="S2153" s="380" t="str">
        <f>IF(AND(P2147="YES",D2153=""),"Please add narrative text.","")</f>
        <v/>
      </c>
      <c r="T2153" s="202" t="b">
        <f t="shared" si="194"/>
        <v>0</v>
      </c>
      <c r="U2153" s="202" t="str">
        <f t="shared" si="195"/>
        <v>FALSE</v>
      </c>
      <c r="V2153" s="202">
        <f t="shared" si="196"/>
        <v>0</v>
      </c>
      <c r="W2153" s="202" t="str">
        <f t="shared" si="197"/>
        <v>0</v>
      </c>
      <c r="X2153" s="174"/>
      <c r="Y2153" s="174"/>
      <c r="Z2153" s="174"/>
      <c r="AA2153" s="175"/>
      <c r="AB2153" s="176"/>
      <c r="AC2153" s="176"/>
    </row>
    <row r="2154" spans="1:29" s="177" customFormat="1" ht="15.75" x14ac:dyDescent="0.25">
      <c r="A2154" s="128"/>
      <c r="B2154" s="220"/>
      <c r="C2154" s="223"/>
      <c r="D2154" s="977"/>
      <c r="E2154" s="978"/>
      <c r="F2154" s="978"/>
      <c r="G2154" s="978"/>
      <c r="H2154" s="978"/>
      <c r="I2154" s="978"/>
      <c r="J2154" s="978"/>
      <c r="K2154" s="978"/>
      <c r="L2154" s="978"/>
      <c r="M2154" s="978"/>
      <c r="N2154" s="978"/>
      <c r="O2154" s="978"/>
      <c r="P2154" s="978"/>
      <c r="Q2154" s="979"/>
      <c r="R2154" s="345"/>
      <c r="S2154" s="380"/>
      <c r="T2154" s="202" t="b">
        <f t="shared" si="194"/>
        <v>0</v>
      </c>
      <c r="U2154" s="202" t="str">
        <f t="shared" si="195"/>
        <v>FALSE</v>
      </c>
      <c r="V2154" s="202">
        <f t="shared" si="196"/>
        <v>0</v>
      </c>
      <c r="W2154" s="202" t="str">
        <f t="shared" si="197"/>
        <v>0</v>
      </c>
      <c r="X2154" s="174"/>
      <c r="Y2154" s="174"/>
      <c r="Z2154" s="174"/>
      <c r="AA2154" s="175"/>
      <c r="AB2154" s="176"/>
      <c r="AC2154" s="176"/>
    </row>
    <row r="2155" spans="1:29" s="177" customFormat="1" ht="15.75" x14ac:dyDescent="0.25">
      <c r="A2155" s="128"/>
      <c r="B2155" s="220"/>
      <c r="C2155" s="223"/>
      <c r="D2155" s="977"/>
      <c r="E2155" s="978"/>
      <c r="F2155" s="978"/>
      <c r="G2155" s="978"/>
      <c r="H2155" s="978"/>
      <c r="I2155" s="978"/>
      <c r="J2155" s="978"/>
      <c r="K2155" s="978"/>
      <c r="L2155" s="978"/>
      <c r="M2155" s="978"/>
      <c r="N2155" s="978"/>
      <c r="O2155" s="978"/>
      <c r="P2155" s="978"/>
      <c r="Q2155" s="979"/>
      <c r="R2155" s="345"/>
      <c r="S2155" s="380"/>
      <c r="T2155" s="202" t="b">
        <f t="shared" si="194"/>
        <v>0</v>
      </c>
      <c r="U2155" s="202" t="str">
        <f t="shared" si="195"/>
        <v>FALSE</v>
      </c>
      <c r="V2155" s="202">
        <f t="shared" si="196"/>
        <v>0</v>
      </c>
      <c r="W2155" s="202" t="str">
        <f t="shared" si="197"/>
        <v>0</v>
      </c>
      <c r="X2155" s="174"/>
      <c r="Y2155" s="174"/>
      <c r="Z2155" s="174"/>
      <c r="AA2155" s="175"/>
      <c r="AB2155" s="176"/>
      <c r="AC2155" s="176"/>
    </row>
    <row r="2156" spans="1:29" s="177" customFormat="1" ht="15.75" x14ac:dyDescent="0.25">
      <c r="A2156" s="128"/>
      <c r="B2156" s="220"/>
      <c r="C2156" s="223"/>
      <c r="D2156" s="977"/>
      <c r="E2156" s="978"/>
      <c r="F2156" s="978"/>
      <c r="G2156" s="978"/>
      <c r="H2156" s="978"/>
      <c r="I2156" s="978"/>
      <c r="J2156" s="978"/>
      <c r="K2156" s="978"/>
      <c r="L2156" s="978"/>
      <c r="M2156" s="978"/>
      <c r="N2156" s="978"/>
      <c r="O2156" s="978"/>
      <c r="P2156" s="978"/>
      <c r="Q2156" s="979"/>
      <c r="R2156" s="345"/>
      <c r="S2156" s="380"/>
      <c r="T2156" s="202" t="b">
        <f t="shared" si="194"/>
        <v>0</v>
      </c>
      <c r="U2156" s="202" t="str">
        <f t="shared" si="195"/>
        <v>FALSE</v>
      </c>
      <c r="V2156" s="202">
        <f t="shared" si="196"/>
        <v>0</v>
      </c>
      <c r="W2156" s="202" t="str">
        <f t="shared" si="197"/>
        <v>0</v>
      </c>
      <c r="X2156" s="174"/>
      <c r="Y2156" s="174"/>
      <c r="Z2156" s="174"/>
      <c r="AA2156" s="175"/>
      <c r="AB2156" s="176"/>
      <c r="AC2156" s="176"/>
    </row>
    <row r="2157" spans="1:29" s="177" customFormat="1" ht="15.75" x14ac:dyDescent="0.25">
      <c r="A2157" s="128"/>
      <c r="B2157" s="220"/>
      <c r="C2157" s="223"/>
      <c r="D2157" s="977"/>
      <c r="E2157" s="978"/>
      <c r="F2157" s="978"/>
      <c r="G2157" s="978"/>
      <c r="H2157" s="978"/>
      <c r="I2157" s="978"/>
      <c r="J2157" s="978"/>
      <c r="K2157" s="978"/>
      <c r="L2157" s="978"/>
      <c r="M2157" s="978"/>
      <c r="N2157" s="978"/>
      <c r="O2157" s="978"/>
      <c r="P2157" s="978"/>
      <c r="Q2157" s="979"/>
      <c r="R2157" s="345"/>
      <c r="S2157" s="380"/>
      <c r="T2157" s="202" t="b">
        <f t="shared" si="194"/>
        <v>0</v>
      </c>
      <c r="U2157" s="202" t="str">
        <f t="shared" si="195"/>
        <v>FALSE</v>
      </c>
      <c r="V2157" s="202">
        <f t="shared" si="196"/>
        <v>0</v>
      </c>
      <c r="W2157" s="202" t="str">
        <f t="shared" si="197"/>
        <v>0</v>
      </c>
      <c r="X2157" s="174"/>
      <c r="Y2157" s="174"/>
      <c r="Z2157" s="174"/>
      <c r="AA2157" s="175"/>
      <c r="AB2157" s="176"/>
      <c r="AC2157" s="176"/>
    </row>
    <row r="2158" spans="1:29" s="177" customFormat="1" ht="15.75" x14ac:dyDescent="0.25">
      <c r="A2158" s="128"/>
      <c r="B2158" s="220"/>
      <c r="C2158" s="223"/>
      <c r="D2158" s="977"/>
      <c r="E2158" s="978"/>
      <c r="F2158" s="978"/>
      <c r="G2158" s="978"/>
      <c r="H2158" s="978"/>
      <c r="I2158" s="978"/>
      <c r="J2158" s="978"/>
      <c r="K2158" s="978"/>
      <c r="L2158" s="978"/>
      <c r="M2158" s="978"/>
      <c r="N2158" s="978"/>
      <c r="O2158" s="978"/>
      <c r="P2158" s="978"/>
      <c r="Q2158" s="979"/>
      <c r="R2158" s="345"/>
      <c r="S2158" s="380"/>
      <c r="T2158" s="202" t="b">
        <f t="shared" si="194"/>
        <v>0</v>
      </c>
      <c r="U2158" s="202" t="str">
        <f t="shared" si="195"/>
        <v>FALSE</v>
      </c>
      <c r="V2158" s="202">
        <f t="shared" si="196"/>
        <v>0</v>
      </c>
      <c r="W2158" s="202" t="str">
        <f t="shared" si="197"/>
        <v>0</v>
      </c>
      <c r="X2158" s="174"/>
      <c r="Y2158" s="174"/>
      <c r="Z2158" s="174"/>
      <c r="AA2158" s="175"/>
      <c r="AB2158" s="176"/>
      <c r="AC2158" s="176"/>
    </row>
    <row r="2159" spans="1:29" s="177" customFormat="1" ht="15.75" x14ac:dyDescent="0.25">
      <c r="A2159" s="128"/>
      <c r="B2159" s="220"/>
      <c r="C2159" s="223"/>
      <c r="D2159" s="980"/>
      <c r="E2159" s="981"/>
      <c r="F2159" s="981"/>
      <c r="G2159" s="981"/>
      <c r="H2159" s="981"/>
      <c r="I2159" s="981"/>
      <c r="J2159" s="981"/>
      <c r="K2159" s="981"/>
      <c r="L2159" s="981"/>
      <c r="M2159" s="981"/>
      <c r="N2159" s="981"/>
      <c r="O2159" s="981"/>
      <c r="P2159" s="981"/>
      <c r="Q2159" s="982"/>
      <c r="R2159" s="700"/>
      <c r="S2159" s="380"/>
      <c r="T2159" s="202" t="b">
        <f t="shared" si="194"/>
        <v>0</v>
      </c>
      <c r="U2159" s="202" t="str">
        <f t="shared" si="195"/>
        <v>FALSE</v>
      </c>
      <c r="V2159" s="202">
        <f t="shared" si="196"/>
        <v>0</v>
      </c>
      <c r="W2159" s="202" t="str">
        <f t="shared" si="197"/>
        <v>0</v>
      </c>
      <c r="X2159" s="174"/>
      <c r="Y2159" s="174"/>
      <c r="Z2159" s="174"/>
      <c r="AA2159" s="175"/>
      <c r="AB2159" s="176"/>
      <c r="AC2159" s="176"/>
    </row>
    <row r="2160" spans="1:29" s="207" customFormat="1" ht="15.75" x14ac:dyDescent="0.25">
      <c r="A2160" s="128"/>
      <c r="B2160" s="220"/>
      <c r="C2160" s="223"/>
      <c r="D2160" s="333"/>
      <c r="E2160" s="307"/>
      <c r="F2160" s="307"/>
      <c r="G2160" s="307"/>
      <c r="H2160" s="307"/>
      <c r="I2160" s="307"/>
      <c r="J2160" s="307"/>
      <c r="K2160" s="307"/>
      <c r="L2160" s="307"/>
      <c r="M2160" s="307"/>
      <c r="N2160" s="323"/>
      <c r="P2160" s="151"/>
      <c r="Q2160" s="151"/>
      <c r="R2160" s="345"/>
      <c r="S2160" s="380"/>
      <c r="T2160" s="202" t="b">
        <f t="shared" si="194"/>
        <v>0</v>
      </c>
      <c r="U2160" s="202" t="str">
        <f t="shared" si="195"/>
        <v>FALSE</v>
      </c>
      <c r="V2160" s="202">
        <f t="shared" si="196"/>
        <v>0</v>
      </c>
      <c r="W2160" s="202" t="str">
        <f t="shared" si="197"/>
        <v>0</v>
      </c>
      <c r="X2160" s="261"/>
      <c r="Y2160" s="261"/>
      <c r="Z2160" s="261"/>
      <c r="AA2160" s="124"/>
      <c r="AB2160" s="262"/>
      <c r="AC2160" s="262"/>
    </row>
    <row r="2161" spans="1:45" s="207" customFormat="1" ht="22.15" customHeight="1" x14ac:dyDescent="0.25">
      <c r="A2161" s="128"/>
      <c r="B2161" s="220"/>
      <c r="C2161" s="223"/>
      <c r="D2161" s="898" t="s">
        <v>645</v>
      </c>
      <c r="E2161" s="898"/>
      <c r="F2161" s="898"/>
      <c r="G2161" s="898"/>
      <c r="H2161" s="898"/>
      <c r="I2161" s="898"/>
      <c r="J2161" s="898"/>
      <c r="K2161" s="898"/>
      <c r="L2161" s="898"/>
      <c r="M2161" s="898"/>
      <c r="N2161" s="898"/>
      <c r="O2161" s="898"/>
      <c r="P2161" s="968" t="s">
        <v>251</v>
      </c>
      <c r="Q2161" s="969"/>
      <c r="R2161" s="306"/>
      <c r="S2161" s="536" t="str">
        <f>IF(AND(P2147="YES",P2161="&lt;select&gt;"),"Please upload the required documentation.","")</f>
        <v/>
      </c>
      <c r="T2161" s="202" t="b">
        <f t="shared" si="194"/>
        <v>0</v>
      </c>
      <c r="U2161" s="202" t="str">
        <f t="shared" si="195"/>
        <v>FALSE</v>
      </c>
      <c r="V2161" s="202">
        <f>IF(P2161="Uploaded",1,0)</f>
        <v>0</v>
      </c>
      <c r="W2161" s="202" t="str">
        <f t="shared" si="197"/>
        <v>0</v>
      </c>
      <c r="X2161" s="261"/>
      <c r="Y2161" s="261"/>
      <c r="Z2161" s="261"/>
      <c r="AA2161" s="124"/>
      <c r="AB2161" s="262"/>
      <c r="AC2161" s="262"/>
    </row>
    <row r="2162" spans="1:45" s="207" customFormat="1" ht="22.15" customHeight="1" x14ac:dyDescent="0.25">
      <c r="A2162" s="128"/>
      <c r="B2162" s="220"/>
      <c r="C2162" s="223"/>
      <c r="D2162" s="898"/>
      <c r="E2162" s="898"/>
      <c r="F2162" s="898"/>
      <c r="G2162" s="898"/>
      <c r="H2162" s="898"/>
      <c r="I2162" s="898"/>
      <c r="J2162" s="898"/>
      <c r="K2162" s="898"/>
      <c r="L2162" s="898"/>
      <c r="M2162" s="898"/>
      <c r="N2162" s="898"/>
      <c r="O2162" s="898"/>
      <c r="P2162" s="151"/>
      <c r="Q2162" s="151"/>
      <c r="R2162" s="306"/>
      <c r="S2162" s="536"/>
      <c r="T2162" s="202" t="b">
        <f t="shared" si="194"/>
        <v>0</v>
      </c>
      <c r="U2162" s="202" t="str">
        <f t="shared" si="195"/>
        <v>FALSE</v>
      </c>
      <c r="V2162" s="202">
        <f t="shared" si="196"/>
        <v>0</v>
      </c>
      <c r="W2162" s="202" t="str">
        <f t="shared" si="197"/>
        <v>0</v>
      </c>
      <c r="X2162" s="261"/>
      <c r="Y2162" s="261"/>
      <c r="Z2162" s="261"/>
      <c r="AA2162" s="124"/>
      <c r="AB2162" s="262"/>
      <c r="AC2162" s="262"/>
    </row>
    <row r="2163" spans="1:45" s="133" customFormat="1" ht="21.75" customHeight="1" x14ac:dyDescent="0.25">
      <c r="A2163" s="128"/>
      <c r="B2163" s="220"/>
      <c r="C2163" s="223"/>
      <c r="D2163" s="221" t="s">
        <v>663</v>
      </c>
      <c r="E2163" s="775"/>
      <c r="F2163" s="775"/>
      <c r="G2163" s="223"/>
      <c r="H2163" s="224"/>
      <c r="I2163" s="223"/>
      <c r="J2163" s="223"/>
      <c r="K2163" s="223"/>
      <c r="L2163" s="223"/>
      <c r="M2163" s="223"/>
      <c r="N2163" s="225"/>
      <c r="O2163" s="226"/>
      <c r="P2163" s="772"/>
      <c r="Q2163" s="772"/>
      <c r="R2163" s="773"/>
      <c r="S2163" s="380"/>
      <c r="T2163" s="202" t="b">
        <f t="shared" si="194"/>
        <v>0</v>
      </c>
      <c r="U2163" s="202" t="str">
        <f t="shared" si="195"/>
        <v>FALSE</v>
      </c>
      <c r="V2163" s="202">
        <f t="shared" si="196"/>
        <v>0</v>
      </c>
      <c r="W2163" s="202" t="str">
        <f t="shared" si="197"/>
        <v>0</v>
      </c>
      <c r="X2163" s="202"/>
      <c r="Y2163" s="202"/>
      <c r="Z2163" s="202"/>
      <c r="AA2163" s="128"/>
      <c r="AB2163" s="131"/>
      <c r="AC2163" s="131"/>
    </row>
    <row r="2164" spans="1:45" s="133" customFormat="1" ht="15.75" x14ac:dyDescent="0.25">
      <c r="A2164" s="128"/>
      <c r="B2164" s="220"/>
      <c r="C2164" s="223"/>
      <c r="D2164" s="229"/>
      <c r="E2164" s="411" t="s">
        <v>257</v>
      </c>
      <c r="F2164" s="956" t="s">
        <v>251</v>
      </c>
      <c r="G2164" s="957"/>
      <c r="H2164" s="957"/>
      <c r="I2164" s="957"/>
      <c r="J2164" s="958"/>
      <c r="K2164" s="494"/>
      <c r="L2164" s="411" t="s">
        <v>258</v>
      </c>
      <c r="M2164" s="956" t="s">
        <v>251</v>
      </c>
      <c r="N2164" s="957"/>
      <c r="O2164" s="957"/>
      <c r="P2164" s="957"/>
      <c r="Q2164" s="958"/>
      <c r="R2164" s="773"/>
      <c r="S2164" s="380"/>
      <c r="T2164" s="202" t="b">
        <f t="shared" si="194"/>
        <v>0</v>
      </c>
      <c r="U2164" s="202" t="str">
        <f t="shared" si="195"/>
        <v>FALSE</v>
      </c>
      <c r="V2164" s="202">
        <f t="shared" si="196"/>
        <v>0</v>
      </c>
      <c r="W2164" s="202" t="str">
        <f t="shared" si="197"/>
        <v>0</v>
      </c>
      <c r="X2164" s="202"/>
      <c r="Y2164" s="202"/>
      <c r="Z2164" s="202"/>
      <c r="AA2164" s="128"/>
      <c r="AB2164" s="131"/>
      <c r="AC2164" s="131"/>
    </row>
    <row r="2165" spans="1:45" s="207" customFormat="1" ht="15" customHeight="1" x14ac:dyDescent="0.25">
      <c r="A2165" s="128"/>
      <c r="B2165" s="220"/>
      <c r="C2165" s="223"/>
      <c r="D2165" s="770"/>
      <c r="E2165" s="770"/>
      <c r="F2165" s="770"/>
      <c r="G2165" s="770"/>
      <c r="H2165" s="770"/>
      <c r="I2165" s="770"/>
      <c r="J2165" s="770"/>
      <c r="K2165" s="770"/>
      <c r="L2165" s="770"/>
      <c r="M2165" s="770"/>
      <c r="N2165" s="770"/>
      <c r="O2165" s="770"/>
      <c r="P2165" s="774"/>
      <c r="Q2165" s="151"/>
      <c r="R2165" s="306"/>
      <c r="S2165" s="536"/>
      <c r="T2165" s="202" t="b">
        <f t="shared" si="194"/>
        <v>0</v>
      </c>
      <c r="U2165" s="202" t="str">
        <f t="shared" si="195"/>
        <v>FALSE</v>
      </c>
      <c r="V2165" s="202">
        <f t="shared" si="196"/>
        <v>0</v>
      </c>
      <c r="W2165" s="202" t="str">
        <f t="shared" si="197"/>
        <v>0</v>
      </c>
      <c r="X2165" s="261"/>
      <c r="Y2165" s="261"/>
      <c r="Z2165" s="261"/>
      <c r="AA2165" s="124"/>
      <c r="AB2165" s="262"/>
      <c r="AC2165" s="262"/>
    </row>
    <row r="2166" spans="1:45" ht="27.75" customHeight="1" thickBot="1" x14ac:dyDescent="0.3">
      <c r="A2166" s="124"/>
      <c r="B2166" s="954" t="s">
        <v>758</v>
      </c>
      <c r="C2166" s="955"/>
      <c r="D2166" s="955"/>
      <c r="E2166" s="319"/>
      <c r="F2166" s="319"/>
      <c r="G2166" s="319"/>
      <c r="H2166" s="319"/>
      <c r="I2166" s="319"/>
      <c r="J2166" s="319"/>
      <c r="K2166" s="319"/>
      <c r="L2166" s="319"/>
      <c r="M2166" s="319"/>
      <c r="N2166" s="319"/>
      <c r="O2166" s="319"/>
      <c r="P2166" s="319"/>
      <c r="Q2166" s="320"/>
      <c r="R2166" s="321"/>
      <c r="S2166" s="486"/>
      <c r="T2166" s="202" t="b">
        <f>IF(W2166="1",TRUE,FALSE)</f>
        <v>0</v>
      </c>
      <c r="U2166" s="202" t="str">
        <f>""&amp;T2166&amp;""</f>
        <v>FALSE</v>
      </c>
      <c r="V2166" s="202">
        <f>IF(C2166="Uploaded",1,0)</f>
        <v>0</v>
      </c>
      <c r="W2166" s="202" t="str">
        <f>""&amp;V2166&amp;""</f>
        <v>0</v>
      </c>
      <c r="AL2166" s="178"/>
      <c r="AM2166" s="178"/>
      <c r="AN2166" s="178"/>
      <c r="AO2166" s="178"/>
    </row>
    <row r="2167" spans="1:45" s="177" customFormat="1" ht="16.5" customHeight="1" collapsed="1" x14ac:dyDescent="0.25">
      <c r="A2167" s="130"/>
      <c r="B2167" s="547"/>
      <c r="C2167" s="529"/>
      <c r="D2167" s="782"/>
      <c r="E2167" s="783"/>
      <c r="F2167" s="783"/>
      <c r="G2167" s="783"/>
      <c r="H2167" s="783"/>
      <c r="I2167" s="783"/>
      <c r="J2167" s="783"/>
      <c r="K2167" s="783"/>
      <c r="L2167" s="783"/>
      <c r="M2167" s="783"/>
      <c r="N2167" s="529"/>
      <c r="O2167" s="529"/>
      <c r="P2167" s="529"/>
      <c r="Q2167" s="529"/>
      <c r="R2167" s="785"/>
      <c r="S2167" s="481"/>
      <c r="T2167" s="202" t="b">
        <f t="shared" si="194"/>
        <v>0</v>
      </c>
      <c r="U2167" s="202" t="str">
        <f t="shared" si="195"/>
        <v>FALSE</v>
      </c>
      <c r="V2167" s="202">
        <f t="shared" si="196"/>
        <v>0</v>
      </c>
      <c r="W2167" s="202" t="str">
        <f t="shared" si="197"/>
        <v>0</v>
      </c>
      <c r="X2167" s="174"/>
      <c r="Y2167" s="174"/>
      <c r="Z2167" s="174"/>
      <c r="AA2167" s="175"/>
      <c r="AB2167" s="176"/>
      <c r="AC2167" s="176"/>
      <c r="AP2167" s="178"/>
      <c r="AQ2167" s="178"/>
      <c r="AR2167" s="178"/>
      <c r="AS2167" s="178"/>
    </row>
    <row r="2168" spans="1:45" ht="20.25" customHeight="1" x14ac:dyDescent="0.25">
      <c r="B2168" s="547"/>
      <c r="C2168" s="527" t="s">
        <v>574</v>
      </c>
      <c r="D2168" s="529"/>
      <c r="E2168" s="182"/>
      <c r="F2168" s="529"/>
      <c r="G2168" s="529"/>
      <c r="H2168" s="529"/>
      <c r="I2168" s="529"/>
      <c r="J2168" s="529"/>
      <c r="K2168" s="529"/>
      <c r="L2168" s="529"/>
      <c r="M2168" s="529"/>
      <c r="N2168" s="529"/>
      <c r="O2168" s="529"/>
      <c r="P2168" s="530" t="s">
        <v>120</v>
      </c>
      <c r="Q2168" s="702">
        <f>SUM(V2179,V2200)</f>
        <v>0</v>
      </c>
      <c r="R2168" s="548" t="s">
        <v>608</v>
      </c>
      <c r="S2168" s="481"/>
      <c r="T2168" s="202" t="b">
        <f t="shared" si="194"/>
        <v>0</v>
      </c>
      <c r="U2168" s="202" t="str">
        <f t="shared" si="195"/>
        <v>FALSE</v>
      </c>
      <c r="V2168" s="202">
        <f t="shared" si="196"/>
        <v>0</v>
      </c>
      <c r="W2168" s="202" t="str">
        <f t="shared" si="197"/>
        <v>0</v>
      </c>
    </row>
    <row r="2169" spans="1:45" ht="15" customHeight="1" thickBot="1" x14ac:dyDescent="0.3">
      <c r="B2169" s="549"/>
      <c r="C2169" s="550"/>
      <c r="D2169" s="550"/>
      <c r="E2169" s="550"/>
      <c r="F2169" s="550"/>
      <c r="G2169" s="550"/>
      <c r="H2169" s="550"/>
      <c r="I2169" s="550"/>
      <c r="J2169" s="550"/>
      <c r="K2169" s="550"/>
      <c r="L2169" s="550"/>
      <c r="M2169" s="550"/>
      <c r="N2169" s="550"/>
      <c r="O2169" s="550"/>
      <c r="P2169" s="550"/>
      <c r="Q2169" s="550"/>
      <c r="R2169" s="703"/>
      <c r="S2169" s="481"/>
      <c r="T2169" s="202" t="b">
        <f t="shared" si="194"/>
        <v>0</v>
      </c>
      <c r="U2169" s="202" t="str">
        <f t="shared" si="195"/>
        <v>FALSE</v>
      </c>
      <c r="V2169" s="202">
        <f t="shared" si="196"/>
        <v>0</v>
      </c>
      <c r="W2169" s="202" t="str">
        <f t="shared" si="197"/>
        <v>0</v>
      </c>
    </row>
    <row r="2170" spans="1:45" ht="15.75" x14ac:dyDescent="0.25">
      <c r="B2170" s="291"/>
      <c r="C2170" s="292"/>
      <c r="D2170" s="342"/>
      <c r="E2170" s="342"/>
      <c r="F2170" s="342"/>
      <c r="G2170" s="342"/>
      <c r="H2170" s="342"/>
      <c r="I2170" s="342"/>
      <c r="J2170" s="342"/>
      <c r="K2170" s="342"/>
      <c r="L2170" s="342"/>
      <c r="M2170" s="342"/>
      <c r="N2170" s="343"/>
      <c r="O2170" s="342"/>
      <c r="P2170" s="342"/>
      <c r="Q2170" s="342"/>
      <c r="R2170" s="344"/>
      <c r="T2170" s="202" t="b">
        <f t="shared" si="194"/>
        <v>0</v>
      </c>
      <c r="U2170" s="202" t="str">
        <f t="shared" si="195"/>
        <v>FALSE</v>
      </c>
      <c r="V2170" s="202">
        <f t="shared" si="196"/>
        <v>0</v>
      </c>
      <c r="W2170" s="202" t="str">
        <f t="shared" si="197"/>
        <v>0</v>
      </c>
    </row>
    <row r="2171" spans="1:45" ht="15.75" x14ac:dyDescent="0.25">
      <c r="B2171" s="220"/>
      <c r="C2171" s="984" t="s">
        <v>610</v>
      </c>
      <c r="D2171" s="984"/>
      <c r="E2171" s="984"/>
      <c r="F2171" s="984"/>
      <c r="G2171" s="984"/>
      <c r="H2171" s="984"/>
      <c r="I2171" s="984"/>
      <c r="J2171" s="984"/>
      <c r="K2171" s="984"/>
      <c r="L2171" s="984"/>
      <c r="M2171" s="984"/>
      <c r="N2171" s="984"/>
      <c r="O2171" s="984"/>
      <c r="P2171" s="984"/>
      <c r="Q2171" s="984"/>
      <c r="R2171" s="345"/>
      <c r="T2171" s="202" t="b">
        <f t="shared" si="194"/>
        <v>0</v>
      </c>
      <c r="U2171" s="202" t="str">
        <f t="shared" si="195"/>
        <v>FALSE</v>
      </c>
      <c r="V2171" s="202">
        <f t="shared" si="196"/>
        <v>0</v>
      </c>
      <c r="W2171" s="202" t="str">
        <f t="shared" si="197"/>
        <v>0</v>
      </c>
    </row>
    <row r="2172" spans="1:45" ht="15.75" x14ac:dyDescent="0.25">
      <c r="B2172" s="220"/>
      <c r="C2172" s="984"/>
      <c r="D2172" s="984"/>
      <c r="E2172" s="984"/>
      <c r="F2172" s="984"/>
      <c r="G2172" s="984"/>
      <c r="H2172" s="984"/>
      <c r="I2172" s="984"/>
      <c r="J2172" s="984"/>
      <c r="K2172" s="984"/>
      <c r="L2172" s="984"/>
      <c r="M2172" s="984"/>
      <c r="N2172" s="984"/>
      <c r="O2172" s="984"/>
      <c r="P2172" s="984"/>
      <c r="Q2172" s="984"/>
      <c r="R2172" s="345"/>
      <c r="T2172" s="202" t="b">
        <f t="shared" si="194"/>
        <v>0</v>
      </c>
      <c r="U2172" s="202" t="str">
        <f t="shared" si="195"/>
        <v>FALSE</v>
      </c>
      <c r="V2172" s="202">
        <f t="shared" si="196"/>
        <v>0</v>
      </c>
      <c r="W2172" s="202" t="str">
        <f t="shared" si="197"/>
        <v>0</v>
      </c>
    </row>
    <row r="2173" spans="1:45" ht="15.75" x14ac:dyDescent="0.25">
      <c r="B2173" s="325"/>
      <c r="C2173" s="984"/>
      <c r="D2173" s="984"/>
      <c r="E2173" s="984"/>
      <c r="F2173" s="984"/>
      <c r="G2173" s="984"/>
      <c r="H2173" s="984"/>
      <c r="I2173" s="984"/>
      <c r="J2173" s="984"/>
      <c r="K2173" s="984"/>
      <c r="L2173" s="984"/>
      <c r="M2173" s="984"/>
      <c r="N2173" s="984"/>
      <c r="O2173" s="984"/>
      <c r="P2173" s="984"/>
      <c r="Q2173" s="984"/>
      <c r="R2173" s="348"/>
      <c r="T2173" s="202" t="b">
        <f t="shared" si="194"/>
        <v>0</v>
      </c>
      <c r="U2173" s="202" t="str">
        <f t="shared" si="195"/>
        <v>FALSE</v>
      </c>
      <c r="V2173" s="202">
        <f t="shared" si="196"/>
        <v>0</v>
      </c>
      <c r="W2173" s="202" t="str">
        <f t="shared" si="197"/>
        <v>0</v>
      </c>
    </row>
    <row r="2174" spans="1:45" ht="9.75" customHeight="1" x14ac:dyDescent="0.25">
      <c r="B2174" s="325"/>
      <c r="C2174" s="705"/>
      <c r="D2174" s="705"/>
      <c r="E2174" s="705"/>
      <c r="F2174" s="705"/>
      <c r="G2174" s="705"/>
      <c r="H2174" s="705"/>
      <c r="I2174" s="705"/>
      <c r="J2174" s="705"/>
      <c r="K2174" s="705"/>
      <c r="L2174" s="705"/>
      <c r="M2174" s="705"/>
      <c r="N2174" s="705"/>
      <c r="O2174" s="705"/>
      <c r="P2174" s="705"/>
      <c r="Q2174" s="705"/>
      <c r="R2174" s="348"/>
      <c r="T2174" s="202" t="b">
        <f t="shared" si="194"/>
        <v>0</v>
      </c>
      <c r="U2174" s="202" t="str">
        <f t="shared" si="195"/>
        <v>FALSE</v>
      </c>
      <c r="V2174" s="202">
        <f t="shared" si="196"/>
        <v>0</v>
      </c>
      <c r="W2174" s="202" t="str">
        <f t="shared" si="197"/>
        <v>0</v>
      </c>
    </row>
    <row r="2175" spans="1:45" ht="15.75" x14ac:dyDescent="0.25">
      <c r="B2175" s="325"/>
      <c r="C2175" s="706" t="s">
        <v>627</v>
      </c>
      <c r="D2175" s="705"/>
      <c r="E2175" s="705"/>
      <c r="F2175" s="705"/>
      <c r="G2175" s="705"/>
      <c r="H2175" s="705"/>
      <c r="I2175" s="705"/>
      <c r="J2175" s="705"/>
      <c r="K2175" s="705"/>
      <c r="L2175" s="705"/>
      <c r="M2175" s="705"/>
      <c r="N2175" s="705"/>
      <c r="O2175" s="705"/>
      <c r="P2175" s="705"/>
      <c r="Q2175" s="705"/>
      <c r="R2175" s="707"/>
      <c r="T2175" s="202" t="b">
        <f t="shared" si="194"/>
        <v>0</v>
      </c>
      <c r="U2175" s="202" t="str">
        <f t="shared" si="195"/>
        <v>FALSE</v>
      </c>
      <c r="V2175" s="202">
        <f t="shared" si="196"/>
        <v>0</v>
      </c>
      <c r="W2175" s="202" t="str">
        <f t="shared" si="197"/>
        <v>0</v>
      </c>
    </row>
    <row r="2176" spans="1:45" ht="15.75" x14ac:dyDescent="0.25">
      <c r="B2176" s="325"/>
      <c r="C2176" s="706" t="s">
        <v>626</v>
      </c>
      <c r="D2176" s="705"/>
      <c r="E2176" s="705"/>
      <c r="F2176" s="705"/>
      <c r="G2176" s="705"/>
      <c r="H2176" s="705"/>
      <c r="I2176" s="705"/>
      <c r="J2176" s="705"/>
      <c r="K2176" s="705"/>
      <c r="L2176" s="705"/>
      <c r="M2176" s="705"/>
      <c r="N2176" s="705"/>
      <c r="O2176" s="705"/>
      <c r="P2176" s="705"/>
      <c r="Q2176" s="705"/>
      <c r="R2176" s="707"/>
      <c r="T2176" s="202" t="b">
        <f t="shared" si="194"/>
        <v>0</v>
      </c>
      <c r="U2176" s="202" t="str">
        <f t="shared" si="195"/>
        <v>FALSE</v>
      </c>
      <c r="V2176" s="202">
        <f t="shared" si="196"/>
        <v>0</v>
      </c>
      <c r="W2176" s="202" t="str">
        <f t="shared" si="197"/>
        <v>0</v>
      </c>
    </row>
    <row r="2177" spans="2:42" ht="15.75" x14ac:dyDescent="0.25">
      <c r="B2177" s="220"/>
      <c r="C2177" s="973" t="s">
        <v>746</v>
      </c>
      <c r="D2177" s="973"/>
      <c r="E2177" s="973"/>
      <c r="F2177" s="973"/>
      <c r="G2177" s="973"/>
      <c r="H2177" s="973"/>
      <c r="I2177" s="973"/>
      <c r="J2177" s="178"/>
      <c r="K2177" s="385"/>
      <c r="L2177" s="385"/>
      <c r="M2177" s="385"/>
      <c r="N2177" s="385"/>
      <c r="O2177" s="385"/>
      <c r="P2177" s="385"/>
      <c r="Q2177" s="385"/>
      <c r="R2177" s="345"/>
      <c r="T2177" s="202" t="b">
        <f t="shared" si="194"/>
        <v>0</v>
      </c>
      <c r="U2177" s="202" t="str">
        <f t="shared" si="195"/>
        <v>FALSE</v>
      </c>
      <c r="V2177" s="202">
        <f t="shared" si="196"/>
        <v>0</v>
      </c>
      <c r="W2177" s="202" t="str">
        <f t="shared" si="197"/>
        <v>0</v>
      </c>
    </row>
    <row r="2178" spans="2:42" ht="15.75" x14ac:dyDescent="0.25">
      <c r="B2178" s="220"/>
      <c r="D2178" s="334"/>
      <c r="E2178" s="385"/>
      <c r="F2178" s="385"/>
      <c r="G2178" s="385"/>
      <c r="H2178" s="385"/>
      <c r="I2178" s="385"/>
      <c r="J2178" s="385"/>
      <c r="K2178" s="385"/>
      <c r="L2178" s="385"/>
      <c r="M2178" s="385"/>
      <c r="N2178" s="385"/>
      <c r="O2178" s="385"/>
      <c r="P2178" s="385"/>
      <c r="Q2178" s="385"/>
      <c r="R2178" s="306"/>
      <c r="T2178" s="202" t="b">
        <f t="shared" si="194"/>
        <v>0</v>
      </c>
      <c r="U2178" s="202" t="str">
        <f t="shared" si="195"/>
        <v>FALSE</v>
      </c>
      <c r="V2178" s="202">
        <f t="shared" si="196"/>
        <v>0</v>
      </c>
      <c r="W2178" s="202" t="str">
        <f t="shared" si="197"/>
        <v>0</v>
      </c>
    </row>
    <row r="2179" spans="2:42" ht="15.75" x14ac:dyDescent="0.25">
      <c r="B2179" s="220"/>
      <c r="D2179" s="708" t="s">
        <v>609</v>
      </c>
      <c r="G2179" s="178"/>
      <c r="H2179" s="178"/>
      <c r="I2179" s="111" t="s">
        <v>251</v>
      </c>
      <c r="J2179" s="178"/>
      <c r="K2179" s="178"/>
      <c r="L2179" s="178"/>
      <c r="M2179" s="302"/>
      <c r="N2179" s="302"/>
      <c r="O2179" s="302"/>
      <c r="P2179" s="372"/>
      <c r="Q2179" s="307"/>
      <c r="R2179" s="306"/>
      <c r="S2179" s="704" t="str">
        <f>IF(AND(OR(I2179="NO",I2179="&lt;select&gt;"),OR(D2186&lt;&gt;"",I2181&lt;&gt;"",U2194="TRUE")),"Please answer this question by making a selection in the dropdown.","")</f>
        <v/>
      </c>
      <c r="T2179" s="202" t="b">
        <f>IF(W2179="1",TRUE,FALSE)</f>
        <v>0</v>
      </c>
      <c r="U2179" s="202" t="str">
        <f>""&amp;T2179&amp;""</f>
        <v>FALSE</v>
      </c>
      <c r="V2179" s="202">
        <f>IF(I2179="YES",1,0)</f>
        <v>0</v>
      </c>
      <c r="W2179" s="202" t="str">
        <f>""&amp;V2179&amp;""</f>
        <v>0</v>
      </c>
      <c r="AH2179" s="178"/>
      <c r="AI2179" s="302"/>
      <c r="AJ2179" s="302"/>
      <c r="AK2179" s="302"/>
      <c r="AL2179" s="302"/>
      <c r="AM2179" s="302"/>
      <c r="AN2179" s="302"/>
      <c r="AO2179" s="302"/>
      <c r="AP2179" s="302"/>
    </row>
    <row r="2180" spans="2:42" ht="15" customHeight="1" x14ac:dyDescent="0.25">
      <c r="B2180" s="220"/>
      <c r="C2180" s="223"/>
      <c r="G2180" s="178"/>
      <c r="H2180" s="178"/>
      <c r="I2180" s="178"/>
      <c r="J2180" s="178"/>
      <c r="K2180" s="178"/>
      <c r="L2180" s="178"/>
      <c r="M2180" s="572"/>
      <c r="N2180" s="572"/>
      <c r="O2180" s="572"/>
      <c r="P2180" s="372"/>
      <c r="Q2180" s="307"/>
      <c r="R2180" s="306"/>
      <c r="T2180" s="202" t="b">
        <f t="shared" ref="T2180:T2219" si="198">IF(I2180="1",TRUE,FALSE)</f>
        <v>0</v>
      </c>
      <c r="U2180" s="202" t="str">
        <f t="shared" ref="U2180:U2219" si="199">""&amp;T2180&amp;""</f>
        <v>FALSE</v>
      </c>
      <c r="V2180" s="202">
        <f>IF(C2180="Uploaded",1,0)</f>
        <v>0</v>
      </c>
      <c r="W2180" s="202" t="str">
        <f t="shared" ref="W2180:W2219" si="200">""&amp;V2180&amp;""</f>
        <v>0</v>
      </c>
      <c r="AH2180" s="572"/>
      <c r="AI2180" s="572"/>
      <c r="AJ2180" s="572"/>
      <c r="AK2180" s="572"/>
      <c r="AL2180" s="572"/>
      <c r="AM2180" s="572"/>
      <c r="AN2180" s="572"/>
      <c r="AO2180" s="572"/>
      <c r="AP2180" s="572"/>
    </row>
    <row r="2181" spans="2:42" ht="24.75" customHeight="1" x14ac:dyDescent="0.25">
      <c r="B2181" s="220"/>
      <c r="C2181" s="223"/>
      <c r="D2181" s="221" t="s">
        <v>576</v>
      </c>
      <c r="G2181" s="178"/>
      <c r="H2181" s="178"/>
      <c r="I2181" s="970"/>
      <c r="J2181" s="971"/>
      <c r="K2181" s="971"/>
      <c r="L2181" s="971"/>
      <c r="M2181" s="971"/>
      <c r="N2181" s="971"/>
      <c r="O2181" s="971"/>
      <c r="P2181" s="971"/>
      <c r="Q2181" s="972"/>
      <c r="R2181" s="306"/>
      <c r="S2181" s="704" t="str">
        <f>IF(AND(I2179="YES",I2181=""),"Please add credit number and name.","")</f>
        <v/>
      </c>
      <c r="T2181" s="202"/>
      <c r="U2181" s="202"/>
      <c r="V2181" s="202"/>
      <c r="W2181" s="202"/>
      <c r="AH2181" s="178"/>
      <c r="AI2181" s="178"/>
      <c r="AJ2181" s="178"/>
      <c r="AK2181" s="178"/>
      <c r="AL2181" s="178"/>
      <c r="AM2181" s="178"/>
      <c r="AN2181" s="178"/>
      <c r="AO2181" s="178"/>
    </row>
    <row r="2182" spans="2:42" ht="15.75" x14ac:dyDescent="0.25">
      <c r="B2182" s="220"/>
      <c r="C2182" s="223"/>
      <c r="D2182" s="312"/>
      <c r="E2182" s="312"/>
      <c r="F2182" s="312"/>
      <c r="G2182" s="312"/>
      <c r="H2182" s="312"/>
      <c r="I2182" s="312"/>
      <c r="J2182" s="312"/>
      <c r="K2182" s="312"/>
      <c r="L2182" s="312"/>
      <c r="M2182" s="300"/>
      <c r="N2182" s="323"/>
      <c r="O2182" s="207"/>
      <c r="P2182" s="151"/>
      <c r="Q2182" s="372"/>
      <c r="R2182" s="345"/>
      <c r="T2182" s="202" t="b">
        <f t="shared" si="198"/>
        <v>0</v>
      </c>
      <c r="U2182" s="202" t="str">
        <f t="shared" si="199"/>
        <v>FALSE</v>
      </c>
      <c r="V2182" s="202">
        <f t="shared" ref="V2182:V2219" si="201">IF(C2182="Uploaded",1,0)</f>
        <v>0</v>
      </c>
      <c r="W2182" s="202" t="str">
        <f t="shared" si="200"/>
        <v>0</v>
      </c>
    </row>
    <row r="2183" spans="2:42" ht="15.75" x14ac:dyDescent="0.25">
      <c r="B2183" s="220"/>
      <c r="C2183" s="223"/>
      <c r="D2183" s="901" t="s">
        <v>747</v>
      </c>
      <c r="E2183" s="901"/>
      <c r="F2183" s="901"/>
      <c r="G2183" s="901"/>
      <c r="H2183" s="901"/>
      <c r="I2183" s="901"/>
      <c r="J2183" s="901"/>
      <c r="K2183" s="901"/>
      <c r="L2183" s="901"/>
      <c r="M2183" s="901"/>
      <c r="N2183" s="901"/>
      <c r="O2183" s="901"/>
      <c r="P2183" s="901"/>
      <c r="Q2183" s="336"/>
      <c r="R2183" s="345"/>
      <c r="T2183" s="202" t="b">
        <f t="shared" si="198"/>
        <v>0</v>
      </c>
      <c r="U2183" s="202" t="str">
        <f t="shared" si="199"/>
        <v>FALSE</v>
      </c>
      <c r="V2183" s="202">
        <f t="shared" si="201"/>
        <v>0</v>
      </c>
      <c r="W2183" s="202" t="str">
        <f t="shared" si="200"/>
        <v>0</v>
      </c>
    </row>
    <row r="2184" spans="2:42" ht="15.75" x14ac:dyDescent="0.25">
      <c r="B2184" s="220"/>
      <c r="C2184" s="223"/>
      <c r="D2184" s="901"/>
      <c r="E2184" s="901"/>
      <c r="F2184" s="901"/>
      <c r="G2184" s="901"/>
      <c r="H2184" s="901"/>
      <c r="I2184" s="901"/>
      <c r="J2184" s="901"/>
      <c r="K2184" s="901"/>
      <c r="L2184" s="901"/>
      <c r="M2184" s="901"/>
      <c r="N2184" s="901"/>
      <c r="O2184" s="901"/>
      <c r="P2184" s="901"/>
      <c r="Q2184" s="336"/>
      <c r="R2184" s="345"/>
      <c r="T2184" s="202" t="b">
        <f t="shared" si="198"/>
        <v>0</v>
      </c>
      <c r="U2184" s="202" t="str">
        <f t="shared" si="199"/>
        <v>FALSE</v>
      </c>
      <c r="V2184" s="202">
        <f t="shared" si="201"/>
        <v>0</v>
      </c>
      <c r="W2184" s="202" t="str">
        <f t="shared" si="200"/>
        <v>0</v>
      </c>
    </row>
    <row r="2185" spans="2:42" ht="9.75" customHeight="1" x14ac:dyDescent="0.25">
      <c r="B2185" s="220"/>
      <c r="C2185" s="223"/>
      <c r="D2185" s="307"/>
      <c r="E2185" s="307"/>
      <c r="F2185" s="307"/>
      <c r="G2185" s="307"/>
      <c r="H2185" s="307"/>
      <c r="I2185" s="307"/>
      <c r="J2185" s="307"/>
      <c r="K2185" s="307"/>
      <c r="L2185" s="307"/>
      <c r="M2185" s="307"/>
      <c r="N2185" s="323"/>
      <c r="O2185" s="307"/>
      <c r="P2185" s="307"/>
      <c r="Q2185" s="307"/>
      <c r="R2185" s="345"/>
      <c r="T2185" s="202" t="b">
        <f t="shared" si="198"/>
        <v>0</v>
      </c>
      <c r="U2185" s="202" t="str">
        <f t="shared" si="199"/>
        <v>FALSE</v>
      </c>
      <c r="V2185" s="202">
        <f t="shared" si="201"/>
        <v>0</v>
      </c>
      <c r="W2185" s="202" t="str">
        <f t="shared" si="200"/>
        <v>0</v>
      </c>
    </row>
    <row r="2186" spans="2:42" ht="15.75" x14ac:dyDescent="0.25">
      <c r="B2186" s="220"/>
      <c r="C2186" s="223"/>
      <c r="D2186" s="974"/>
      <c r="E2186" s="975"/>
      <c r="F2186" s="975"/>
      <c r="G2186" s="975"/>
      <c r="H2186" s="975"/>
      <c r="I2186" s="975"/>
      <c r="J2186" s="975"/>
      <c r="K2186" s="975"/>
      <c r="L2186" s="975"/>
      <c r="M2186" s="975"/>
      <c r="N2186" s="975"/>
      <c r="O2186" s="975"/>
      <c r="P2186" s="975"/>
      <c r="Q2186" s="976"/>
      <c r="R2186" s="699"/>
      <c r="S2186" s="704" t="str">
        <f>IF(AND(I2179="YES",D2186=""),"Please add narrative text.","")</f>
        <v/>
      </c>
      <c r="T2186" s="202" t="b">
        <f t="shared" si="198"/>
        <v>0</v>
      </c>
      <c r="U2186" s="202" t="str">
        <f t="shared" si="199"/>
        <v>FALSE</v>
      </c>
      <c r="V2186" s="202">
        <f t="shared" si="201"/>
        <v>0</v>
      </c>
      <c r="W2186" s="202" t="str">
        <f t="shared" si="200"/>
        <v>0</v>
      </c>
    </row>
    <row r="2187" spans="2:42" ht="15.75" x14ac:dyDescent="0.25">
      <c r="B2187" s="220"/>
      <c r="C2187" s="223"/>
      <c r="D2187" s="977"/>
      <c r="E2187" s="978"/>
      <c r="F2187" s="978"/>
      <c r="G2187" s="978"/>
      <c r="H2187" s="978"/>
      <c r="I2187" s="978"/>
      <c r="J2187" s="978"/>
      <c r="K2187" s="978"/>
      <c r="L2187" s="978"/>
      <c r="M2187" s="978"/>
      <c r="N2187" s="978"/>
      <c r="O2187" s="978"/>
      <c r="P2187" s="978"/>
      <c r="Q2187" s="979"/>
      <c r="R2187" s="345"/>
      <c r="T2187" s="202" t="b">
        <f t="shared" si="198"/>
        <v>0</v>
      </c>
      <c r="U2187" s="202" t="str">
        <f t="shared" si="199"/>
        <v>FALSE</v>
      </c>
      <c r="V2187" s="202">
        <f t="shared" si="201"/>
        <v>0</v>
      </c>
      <c r="W2187" s="202" t="str">
        <f t="shared" si="200"/>
        <v>0</v>
      </c>
    </row>
    <row r="2188" spans="2:42" ht="15.75" x14ac:dyDescent="0.25">
      <c r="B2188" s="220"/>
      <c r="C2188" s="223"/>
      <c r="D2188" s="977"/>
      <c r="E2188" s="978"/>
      <c r="F2188" s="978"/>
      <c r="G2188" s="978"/>
      <c r="H2188" s="978"/>
      <c r="I2188" s="978"/>
      <c r="J2188" s="978"/>
      <c r="K2188" s="978"/>
      <c r="L2188" s="978"/>
      <c r="M2188" s="978"/>
      <c r="N2188" s="978"/>
      <c r="O2188" s="978"/>
      <c r="P2188" s="978"/>
      <c r="Q2188" s="979"/>
      <c r="R2188" s="345"/>
      <c r="T2188" s="202" t="b">
        <f t="shared" si="198"/>
        <v>0</v>
      </c>
      <c r="U2188" s="202" t="str">
        <f t="shared" si="199"/>
        <v>FALSE</v>
      </c>
      <c r="V2188" s="202">
        <f t="shared" si="201"/>
        <v>0</v>
      </c>
      <c r="W2188" s="202" t="str">
        <f t="shared" si="200"/>
        <v>0</v>
      </c>
    </row>
    <row r="2189" spans="2:42" ht="15.75" x14ac:dyDescent="0.25">
      <c r="B2189" s="220"/>
      <c r="C2189" s="223"/>
      <c r="D2189" s="977"/>
      <c r="E2189" s="978"/>
      <c r="F2189" s="978"/>
      <c r="G2189" s="978"/>
      <c r="H2189" s="978"/>
      <c r="I2189" s="978"/>
      <c r="J2189" s="978"/>
      <c r="K2189" s="978"/>
      <c r="L2189" s="978"/>
      <c r="M2189" s="978"/>
      <c r="N2189" s="978"/>
      <c r="O2189" s="978"/>
      <c r="P2189" s="978"/>
      <c r="Q2189" s="979"/>
      <c r="R2189" s="345"/>
      <c r="T2189" s="202" t="b">
        <f t="shared" si="198"/>
        <v>0</v>
      </c>
      <c r="U2189" s="202" t="str">
        <f t="shared" si="199"/>
        <v>FALSE</v>
      </c>
      <c r="V2189" s="202">
        <f t="shared" si="201"/>
        <v>0</v>
      </c>
      <c r="W2189" s="202" t="str">
        <f t="shared" si="200"/>
        <v>0</v>
      </c>
    </row>
    <row r="2190" spans="2:42" ht="15.75" x14ac:dyDescent="0.25">
      <c r="B2190" s="220"/>
      <c r="C2190" s="223"/>
      <c r="D2190" s="977"/>
      <c r="E2190" s="978"/>
      <c r="F2190" s="978"/>
      <c r="G2190" s="978"/>
      <c r="H2190" s="978"/>
      <c r="I2190" s="978"/>
      <c r="J2190" s="978"/>
      <c r="K2190" s="978"/>
      <c r="L2190" s="978"/>
      <c r="M2190" s="978"/>
      <c r="N2190" s="978"/>
      <c r="O2190" s="978"/>
      <c r="P2190" s="978"/>
      <c r="Q2190" s="979"/>
      <c r="R2190" s="345"/>
      <c r="T2190" s="202" t="b">
        <f t="shared" si="198"/>
        <v>0</v>
      </c>
      <c r="U2190" s="202" t="str">
        <f t="shared" si="199"/>
        <v>FALSE</v>
      </c>
      <c r="V2190" s="202">
        <f t="shared" si="201"/>
        <v>0</v>
      </c>
      <c r="W2190" s="202" t="str">
        <f t="shared" si="200"/>
        <v>0</v>
      </c>
    </row>
    <row r="2191" spans="2:42" ht="15.75" x14ac:dyDescent="0.25">
      <c r="B2191" s="220"/>
      <c r="C2191" s="223"/>
      <c r="D2191" s="977"/>
      <c r="E2191" s="978"/>
      <c r="F2191" s="978"/>
      <c r="G2191" s="978"/>
      <c r="H2191" s="978"/>
      <c r="I2191" s="978"/>
      <c r="J2191" s="978"/>
      <c r="K2191" s="978"/>
      <c r="L2191" s="978"/>
      <c r="M2191" s="978"/>
      <c r="N2191" s="978"/>
      <c r="O2191" s="978"/>
      <c r="P2191" s="978"/>
      <c r="Q2191" s="979"/>
      <c r="R2191" s="345"/>
      <c r="T2191" s="202" t="b">
        <f t="shared" si="198"/>
        <v>0</v>
      </c>
      <c r="U2191" s="202" t="str">
        <f t="shared" si="199"/>
        <v>FALSE</v>
      </c>
      <c r="V2191" s="202">
        <f t="shared" si="201"/>
        <v>0</v>
      </c>
      <c r="W2191" s="202" t="str">
        <f t="shared" si="200"/>
        <v>0</v>
      </c>
    </row>
    <row r="2192" spans="2:42" ht="15.75" x14ac:dyDescent="0.25">
      <c r="B2192" s="220"/>
      <c r="C2192" s="223"/>
      <c r="D2192" s="980"/>
      <c r="E2192" s="981"/>
      <c r="F2192" s="981"/>
      <c r="G2192" s="981"/>
      <c r="H2192" s="981"/>
      <c r="I2192" s="981"/>
      <c r="J2192" s="981"/>
      <c r="K2192" s="981"/>
      <c r="L2192" s="981"/>
      <c r="M2192" s="981"/>
      <c r="N2192" s="981"/>
      <c r="O2192" s="981"/>
      <c r="P2192" s="981"/>
      <c r="Q2192" s="982"/>
      <c r="R2192" s="700"/>
      <c r="T2192" s="202" t="b">
        <f t="shared" si="198"/>
        <v>0</v>
      </c>
      <c r="U2192" s="202" t="str">
        <f t="shared" si="199"/>
        <v>FALSE</v>
      </c>
      <c r="V2192" s="202">
        <f t="shared" si="201"/>
        <v>0</v>
      </c>
      <c r="W2192" s="202" t="str">
        <f t="shared" si="200"/>
        <v>0</v>
      </c>
    </row>
    <row r="2193" spans="2:23" ht="15.75" x14ac:dyDescent="0.25">
      <c r="B2193" s="220"/>
      <c r="C2193" s="223"/>
      <c r="D2193" s="333"/>
      <c r="E2193" s="307"/>
      <c r="F2193" s="307"/>
      <c r="G2193" s="307"/>
      <c r="H2193" s="307"/>
      <c r="I2193" s="307"/>
      <c r="J2193" s="307"/>
      <c r="K2193" s="307"/>
      <c r="L2193" s="307"/>
      <c r="M2193" s="307"/>
      <c r="N2193" s="323"/>
      <c r="O2193" s="207"/>
      <c r="P2193" s="151"/>
      <c r="Q2193" s="151"/>
      <c r="R2193" s="345"/>
      <c r="T2193" s="202" t="b">
        <f t="shared" si="198"/>
        <v>0</v>
      </c>
      <c r="U2193" s="202" t="str">
        <f t="shared" si="199"/>
        <v>FALSE</v>
      </c>
      <c r="V2193" s="202">
        <f t="shared" si="201"/>
        <v>0</v>
      </c>
      <c r="W2193" s="202" t="str">
        <f t="shared" si="200"/>
        <v>0</v>
      </c>
    </row>
    <row r="2194" spans="2:23" ht="15" customHeight="1" x14ac:dyDescent="0.25">
      <c r="B2194" s="220"/>
      <c r="C2194" s="223"/>
      <c r="D2194" s="709" t="s">
        <v>575</v>
      </c>
      <c r="E2194" s="394"/>
      <c r="F2194" s="394"/>
      <c r="G2194" s="394"/>
      <c r="H2194" s="394"/>
      <c r="I2194" s="394"/>
      <c r="J2194" s="394"/>
      <c r="K2194" s="968" t="s">
        <v>251</v>
      </c>
      <c r="L2194" s="969"/>
      <c r="M2194" s="178"/>
      <c r="N2194" s="394"/>
      <c r="O2194" s="178"/>
      <c r="P2194" s="178"/>
      <c r="Q2194" s="178"/>
      <c r="R2194" s="306"/>
      <c r="S2194" s="704" t="str">
        <f>IF(AND(I2179="YES",K2194="&lt;select&gt;"),"Please upload the required documentation.","")</f>
        <v/>
      </c>
      <c r="T2194" s="202" t="b">
        <f>IF(W2194="1",TRUE,FALSE)</f>
        <v>0</v>
      </c>
      <c r="U2194" s="202" t="str">
        <f t="shared" si="199"/>
        <v>FALSE</v>
      </c>
      <c r="V2194" s="202">
        <f>IF(K2194="Uploaded",1,0)</f>
        <v>0</v>
      </c>
      <c r="W2194" s="202" t="str">
        <f t="shared" si="200"/>
        <v>0</v>
      </c>
    </row>
    <row r="2195" spans="2:23" ht="15.75" x14ac:dyDescent="0.25">
      <c r="B2195" s="220"/>
      <c r="C2195" s="716"/>
      <c r="D2195" s="394"/>
      <c r="E2195" s="394"/>
      <c r="F2195" s="394"/>
      <c r="G2195" s="394"/>
      <c r="H2195" s="394"/>
      <c r="I2195" s="394"/>
      <c r="J2195" s="394"/>
      <c r="K2195" s="394"/>
      <c r="L2195" s="394"/>
      <c r="M2195" s="394"/>
      <c r="N2195" s="394"/>
      <c r="O2195" s="394"/>
      <c r="P2195" s="151"/>
      <c r="Q2195" s="151"/>
      <c r="R2195" s="306"/>
      <c r="T2195" s="202" t="b">
        <f t="shared" si="198"/>
        <v>0</v>
      </c>
      <c r="U2195" s="202" t="str">
        <f t="shared" si="199"/>
        <v>FALSE</v>
      </c>
      <c r="V2195" s="202">
        <f t="shared" si="201"/>
        <v>0</v>
      </c>
      <c r="W2195" s="202" t="str">
        <f t="shared" si="200"/>
        <v>0</v>
      </c>
    </row>
    <row r="2196" spans="2:23" ht="15.75" x14ac:dyDescent="0.25">
      <c r="B2196" s="220"/>
      <c r="C2196" s="223"/>
      <c r="D2196" s="221" t="s">
        <v>663</v>
      </c>
      <c r="E2196" s="222"/>
      <c r="F2196" s="222"/>
      <c r="G2196" s="223"/>
      <c r="H2196" s="224"/>
      <c r="I2196" s="223"/>
      <c r="J2196" s="223"/>
      <c r="K2196" s="223"/>
      <c r="L2196" s="223"/>
      <c r="M2196" s="223"/>
      <c r="N2196" s="225"/>
      <c r="O2196" s="226"/>
      <c r="P2196" s="129"/>
      <c r="Q2196" s="129"/>
      <c r="R2196" s="227"/>
      <c r="T2196" s="202" t="b">
        <f t="shared" si="198"/>
        <v>0</v>
      </c>
      <c r="U2196" s="202" t="str">
        <f t="shared" si="199"/>
        <v>FALSE</v>
      </c>
      <c r="V2196" s="202">
        <f>IF(K2194="Uploaded",1,0)</f>
        <v>0</v>
      </c>
      <c r="W2196" s="202" t="str">
        <f t="shared" si="200"/>
        <v>0</v>
      </c>
    </row>
    <row r="2197" spans="2:23" ht="15.75" x14ac:dyDescent="0.25">
      <c r="B2197" s="220"/>
      <c r="C2197" s="223"/>
      <c r="D2197" s="229"/>
      <c r="E2197" s="411" t="s">
        <v>257</v>
      </c>
      <c r="F2197" s="956" t="s">
        <v>251</v>
      </c>
      <c r="G2197" s="957"/>
      <c r="H2197" s="957"/>
      <c r="I2197" s="957"/>
      <c r="J2197" s="958"/>
      <c r="K2197" s="494"/>
      <c r="L2197" s="411" t="s">
        <v>258</v>
      </c>
      <c r="M2197" s="956" t="s">
        <v>251</v>
      </c>
      <c r="N2197" s="957"/>
      <c r="O2197" s="957"/>
      <c r="P2197" s="957"/>
      <c r="Q2197" s="958"/>
      <c r="R2197" s="227"/>
      <c r="T2197" s="202" t="b">
        <f t="shared" si="198"/>
        <v>0</v>
      </c>
      <c r="U2197" s="202" t="str">
        <f t="shared" si="199"/>
        <v>FALSE</v>
      </c>
      <c r="V2197" s="202">
        <f t="shared" si="201"/>
        <v>0</v>
      </c>
      <c r="W2197" s="202" t="str">
        <f t="shared" si="200"/>
        <v>0</v>
      </c>
    </row>
    <row r="2198" spans="2:23" ht="16.5" thickBot="1" x14ac:dyDescent="0.3">
      <c r="B2198" s="358"/>
      <c r="C2198" s="359"/>
      <c r="D2198" s="360"/>
      <c r="E2198" s="360"/>
      <c r="F2198" s="360"/>
      <c r="G2198" s="360"/>
      <c r="H2198" s="360"/>
      <c r="I2198" s="360"/>
      <c r="J2198" s="360"/>
      <c r="K2198" s="360"/>
      <c r="L2198" s="360"/>
      <c r="M2198" s="360"/>
      <c r="N2198" s="360"/>
      <c r="O2198" s="360"/>
      <c r="P2198" s="318"/>
      <c r="Q2198" s="701"/>
      <c r="R2198" s="361"/>
      <c r="T2198" s="202" t="b">
        <f t="shared" si="198"/>
        <v>0</v>
      </c>
      <c r="U2198" s="202" t="str">
        <f t="shared" si="199"/>
        <v>FALSE</v>
      </c>
      <c r="V2198" s="202">
        <f t="shared" si="201"/>
        <v>0</v>
      </c>
      <c r="W2198" s="202" t="str">
        <f t="shared" si="200"/>
        <v>0</v>
      </c>
    </row>
    <row r="2199" spans="2:23" ht="15.75" x14ac:dyDescent="0.25">
      <c r="B2199" s="291"/>
      <c r="C2199" s="786"/>
      <c r="D2199" s="787"/>
      <c r="E2199" s="788"/>
      <c r="F2199" s="788"/>
      <c r="G2199" s="788"/>
      <c r="H2199" s="788"/>
      <c r="I2199" s="788"/>
      <c r="J2199" s="788"/>
      <c r="K2199" s="788"/>
      <c r="L2199" s="788"/>
      <c r="M2199" s="788"/>
      <c r="N2199" s="788"/>
      <c r="O2199" s="788"/>
      <c r="P2199" s="788"/>
      <c r="Q2199" s="788"/>
      <c r="R2199" s="294"/>
      <c r="S2199" s="481"/>
      <c r="T2199" s="202" t="b">
        <f t="shared" si="198"/>
        <v>0</v>
      </c>
      <c r="U2199" s="202" t="str">
        <f t="shared" si="199"/>
        <v>FALSE</v>
      </c>
      <c r="V2199" s="202">
        <f t="shared" si="201"/>
        <v>0</v>
      </c>
      <c r="W2199" s="202" t="str">
        <f t="shared" si="200"/>
        <v>0</v>
      </c>
    </row>
    <row r="2200" spans="2:23" ht="15.75" x14ac:dyDescent="0.25">
      <c r="B2200" s="220"/>
      <c r="C2200" s="207"/>
      <c r="D2200" s="789" t="s">
        <v>609</v>
      </c>
      <c r="E2200" s="207"/>
      <c r="F2200" s="207"/>
      <c r="G2200" s="207"/>
      <c r="H2200" s="207"/>
      <c r="I2200" s="111" t="s">
        <v>251</v>
      </c>
      <c r="J2200" s="207"/>
      <c r="K2200" s="207"/>
      <c r="L2200" s="207"/>
      <c r="M2200" s="302"/>
      <c r="N2200" s="302"/>
      <c r="O2200" s="302"/>
      <c r="P2200" s="372"/>
      <c r="Q2200" s="307"/>
      <c r="R2200" s="306"/>
      <c r="S2200" s="481" t="str">
        <f>IF(AND(OR(I2200="NO",I2200="&lt;select&gt;"),OR(D2207&lt;&gt;"",I2202&lt;&gt;"",U2215="TRUE")),"Please answer this question by making a selection in the dropdown.","")</f>
        <v/>
      </c>
      <c r="T2200" s="202" t="b">
        <f>IF(W2200="1",TRUE,FALSE)</f>
        <v>0</v>
      </c>
      <c r="U2200" s="202" t="str">
        <f t="shared" si="199"/>
        <v>FALSE</v>
      </c>
      <c r="V2200" s="202">
        <f>IF(I2200="YES",1,0)</f>
        <v>0</v>
      </c>
      <c r="W2200" s="202" t="str">
        <f t="shared" si="200"/>
        <v>0</v>
      </c>
    </row>
    <row r="2201" spans="2:23" ht="15.75" customHeight="1" x14ac:dyDescent="0.25">
      <c r="B2201" s="220"/>
      <c r="C2201" s="223"/>
      <c r="D2201" s="207"/>
      <c r="E2201" s="207"/>
      <c r="F2201" s="207"/>
      <c r="G2201" s="207"/>
      <c r="H2201" s="207"/>
      <c r="I2201" s="207"/>
      <c r="J2201" s="207"/>
      <c r="K2201" s="207"/>
      <c r="L2201" s="207"/>
      <c r="M2201" s="766"/>
      <c r="N2201" s="766"/>
      <c r="O2201" s="766"/>
      <c r="P2201" s="372"/>
      <c r="Q2201" s="307"/>
      <c r="R2201" s="306"/>
      <c r="S2201" s="481"/>
      <c r="T2201" s="202" t="b">
        <f t="shared" si="198"/>
        <v>0</v>
      </c>
      <c r="U2201" s="202" t="str">
        <f t="shared" si="199"/>
        <v>FALSE</v>
      </c>
      <c r="V2201" s="202">
        <f t="shared" si="201"/>
        <v>0</v>
      </c>
      <c r="W2201" s="202" t="str">
        <f t="shared" si="200"/>
        <v>0</v>
      </c>
    </row>
    <row r="2202" spans="2:23" ht="24" customHeight="1" x14ac:dyDescent="0.25">
      <c r="B2202" s="220"/>
      <c r="C2202" s="223"/>
      <c r="D2202" s="221" t="s">
        <v>576</v>
      </c>
      <c r="E2202" s="207"/>
      <c r="F2202" s="207"/>
      <c r="G2202" s="207"/>
      <c r="H2202" s="207"/>
      <c r="I2202" s="970"/>
      <c r="J2202" s="971"/>
      <c r="K2202" s="971"/>
      <c r="L2202" s="971"/>
      <c r="M2202" s="971"/>
      <c r="N2202" s="971"/>
      <c r="O2202" s="971"/>
      <c r="P2202" s="971"/>
      <c r="Q2202" s="972"/>
      <c r="R2202" s="306"/>
      <c r="S2202" s="481" t="str">
        <f>IF(AND(I2200="YES",I2202=""),"Please add credit number and name.","")</f>
        <v/>
      </c>
      <c r="T2202" s="202" t="b">
        <f t="shared" si="198"/>
        <v>0</v>
      </c>
      <c r="U2202" s="202" t="str">
        <f t="shared" si="199"/>
        <v>FALSE</v>
      </c>
      <c r="V2202" s="202">
        <f t="shared" si="201"/>
        <v>0</v>
      </c>
      <c r="W2202" s="202" t="str">
        <f t="shared" si="200"/>
        <v>0</v>
      </c>
    </row>
    <row r="2203" spans="2:23" ht="15.75" x14ac:dyDescent="0.25">
      <c r="B2203" s="220"/>
      <c r="C2203" s="223"/>
      <c r="D2203" s="769"/>
      <c r="E2203" s="769"/>
      <c r="F2203" s="769"/>
      <c r="G2203" s="769"/>
      <c r="H2203" s="769"/>
      <c r="I2203" s="769"/>
      <c r="J2203" s="769"/>
      <c r="K2203" s="769"/>
      <c r="L2203" s="769"/>
      <c r="M2203" s="300"/>
      <c r="N2203" s="323"/>
      <c r="O2203" s="207"/>
      <c r="P2203" s="151"/>
      <c r="Q2203" s="372"/>
      <c r="R2203" s="345"/>
      <c r="S2203" s="481"/>
      <c r="T2203" s="202" t="b">
        <f t="shared" si="198"/>
        <v>0</v>
      </c>
      <c r="U2203" s="202" t="str">
        <f t="shared" si="199"/>
        <v>FALSE</v>
      </c>
      <c r="V2203" s="202">
        <f t="shared" si="201"/>
        <v>0</v>
      </c>
      <c r="W2203" s="202" t="str">
        <f t="shared" si="200"/>
        <v>0</v>
      </c>
    </row>
    <row r="2204" spans="2:23" ht="15.75" x14ac:dyDescent="0.25">
      <c r="B2204" s="220"/>
      <c r="C2204" s="223"/>
      <c r="D2204" s="901" t="s">
        <v>747</v>
      </c>
      <c r="E2204" s="901"/>
      <c r="F2204" s="901"/>
      <c r="G2204" s="901"/>
      <c r="H2204" s="901"/>
      <c r="I2204" s="901"/>
      <c r="J2204" s="901"/>
      <c r="K2204" s="901"/>
      <c r="L2204" s="901"/>
      <c r="M2204" s="901"/>
      <c r="N2204" s="901"/>
      <c r="O2204" s="901"/>
      <c r="P2204" s="901"/>
      <c r="Q2204" s="768"/>
      <c r="R2204" s="345"/>
      <c r="S2204" s="481"/>
      <c r="T2204" s="202" t="b">
        <f t="shared" si="198"/>
        <v>0</v>
      </c>
      <c r="U2204" s="202" t="str">
        <f t="shared" si="199"/>
        <v>FALSE</v>
      </c>
      <c r="V2204" s="202">
        <f t="shared" si="201"/>
        <v>0</v>
      </c>
      <c r="W2204" s="202" t="str">
        <f t="shared" si="200"/>
        <v>0</v>
      </c>
    </row>
    <row r="2205" spans="2:23" ht="15.75" customHeight="1" x14ac:dyDescent="0.25">
      <c r="B2205" s="220"/>
      <c r="C2205" s="223"/>
      <c r="D2205" s="901"/>
      <c r="E2205" s="901"/>
      <c r="F2205" s="901"/>
      <c r="G2205" s="901"/>
      <c r="H2205" s="901"/>
      <c r="I2205" s="901"/>
      <c r="J2205" s="901"/>
      <c r="K2205" s="901"/>
      <c r="L2205" s="901"/>
      <c r="M2205" s="901"/>
      <c r="N2205" s="901"/>
      <c r="O2205" s="901"/>
      <c r="P2205" s="901"/>
      <c r="Q2205" s="768"/>
      <c r="R2205" s="345"/>
      <c r="S2205" s="481"/>
      <c r="T2205" s="202" t="b">
        <f t="shared" si="198"/>
        <v>0</v>
      </c>
      <c r="U2205" s="202" t="str">
        <f t="shared" si="199"/>
        <v>FALSE</v>
      </c>
      <c r="V2205" s="202">
        <f t="shared" si="201"/>
        <v>0</v>
      </c>
      <c r="W2205" s="202" t="str">
        <f t="shared" si="200"/>
        <v>0</v>
      </c>
    </row>
    <row r="2206" spans="2:23" ht="9.6" customHeight="1" x14ac:dyDescent="0.25">
      <c r="B2206" s="220"/>
      <c r="C2206" s="223"/>
      <c r="D2206" s="307"/>
      <c r="E2206" s="307"/>
      <c r="F2206" s="307"/>
      <c r="G2206" s="307"/>
      <c r="H2206" s="307"/>
      <c r="I2206" s="307"/>
      <c r="J2206" s="307"/>
      <c r="K2206" s="307"/>
      <c r="L2206" s="307"/>
      <c r="M2206" s="307"/>
      <c r="N2206" s="323"/>
      <c r="O2206" s="307"/>
      <c r="P2206" s="307"/>
      <c r="Q2206" s="307"/>
      <c r="R2206" s="345"/>
      <c r="S2206" s="481"/>
      <c r="T2206" s="202" t="b">
        <f t="shared" si="198"/>
        <v>0</v>
      </c>
      <c r="U2206" s="202" t="str">
        <f t="shared" si="199"/>
        <v>FALSE</v>
      </c>
      <c r="V2206" s="202">
        <f t="shared" si="201"/>
        <v>0</v>
      </c>
      <c r="W2206" s="202" t="str">
        <f t="shared" si="200"/>
        <v>0</v>
      </c>
    </row>
    <row r="2207" spans="2:23" ht="12.6" customHeight="1" x14ac:dyDescent="0.25">
      <c r="B2207" s="220"/>
      <c r="C2207" s="223"/>
      <c r="D2207" s="974"/>
      <c r="E2207" s="975"/>
      <c r="F2207" s="975"/>
      <c r="G2207" s="975"/>
      <c r="H2207" s="975"/>
      <c r="I2207" s="975"/>
      <c r="J2207" s="975"/>
      <c r="K2207" s="975"/>
      <c r="L2207" s="975"/>
      <c r="M2207" s="975"/>
      <c r="N2207" s="975"/>
      <c r="O2207" s="975"/>
      <c r="P2207" s="975"/>
      <c r="Q2207" s="976"/>
      <c r="R2207" s="699"/>
      <c r="S2207" s="481" t="str">
        <f>IF(AND(I2200="YES",D2207=""),"Please add narrative text.","")</f>
        <v/>
      </c>
      <c r="T2207" s="202" t="b">
        <f t="shared" si="198"/>
        <v>0</v>
      </c>
      <c r="U2207" s="202" t="str">
        <f t="shared" si="199"/>
        <v>FALSE</v>
      </c>
      <c r="V2207" s="202">
        <f t="shared" si="201"/>
        <v>0</v>
      </c>
      <c r="W2207" s="202" t="str">
        <f t="shared" si="200"/>
        <v>0</v>
      </c>
    </row>
    <row r="2208" spans="2:23" ht="15.75" x14ac:dyDescent="0.25">
      <c r="B2208" s="220"/>
      <c r="C2208" s="223"/>
      <c r="D2208" s="977"/>
      <c r="E2208" s="978"/>
      <c r="F2208" s="978"/>
      <c r="G2208" s="978"/>
      <c r="H2208" s="978"/>
      <c r="I2208" s="978"/>
      <c r="J2208" s="978"/>
      <c r="K2208" s="978"/>
      <c r="L2208" s="978"/>
      <c r="M2208" s="978"/>
      <c r="N2208" s="978"/>
      <c r="O2208" s="978"/>
      <c r="P2208" s="978"/>
      <c r="Q2208" s="979"/>
      <c r="R2208" s="345"/>
      <c r="S2208" s="481"/>
      <c r="T2208" s="202" t="b">
        <f t="shared" si="198"/>
        <v>0</v>
      </c>
      <c r="U2208" s="202" t="str">
        <f t="shared" si="199"/>
        <v>FALSE</v>
      </c>
      <c r="V2208" s="202">
        <f t="shared" si="201"/>
        <v>0</v>
      </c>
      <c r="W2208" s="202" t="str">
        <f t="shared" si="200"/>
        <v>0</v>
      </c>
    </row>
    <row r="2209" spans="1:41" ht="15.75" x14ac:dyDescent="0.25">
      <c r="B2209" s="220"/>
      <c r="C2209" s="223"/>
      <c r="D2209" s="977"/>
      <c r="E2209" s="978"/>
      <c r="F2209" s="978"/>
      <c r="G2209" s="978"/>
      <c r="H2209" s="978"/>
      <c r="I2209" s="978"/>
      <c r="J2209" s="978"/>
      <c r="K2209" s="978"/>
      <c r="L2209" s="978"/>
      <c r="M2209" s="978"/>
      <c r="N2209" s="978"/>
      <c r="O2209" s="978"/>
      <c r="P2209" s="978"/>
      <c r="Q2209" s="979"/>
      <c r="R2209" s="345"/>
      <c r="S2209" s="481"/>
      <c r="T2209" s="202" t="b">
        <f t="shared" si="198"/>
        <v>0</v>
      </c>
      <c r="U2209" s="202" t="str">
        <f t="shared" si="199"/>
        <v>FALSE</v>
      </c>
      <c r="V2209" s="202">
        <f t="shared" si="201"/>
        <v>0</v>
      </c>
      <c r="W2209" s="202" t="str">
        <f t="shared" si="200"/>
        <v>0</v>
      </c>
    </row>
    <row r="2210" spans="1:41" ht="15.75" x14ac:dyDescent="0.25">
      <c r="B2210" s="220"/>
      <c r="C2210" s="223"/>
      <c r="D2210" s="977"/>
      <c r="E2210" s="978"/>
      <c r="F2210" s="978"/>
      <c r="G2210" s="978"/>
      <c r="H2210" s="978"/>
      <c r="I2210" s="978"/>
      <c r="J2210" s="978"/>
      <c r="K2210" s="978"/>
      <c r="L2210" s="978"/>
      <c r="M2210" s="978"/>
      <c r="N2210" s="978"/>
      <c r="O2210" s="978"/>
      <c r="P2210" s="978"/>
      <c r="Q2210" s="979"/>
      <c r="R2210" s="345"/>
      <c r="S2210" s="481"/>
      <c r="T2210" s="202" t="b">
        <f t="shared" si="198"/>
        <v>0</v>
      </c>
      <c r="U2210" s="202" t="str">
        <f t="shared" si="199"/>
        <v>FALSE</v>
      </c>
      <c r="V2210" s="202">
        <f t="shared" si="201"/>
        <v>0</v>
      </c>
      <c r="W2210" s="202" t="str">
        <f t="shared" si="200"/>
        <v>0</v>
      </c>
    </row>
    <row r="2211" spans="1:41" ht="15.75" x14ac:dyDescent="0.25">
      <c r="B2211" s="220"/>
      <c r="C2211" s="223"/>
      <c r="D2211" s="977"/>
      <c r="E2211" s="978"/>
      <c r="F2211" s="978"/>
      <c r="G2211" s="978"/>
      <c r="H2211" s="978"/>
      <c r="I2211" s="978"/>
      <c r="J2211" s="978"/>
      <c r="K2211" s="978"/>
      <c r="L2211" s="978"/>
      <c r="M2211" s="978"/>
      <c r="N2211" s="978"/>
      <c r="O2211" s="978"/>
      <c r="P2211" s="978"/>
      <c r="Q2211" s="979"/>
      <c r="R2211" s="345"/>
      <c r="S2211" s="481"/>
      <c r="T2211" s="202" t="b">
        <f t="shared" si="198"/>
        <v>0</v>
      </c>
      <c r="U2211" s="202" t="str">
        <f t="shared" si="199"/>
        <v>FALSE</v>
      </c>
      <c r="V2211" s="202">
        <f t="shared" si="201"/>
        <v>0</v>
      </c>
      <c r="W2211" s="202" t="str">
        <f t="shared" si="200"/>
        <v>0</v>
      </c>
    </row>
    <row r="2212" spans="1:41" ht="15.75" x14ac:dyDescent="0.25">
      <c r="B2212" s="220"/>
      <c r="C2212" s="223"/>
      <c r="D2212" s="977"/>
      <c r="E2212" s="978"/>
      <c r="F2212" s="978"/>
      <c r="G2212" s="978"/>
      <c r="H2212" s="978"/>
      <c r="I2212" s="978"/>
      <c r="J2212" s="978"/>
      <c r="K2212" s="978"/>
      <c r="L2212" s="978"/>
      <c r="M2212" s="978"/>
      <c r="N2212" s="978"/>
      <c r="O2212" s="978"/>
      <c r="P2212" s="978"/>
      <c r="Q2212" s="979"/>
      <c r="R2212" s="345"/>
      <c r="S2212" s="481"/>
      <c r="T2212" s="202" t="b">
        <f t="shared" si="198"/>
        <v>0</v>
      </c>
      <c r="U2212" s="202" t="str">
        <f t="shared" si="199"/>
        <v>FALSE</v>
      </c>
      <c r="V2212" s="202">
        <f t="shared" si="201"/>
        <v>0</v>
      </c>
      <c r="W2212" s="202" t="str">
        <f t="shared" si="200"/>
        <v>0</v>
      </c>
    </row>
    <row r="2213" spans="1:41" ht="15.75" x14ac:dyDescent="0.25">
      <c r="B2213" s="220"/>
      <c r="C2213" s="223"/>
      <c r="D2213" s="980"/>
      <c r="E2213" s="981"/>
      <c r="F2213" s="981"/>
      <c r="G2213" s="981"/>
      <c r="H2213" s="981"/>
      <c r="I2213" s="981"/>
      <c r="J2213" s="981"/>
      <c r="K2213" s="981"/>
      <c r="L2213" s="981"/>
      <c r="M2213" s="981"/>
      <c r="N2213" s="981"/>
      <c r="O2213" s="981"/>
      <c r="P2213" s="981"/>
      <c r="Q2213" s="982"/>
      <c r="R2213" s="700"/>
      <c r="S2213" s="481"/>
      <c r="T2213" s="202" t="b">
        <f t="shared" si="198"/>
        <v>0</v>
      </c>
      <c r="U2213" s="202" t="str">
        <f t="shared" si="199"/>
        <v>FALSE</v>
      </c>
      <c r="V2213" s="202">
        <f t="shared" si="201"/>
        <v>0</v>
      </c>
      <c r="W2213" s="202" t="str">
        <f t="shared" si="200"/>
        <v>0</v>
      </c>
    </row>
    <row r="2214" spans="1:41" ht="15.75" x14ac:dyDescent="0.25">
      <c r="B2214" s="220"/>
      <c r="C2214" s="223"/>
      <c r="D2214" s="333"/>
      <c r="E2214" s="307"/>
      <c r="F2214" s="307"/>
      <c r="G2214" s="307"/>
      <c r="H2214" s="307"/>
      <c r="I2214" s="307"/>
      <c r="J2214" s="307"/>
      <c r="K2214" s="307"/>
      <c r="L2214" s="307"/>
      <c r="M2214" s="307"/>
      <c r="N2214" s="323"/>
      <c r="O2214" s="207"/>
      <c r="P2214" s="151"/>
      <c r="Q2214" s="151"/>
      <c r="R2214" s="345"/>
      <c r="S2214" s="481"/>
      <c r="T2214" s="202" t="b">
        <f t="shared" si="198"/>
        <v>0</v>
      </c>
      <c r="U2214" s="202" t="str">
        <f t="shared" si="199"/>
        <v>FALSE</v>
      </c>
      <c r="V2214" s="202">
        <f t="shared" si="201"/>
        <v>0</v>
      </c>
      <c r="W2214" s="202" t="str">
        <f t="shared" si="200"/>
        <v>0</v>
      </c>
    </row>
    <row r="2215" spans="1:41" x14ac:dyDescent="0.25">
      <c r="B2215" s="220"/>
      <c r="C2215" s="223"/>
      <c r="D2215" s="709" t="s">
        <v>575</v>
      </c>
      <c r="E2215" s="394"/>
      <c r="F2215" s="394"/>
      <c r="G2215" s="394"/>
      <c r="H2215" s="394"/>
      <c r="I2215" s="394"/>
      <c r="J2215" s="394"/>
      <c r="K2215" s="968" t="s">
        <v>251</v>
      </c>
      <c r="L2215" s="969"/>
      <c r="M2215" s="207"/>
      <c r="N2215" s="394"/>
      <c r="O2215" s="207"/>
      <c r="P2215" s="207"/>
      <c r="Q2215" s="207"/>
      <c r="R2215" s="306"/>
      <c r="S2215" s="481" t="str">
        <f>IF(AND(I2200="YES",K2215="&lt;select&gt;"),"Please upload the required documentation.","")</f>
        <v/>
      </c>
      <c r="T2215" s="202" t="b">
        <f>IF(W2215="1",TRUE,FALSE)</f>
        <v>0</v>
      </c>
      <c r="U2215" s="202" t="str">
        <f t="shared" si="199"/>
        <v>FALSE</v>
      </c>
      <c r="V2215" s="202">
        <f>IF(K2215="Uploaded",1,0)</f>
        <v>0</v>
      </c>
      <c r="W2215" s="202" t="str">
        <f t="shared" si="200"/>
        <v>0</v>
      </c>
    </row>
    <row r="2216" spans="1:41" ht="15.75" x14ac:dyDescent="0.25">
      <c r="B2216" s="220"/>
      <c r="C2216" s="223"/>
      <c r="D2216" s="394"/>
      <c r="E2216" s="394"/>
      <c r="F2216" s="394"/>
      <c r="G2216" s="394"/>
      <c r="H2216" s="394"/>
      <c r="I2216" s="394"/>
      <c r="J2216" s="394"/>
      <c r="K2216" s="394"/>
      <c r="L2216" s="394"/>
      <c r="M2216" s="394"/>
      <c r="N2216" s="394"/>
      <c r="O2216" s="394"/>
      <c r="P2216" s="151"/>
      <c r="Q2216" s="151"/>
      <c r="R2216" s="306"/>
      <c r="S2216" s="481"/>
      <c r="T2216" s="202" t="b">
        <f t="shared" si="198"/>
        <v>0</v>
      </c>
      <c r="U2216" s="202" t="str">
        <f t="shared" si="199"/>
        <v>FALSE</v>
      </c>
      <c r="V2216" s="202">
        <f t="shared" si="201"/>
        <v>0</v>
      </c>
      <c r="W2216" s="202" t="str">
        <f t="shared" si="200"/>
        <v>0</v>
      </c>
    </row>
    <row r="2217" spans="1:41" ht="15.75" x14ac:dyDescent="0.25">
      <c r="B2217" s="220"/>
      <c r="C2217" s="223"/>
      <c r="D2217" s="221" t="s">
        <v>663</v>
      </c>
      <c r="E2217" s="775"/>
      <c r="F2217" s="775"/>
      <c r="G2217" s="223"/>
      <c r="H2217" s="224"/>
      <c r="I2217" s="223"/>
      <c r="J2217" s="223"/>
      <c r="K2217" s="223"/>
      <c r="L2217" s="223"/>
      <c r="M2217" s="223"/>
      <c r="N2217" s="225"/>
      <c r="O2217" s="226"/>
      <c r="P2217" s="772"/>
      <c r="Q2217" s="772"/>
      <c r="R2217" s="773"/>
      <c r="S2217" s="481"/>
      <c r="T2217" s="202" t="b">
        <f t="shared" si="198"/>
        <v>0</v>
      </c>
      <c r="U2217" s="202" t="str">
        <f t="shared" si="199"/>
        <v>FALSE</v>
      </c>
      <c r="V2217" s="202">
        <f t="shared" si="201"/>
        <v>0</v>
      </c>
      <c r="W2217" s="202" t="str">
        <f t="shared" si="200"/>
        <v>0</v>
      </c>
    </row>
    <row r="2218" spans="1:41" ht="15.75" x14ac:dyDescent="0.25">
      <c r="B2218" s="220"/>
      <c r="C2218" s="223"/>
      <c r="D2218" s="229"/>
      <c r="E2218" s="411" t="s">
        <v>257</v>
      </c>
      <c r="F2218" s="956" t="s">
        <v>251</v>
      </c>
      <c r="G2218" s="957"/>
      <c r="H2218" s="957"/>
      <c r="I2218" s="957"/>
      <c r="J2218" s="958"/>
      <c r="K2218" s="494"/>
      <c r="L2218" s="411" t="s">
        <v>258</v>
      </c>
      <c r="M2218" s="956" t="s">
        <v>251</v>
      </c>
      <c r="N2218" s="957"/>
      <c r="O2218" s="957"/>
      <c r="P2218" s="957"/>
      <c r="Q2218" s="958"/>
      <c r="R2218" s="773"/>
      <c r="S2218" s="481"/>
      <c r="T2218" s="202" t="b">
        <f t="shared" si="198"/>
        <v>0</v>
      </c>
      <c r="U2218" s="202" t="str">
        <f t="shared" si="199"/>
        <v>FALSE</v>
      </c>
      <c r="V2218" s="202">
        <f t="shared" si="201"/>
        <v>0</v>
      </c>
      <c r="W2218" s="202" t="str">
        <f t="shared" si="200"/>
        <v>0</v>
      </c>
    </row>
    <row r="2219" spans="1:41" ht="15.75" x14ac:dyDescent="0.25">
      <c r="B2219" s="220"/>
      <c r="C2219" s="223"/>
      <c r="D2219" s="770"/>
      <c r="E2219" s="770"/>
      <c r="F2219" s="770"/>
      <c r="G2219" s="770"/>
      <c r="H2219" s="770"/>
      <c r="I2219" s="770"/>
      <c r="J2219" s="770"/>
      <c r="K2219" s="770"/>
      <c r="L2219" s="770"/>
      <c r="M2219" s="770"/>
      <c r="N2219" s="770"/>
      <c r="O2219" s="770"/>
      <c r="P2219" s="774"/>
      <c r="Q2219" s="151"/>
      <c r="R2219" s="306"/>
      <c r="S2219" s="481"/>
      <c r="T2219" s="202" t="b">
        <f t="shared" si="198"/>
        <v>0</v>
      </c>
      <c r="U2219" s="202" t="str">
        <f t="shared" si="199"/>
        <v>FALSE</v>
      </c>
      <c r="V2219" s="202">
        <f t="shared" si="201"/>
        <v>0</v>
      </c>
      <c r="W2219" s="202" t="str">
        <f t="shared" si="200"/>
        <v>0</v>
      </c>
    </row>
    <row r="2220" spans="1:41" ht="27.75" customHeight="1" thickBot="1" x14ac:dyDescent="0.3">
      <c r="A2220" s="124"/>
      <c r="B2220" s="954" t="s">
        <v>758</v>
      </c>
      <c r="C2220" s="955"/>
      <c r="D2220" s="955"/>
      <c r="E2220" s="319"/>
      <c r="F2220" s="319"/>
      <c r="G2220" s="319"/>
      <c r="H2220" s="319"/>
      <c r="I2220" s="319"/>
      <c r="J2220" s="319"/>
      <c r="K2220" s="319"/>
      <c r="L2220" s="319"/>
      <c r="M2220" s="319"/>
      <c r="N2220" s="319"/>
      <c r="O2220" s="319"/>
      <c r="P2220" s="319"/>
      <c r="Q2220" s="320"/>
      <c r="R2220" s="321"/>
      <c r="S2220" s="486"/>
      <c r="T2220" s="202" t="b">
        <f>IF(W2220="1",TRUE,FALSE)</f>
        <v>0</v>
      </c>
      <c r="U2220" s="202" t="str">
        <f>""&amp;T2220&amp;""</f>
        <v>FALSE</v>
      </c>
      <c r="V2220" s="202">
        <f>IF(C2220="Uploaded",1,0)</f>
        <v>0</v>
      </c>
      <c r="W2220" s="202" t="str">
        <f>""&amp;V2220&amp;""</f>
        <v>0</v>
      </c>
      <c r="AL2220" s="178"/>
      <c r="AM2220" s="178"/>
      <c r="AN2220" s="178"/>
      <c r="AO2220" s="178"/>
    </row>
    <row r="2221" spans="1:41" collapsed="1" x14ac:dyDescent="0.25">
      <c r="G2221" s="384"/>
      <c r="H2221" s="384"/>
      <c r="I2221" s="395"/>
      <c r="J2221" s="384"/>
      <c r="K2221" s="395"/>
      <c r="L2221" s="384"/>
      <c r="M2221" s="384"/>
      <c r="N2221" s="396"/>
      <c r="O2221" s="384"/>
      <c r="P2221" s="384"/>
      <c r="Q2221" s="384"/>
      <c r="R2221" s="397"/>
    </row>
  </sheetData>
  <sheetProtection algorithmName="SHA-512" hashValue="LlFDyUFbDi1dZzeiPdyF60IxuymAmnLL3k7nkhVlIpibtYbbY/NB67HURtJlrAZ84+Y8ejINQ/VX91RRSceq5Q==" saltValue="K0VQp+tbMonE8BSKU7lCrw==" spinCount="100000" sheet="1" objects="1" scenarios="1" formatCells="0" formatColumns="0" formatRows="0" insertRows="0" insertHyperlinks="0" selectLockedCells="1"/>
  <mergeCells count="682">
    <mergeCell ref="D1578:Q1583"/>
    <mergeCell ref="D694:O695"/>
    <mergeCell ref="P694:Q694"/>
    <mergeCell ref="P716:Q716"/>
    <mergeCell ref="C103:E103"/>
    <mergeCell ref="C104:D104"/>
    <mergeCell ref="C105:E105"/>
    <mergeCell ref="F103:I103"/>
    <mergeCell ref="F104:G104"/>
    <mergeCell ref="F105:I105"/>
    <mergeCell ref="D197:Q198"/>
    <mergeCell ref="D232:Q237"/>
    <mergeCell ref="P138:Q138"/>
    <mergeCell ref="P140:Q140"/>
    <mergeCell ref="D168:Q174"/>
    <mergeCell ref="D176:O177"/>
    <mergeCell ref="D475:Q480"/>
    <mergeCell ref="D493:Q497"/>
    <mergeCell ref="M251:Q251"/>
    <mergeCell ref="F282:J282"/>
    <mergeCell ref="D156:Q157"/>
    <mergeCell ref="D138:O139"/>
    <mergeCell ref="D1526:O1526"/>
    <mergeCell ref="D1442:O1443"/>
    <mergeCell ref="I1667:J1667"/>
    <mergeCell ref="K102:L102"/>
    <mergeCell ref="K103:L103"/>
    <mergeCell ref="K104:M104"/>
    <mergeCell ref="K105:N105"/>
    <mergeCell ref="D1647:Q1652"/>
    <mergeCell ref="P1654:Q1654"/>
    <mergeCell ref="P1990:Q1990"/>
    <mergeCell ref="D2034:Q2038"/>
    <mergeCell ref="D757:P761"/>
    <mergeCell ref="K779:L779"/>
    <mergeCell ref="P779:Q779"/>
    <mergeCell ref="P809:Q809"/>
    <mergeCell ref="F740:J740"/>
    <mergeCell ref="M740:Q740"/>
    <mergeCell ref="P768:Q768"/>
    <mergeCell ref="P781:Q781"/>
    <mergeCell ref="D801:Q802"/>
    <mergeCell ref="P795:Q795"/>
    <mergeCell ref="P1442:Q1442"/>
    <mergeCell ref="P1460:Q1460"/>
    <mergeCell ref="D140:O141"/>
    <mergeCell ref="P1493:Q1493"/>
    <mergeCell ref="D190:Q190"/>
    <mergeCell ref="D1643:O1643"/>
    <mergeCell ref="M1588:Q1588"/>
    <mergeCell ref="P2107:Q2107"/>
    <mergeCell ref="D2091:Q2092"/>
    <mergeCell ref="D2089:L2090"/>
    <mergeCell ref="N2089:Q2090"/>
    <mergeCell ref="D2062:Q2063"/>
    <mergeCell ref="D2065:Q2068"/>
    <mergeCell ref="D2099:Q2105"/>
    <mergeCell ref="D2094:Q2095"/>
    <mergeCell ref="D2054:L2055"/>
    <mergeCell ref="P2070:Q2070"/>
    <mergeCell ref="P1886:Q1886"/>
    <mergeCell ref="P1884:Q1884"/>
    <mergeCell ref="D1874:Q1876"/>
    <mergeCell ref="D1866:Q1871"/>
    <mergeCell ref="F1852:J1852"/>
    <mergeCell ref="M1852:Q1852"/>
    <mergeCell ref="P1806:Q1806"/>
    <mergeCell ref="F1736:J1736"/>
    <mergeCell ref="M1736:Q1736"/>
    <mergeCell ref="D1677:O1677"/>
    <mergeCell ref="D1758:O1759"/>
    <mergeCell ref="D1778:O1778"/>
    <mergeCell ref="D1982:Q1983"/>
    <mergeCell ref="D1985:Q1988"/>
    <mergeCell ref="D2022:O2022"/>
    <mergeCell ref="P1967:Q1967"/>
    <mergeCell ref="P1709:Q1709"/>
    <mergeCell ref="D1698:Q1699"/>
    <mergeCell ref="D1701:Q1707"/>
    <mergeCell ref="D1816:Q1817"/>
    <mergeCell ref="D1942:Q1946"/>
    <mergeCell ref="D1873:O1873"/>
    <mergeCell ref="D1937:O1937"/>
    <mergeCell ref="M1889:Q1889"/>
    <mergeCell ref="D1878:Q1882"/>
    <mergeCell ref="F1761:J1761"/>
    <mergeCell ref="M1761:Q1761"/>
    <mergeCell ref="D1791:Q1793"/>
    <mergeCell ref="D1747:Q1748"/>
    <mergeCell ref="D1957:O1957"/>
    <mergeCell ref="F1907:J1907"/>
    <mergeCell ref="M1907:Q1907"/>
    <mergeCell ref="D1864:Q1864"/>
    <mergeCell ref="M1970:Q1970"/>
    <mergeCell ref="D1886:O1887"/>
    <mergeCell ref="D1900:Q1904"/>
    <mergeCell ref="D1598:O1598"/>
    <mergeCell ref="F1627:J1627"/>
    <mergeCell ref="M1627:Q1627"/>
    <mergeCell ref="D1455:Q1458"/>
    <mergeCell ref="D1470:Q1471"/>
    <mergeCell ref="D1473:Q1479"/>
    <mergeCell ref="I1602:J1602"/>
    <mergeCell ref="F1588:J1588"/>
    <mergeCell ref="P1624:Q1624"/>
    <mergeCell ref="M1520:Q1520"/>
    <mergeCell ref="D1460:O1461"/>
    <mergeCell ref="D1481:O1481"/>
    <mergeCell ref="F1568:J1568"/>
    <mergeCell ref="D1606:Q1612"/>
    <mergeCell ref="M1463:Q1463"/>
    <mergeCell ref="F1498:J1498"/>
    <mergeCell ref="M1498:Q1498"/>
    <mergeCell ref="F1520:J1520"/>
    <mergeCell ref="P1585:Q1585"/>
    <mergeCell ref="D1506:Q1507"/>
    <mergeCell ref="D1585:O1586"/>
    <mergeCell ref="D1618:Q1622"/>
    <mergeCell ref="D1615:Q1616"/>
    <mergeCell ref="M1568:Q1568"/>
    <mergeCell ref="D1637:Q1641"/>
    <mergeCell ref="F961:J961"/>
    <mergeCell ref="M961:Q961"/>
    <mergeCell ref="D1150:O1150"/>
    <mergeCell ref="F1110:J1110"/>
    <mergeCell ref="M1110:Q1110"/>
    <mergeCell ref="F1132:J1132"/>
    <mergeCell ref="D1281:O1281"/>
    <mergeCell ref="D1235:O1235"/>
    <mergeCell ref="D1252:Q1257"/>
    <mergeCell ref="P1127:Q1127"/>
    <mergeCell ref="P1129:Q1129"/>
    <mergeCell ref="D1173:O1173"/>
    <mergeCell ref="P1171:Q1171"/>
    <mergeCell ref="P1173:Q1173"/>
    <mergeCell ref="P1150:Q1150"/>
    <mergeCell ref="D1183:Q1184"/>
    <mergeCell ref="D1225:Q1226"/>
    <mergeCell ref="D1214:O1214"/>
    <mergeCell ref="F1089:J1089"/>
    <mergeCell ref="M1089:Q1089"/>
    <mergeCell ref="D1052:O1052"/>
    <mergeCell ref="D1025:O1026"/>
    <mergeCell ref="H1023:J1023"/>
    <mergeCell ref="D1186:Q1191"/>
    <mergeCell ref="D1485:Q1491"/>
    <mergeCell ref="D1259:O1259"/>
    <mergeCell ref="P1193:Q1193"/>
    <mergeCell ref="M1015:Q1015"/>
    <mergeCell ref="P837:Q837"/>
    <mergeCell ref="K821:L821"/>
    <mergeCell ref="P821:Q821"/>
    <mergeCell ref="F939:J939"/>
    <mergeCell ref="H1001:I1001"/>
    <mergeCell ref="D1012:O1012"/>
    <mergeCell ref="M1004:Q1004"/>
    <mergeCell ref="D958:O959"/>
    <mergeCell ref="M939:Q939"/>
    <mergeCell ref="D971:O971"/>
    <mergeCell ref="F1004:J1004"/>
    <mergeCell ref="P996:Q996"/>
    <mergeCell ref="P998:Q998"/>
    <mergeCell ref="P956:Q956"/>
    <mergeCell ref="P958:Q958"/>
    <mergeCell ref="D924:P925"/>
    <mergeCell ref="P891:Q891"/>
    <mergeCell ref="D885:Q886"/>
    <mergeCell ref="D927:Q928"/>
    <mergeCell ref="P973:Q973"/>
    <mergeCell ref="D1204:Q1205"/>
    <mergeCell ref="D1207:Q1212"/>
    <mergeCell ref="D1116:O1116"/>
    <mergeCell ref="P1086:Q1086"/>
    <mergeCell ref="D1140:P1141"/>
    <mergeCell ref="D1143:Q1148"/>
    <mergeCell ref="D1159:O1159"/>
    <mergeCell ref="M1132:Q1132"/>
    <mergeCell ref="F1153:J1153"/>
    <mergeCell ref="M1153:Q1153"/>
    <mergeCell ref="P1107:Q1107"/>
    <mergeCell ref="D1100:Q1105"/>
    <mergeCell ref="D1120:Q1125"/>
    <mergeCell ref="D1095:O1095"/>
    <mergeCell ref="D1107:O1108"/>
    <mergeCell ref="D1074:O1074"/>
    <mergeCell ref="F1068:J1068"/>
    <mergeCell ref="M1068:Q1068"/>
    <mergeCell ref="M1028:Q1028"/>
    <mergeCell ref="M977:Q977"/>
    <mergeCell ref="F977:J977"/>
    <mergeCell ref="P1025:Q1025"/>
    <mergeCell ref="D988:Q994"/>
    <mergeCell ref="F1217:J1217"/>
    <mergeCell ref="M1217:Q1217"/>
    <mergeCell ref="D1202:O1202"/>
    <mergeCell ref="D1193:O1193"/>
    <mergeCell ref="D1223:O1223"/>
    <mergeCell ref="K768:L768"/>
    <mergeCell ref="F1175:J1175"/>
    <mergeCell ref="M1175:Q1175"/>
    <mergeCell ref="F1196:J1196"/>
    <mergeCell ref="M1196:Q1196"/>
    <mergeCell ref="K851:L851"/>
    <mergeCell ref="P851:Q851"/>
    <mergeCell ref="K795:L795"/>
    <mergeCell ref="P823:Q823"/>
    <mergeCell ref="D826:P827"/>
    <mergeCell ref="D829:Q830"/>
    <mergeCell ref="D899:Q900"/>
    <mergeCell ref="K905:L905"/>
    <mergeCell ref="P921:Q921"/>
    <mergeCell ref="D798:P799"/>
    <mergeCell ref="K809:L809"/>
    <mergeCell ref="D1164:Q1169"/>
    <mergeCell ref="D1171:O1172"/>
    <mergeCell ref="D1086:O1087"/>
    <mergeCell ref="P1235:Q1235"/>
    <mergeCell ref="P1214:Q1214"/>
    <mergeCell ref="P1423:Q1423"/>
    <mergeCell ref="P1517:Q1517"/>
    <mergeCell ref="P1539:Q1539"/>
    <mergeCell ref="P1565:Q1565"/>
    <mergeCell ref="F1552:I1552"/>
    <mergeCell ref="D1509:Q1515"/>
    <mergeCell ref="D1529:Q1530"/>
    <mergeCell ref="D1532:Q1537"/>
    <mergeCell ref="L1552:O1552"/>
    <mergeCell ref="D1548:O1548"/>
    <mergeCell ref="F1542:J1542"/>
    <mergeCell ref="M1542:Q1542"/>
    <mergeCell ref="D1539:O1540"/>
    <mergeCell ref="D1565:O1566"/>
    <mergeCell ref="D1436:Q1440"/>
    <mergeCell ref="P1495:Q1495"/>
    <mergeCell ref="D1558:Q1563"/>
    <mergeCell ref="F1445:J1445"/>
    <mergeCell ref="M1445:Q1445"/>
    <mergeCell ref="F1463:J1463"/>
    <mergeCell ref="D1228:Q1233"/>
    <mergeCell ref="D1417:Q1421"/>
    <mergeCell ref="F1403:J1403"/>
    <mergeCell ref="M1403:Q1403"/>
    <mergeCell ref="D1329:O1329"/>
    <mergeCell ref="D1345:Q1349"/>
    <mergeCell ref="F1275:J1275"/>
    <mergeCell ref="M1275:Q1275"/>
    <mergeCell ref="F1295:J1295"/>
    <mergeCell ref="M1295:Q1295"/>
    <mergeCell ref="F1323:J1323"/>
    <mergeCell ref="P1351:Q1351"/>
    <mergeCell ref="D1332:O1333"/>
    <mergeCell ref="M1383:Q1383"/>
    <mergeCell ref="D1320:O1321"/>
    <mergeCell ref="D1351:O1352"/>
    <mergeCell ref="D1393:Q1398"/>
    <mergeCell ref="D1400:O1401"/>
    <mergeCell ref="P1400:Q1400"/>
    <mergeCell ref="P1292:Q1292"/>
    <mergeCell ref="D1285:Q1290"/>
    <mergeCell ref="D1305:Q1309"/>
    <mergeCell ref="P1320:Q1320"/>
    <mergeCell ref="D1374:Q1378"/>
    <mergeCell ref="D1360:O1360"/>
    <mergeCell ref="D1389:O1389"/>
    <mergeCell ref="P1380:Q1380"/>
    <mergeCell ref="D1362:Q1364"/>
    <mergeCell ref="D1366:Q1370"/>
    <mergeCell ref="B14:R16"/>
    <mergeCell ref="F69:R69"/>
    <mergeCell ref="L27:M27"/>
    <mergeCell ref="C33:P34"/>
    <mergeCell ref="D88:O90"/>
    <mergeCell ref="P40:Q40"/>
    <mergeCell ref="M30:Q30"/>
    <mergeCell ref="L56:P56"/>
    <mergeCell ref="C46:P47"/>
    <mergeCell ref="C70:O71"/>
    <mergeCell ref="C59:P60"/>
    <mergeCell ref="C85:O86"/>
    <mergeCell ref="M79:N79"/>
    <mergeCell ref="D75:Q77"/>
    <mergeCell ref="N38:O38"/>
    <mergeCell ref="N64:O64"/>
    <mergeCell ref="D23:Q25"/>
    <mergeCell ref="D51:Q53"/>
    <mergeCell ref="F82:J82"/>
    <mergeCell ref="M82:Q82"/>
    <mergeCell ref="F43:I43"/>
    <mergeCell ref="L43:P43"/>
    <mergeCell ref="L67:P67"/>
    <mergeCell ref="D95:O96"/>
    <mergeCell ref="D159:Q164"/>
    <mergeCell ref="D436:Q441"/>
    <mergeCell ref="P413:Q413"/>
    <mergeCell ref="D320:Q320"/>
    <mergeCell ref="D322:Q325"/>
    <mergeCell ref="D211:Q217"/>
    <mergeCell ref="D122:Q126"/>
    <mergeCell ref="D349:O349"/>
    <mergeCell ref="D370:O370"/>
    <mergeCell ref="D372:Q375"/>
    <mergeCell ref="D178:O179"/>
    <mergeCell ref="P176:Q176"/>
    <mergeCell ref="P178:Q178"/>
    <mergeCell ref="D153:N154"/>
    <mergeCell ref="D329:Q329"/>
    <mergeCell ref="D130:Q130"/>
    <mergeCell ref="D265:Q268"/>
    <mergeCell ref="D132:Q136"/>
    <mergeCell ref="D318:O318"/>
    <mergeCell ref="D301:Q301"/>
    <mergeCell ref="D187:O188"/>
    <mergeCell ref="B101:F101"/>
    <mergeCell ref="D390:Q393"/>
    <mergeCell ref="D353:Q357"/>
    <mergeCell ref="D200:Q206"/>
    <mergeCell ref="D290:Q291"/>
    <mergeCell ref="D303:Q307"/>
    <mergeCell ref="D279:O280"/>
    <mergeCell ref="D263:P263"/>
    <mergeCell ref="P338:Q338"/>
    <mergeCell ref="D388:O388"/>
    <mergeCell ref="F362:J362"/>
    <mergeCell ref="M362:Q362"/>
    <mergeCell ref="F380:J380"/>
    <mergeCell ref="M380:Q380"/>
    <mergeCell ref="D350:Q351"/>
    <mergeCell ref="O102:R102"/>
    <mergeCell ref="O103:P103"/>
    <mergeCell ref="O104:P104"/>
    <mergeCell ref="O105:P105"/>
    <mergeCell ref="P115:R115"/>
    <mergeCell ref="P116:R116"/>
    <mergeCell ref="D338:O339"/>
    <mergeCell ref="D208:Q209"/>
    <mergeCell ref="C102:E102"/>
    <mergeCell ref="P501:Q501"/>
    <mergeCell ref="D571:M572"/>
    <mergeCell ref="D576:M577"/>
    <mergeCell ref="F525:J525"/>
    <mergeCell ref="M525:Q525"/>
    <mergeCell ref="F561:J561"/>
    <mergeCell ref="M561:Q561"/>
    <mergeCell ref="D433:P434"/>
    <mergeCell ref="D243:Q246"/>
    <mergeCell ref="P279:Q279"/>
    <mergeCell ref="D272:Q277"/>
    <mergeCell ref="P395:Q395"/>
    <mergeCell ref="D309:O310"/>
    <mergeCell ref="D340:O341"/>
    <mergeCell ref="D293:Q297"/>
    <mergeCell ref="P309:Q309"/>
    <mergeCell ref="P377:Q377"/>
    <mergeCell ref="F398:J398"/>
    <mergeCell ref="D331:Q336"/>
    <mergeCell ref="P340:Q340"/>
    <mergeCell ref="F343:J343"/>
    <mergeCell ref="P359:Q359"/>
    <mergeCell ref="D408:Q411"/>
    <mergeCell ref="M222:Q222"/>
    <mergeCell ref="F251:J251"/>
    <mergeCell ref="F222:J222"/>
    <mergeCell ref="P248:Q248"/>
    <mergeCell ref="D248:O249"/>
    <mergeCell ref="D219:O220"/>
    <mergeCell ref="M282:Q282"/>
    <mergeCell ref="F312:J312"/>
    <mergeCell ref="M312:Q312"/>
    <mergeCell ref="D261:O261"/>
    <mergeCell ref="P219:Q219"/>
    <mergeCell ref="D270:Q271"/>
    <mergeCell ref="D1:R1"/>
    <mergeCell ref="D1098:Q1098"/>
    <mergeCell ref="D1077:Q1077"/>
    <mergeCell ref="D327:O327"/>
    <mergeCell ref="B2:F2"/>
    <mergeCell ref="G2:R2"/>
    <mergeCell ref="B3:F3"/>
    <mergeCell ref="G3:R3"/>
    <mergeCell ref="B4:F4"/>
    <mergeCell ref="G4:R4"/>
    <mergeCell ref="B5:R10"/>
    <mergeCell ref="B108:R108"/>
    <mergeCell ref="F143:J143"/>
    <mergeCell ref="F56:I56"/>
    <mergeCell ref="M143:Q143"/>
    <mergeCell ref="F30:J30"/>
    <mergeCell ref="F181:J181"/>
    <mergeCell ref="M181:Q181"/>
    <mergeCell ref="M343:Q343"/>
    <mergeCell ref="D501:O502"/>
    <mergeCell ref="F633:J633"/>
    <mergeCell ref="M633:Q633"/>
    <mergeCell ref="D395:O396"/>
    <mergeCell ref="M504:Q504"/>
    <mergeCell ref="K610:L610"/>
    <mergeCell ref="P629:Q629"/>
    <mergeCell ref="D629:O630"/>
    <mergeCell ref="F613:J613"/>
    <mergeCell ref="M613:Q613"/>
    <mergeCell ref="D624:Q627"/>
    <mergeCell ref="D462:O463"/>
    <mergeCell ref="D452:Q453"/>
    <mergeCell ref="M416:Q416"/>
    <mergeCell ref="D430:J431"/>
    <mergeCell ref="D601:O601"/>
    <mergeCell ref="P499:Q499"/>
    <mergeCell ref="D586:O587"/>
    <mergeCell ref="M444:Q444"/>
    <mergeCell ref="D515:Q520"/>
    <mergeCell ref="P586:Q586"/>
    <mergeCell ref="P522:Q522"/>
    <mergeCell ref="D522:O523"/>
    <mergeCell ref="D540:M541"/>
    <mergeCell ref="D547:Q549"/>
    <mergeCell ref="P558:Q558"/>
    <mergeCell ref="D543:O543"/>
    <mergeCell ref="D581:Q584"/>
    <mergeCell ref="D535:M536"/>
    <mergeCell ref="D644:Q650"/>
    <mergeCell ref="F655:J655"/>
    <mergeCell ref="F697:J697"/>
    <mergeCell ref="M697:Q697"/>
    <mergeCell ref="F719:J719"/>
    <mergeCell ref="M398:Q398"/>
    <mergeCell ref="F416:J416"/>
    <mergeCell ref="D405:R406"/>
    <mergeCell ref="D404:O404"/>
    <mergeCell ref="D603:Q608"/>
    <mergeCell ref="D553:Q556"/>
    <mergeCell ref="F504:J504"/>
    <mergeCell ref="F589:J589"/>
    <mergeCell ref="M589:Q589"/>
    <mergeCell ref="D455:Q460"/>
    <mergeCell ref="F444:J444"/>
    <mergeCell ref="F465:J465"/>
    <mergeCell ref="M465:Q465"/>
    <mergeCell ref="F483:J483"/>
    <mergeCell ref="M483:Q483"/>
    <mergeCell ref="D473:Q473"/>
    <mergeCell ref="P462:Q462"/>
    <mergeCell ref="F676:J676"/>
    <mergeCell ref="M676:Q676"/>
    <mergeCell ref="M719:Q719"/>
    <mergeCell ref="D684:O684"/>
    <mergeCell ref="D686:Q692"/>
    <mergeCell ref="D706:Q706"/>
    <mergeCell ref="D708:Q714"/>
    <mergeCell ref="D641:Q642"/>
    <mergeCell ref="K652:L652"/>
    <mergeCell ref="D1079:Q1084"/>
    <mergeCell ref="F1000:P1000"/>
    <mergeCell ref="J737:K737"/>
    <mergeCell ref="D703:O703"/>
    <mergeCell ref="D726:P727"/>
    <mergeCell ref="M655:Q655"/>
    <mergeCell ref="D673:O674"/>
    <mergeCell ref="D725:O725"/>
    <mergeCell ref="D716:O717"/>
    <mergeCell ref="D729:Q735"/>
    <mergeCell ref="D665:Q671"/>
    <mergeCell ref="P673:Q673"/>
    <mergeCell ref="D770:P771"/>
    <mergeCell ref="D773:Q774"/>
    <mergeCell ref="D996:O997"/>
    <mergeCell ref="D998:O999"/>
    <mergeCell ref="D787:Q788"/>
    <mergeCell ref="K793:L793"/>
    <mergeCell ref="P793:Q793"/>
    <mergeCell ref="P893:Q893"/>
    <mergeCell ref="D913:Q914"/>
    <mergeCell ref="K919:L919"/>
    <mergeCell ref="P919:Q919"/>
    <mergeCell ref="K921:L921"/>
    <mergeCell ref="K907:L907"/>
    <mergeCell ref="P907:Q907"/>
    <mergeCell ref="D840:P841"/>
    <mergeCell ref="D843:Q844"/>
    <mergeCell ref="K849:L849"/>
    <mergeCell ref="P849:Q849"/>
    <mergeCell ref="K865:L865"/>
    <mergeCell ref="P865:Q865"/>
    <mergeCell ref="D868:P869"/>
    <mergeCell ref="D871:Q872"/>
    <mergeCell ref="K835:L835"/>
    <mergeCell ref="P835:Q835"/>
    <mergeCell ref="K837:L837"/>
    <mergeCell ref="P877:Q877"/>
    <mergeCell ref="K891:L891"/>
    <mergeCell ref="D882:P883"/>
    <mergeCell ref="D910:P911"/>
    <mergeCell ref="P766:Q766"/>
    <mergeCell ref="D935:P936"/>
    <mergeCell ref="K933:L933"/>
    <mergeCell ref="K766:L766"/>
    <mergeCell ref="D949:Q954"/>
    <mergeCell ref="D956:O957"/>
    <mergeCell ref="K781:L781"/>
    <mergeCell ref="P905:Q905"/>
    <mergeCell ref="D973:O974"/>
    <mergeCell ref="D784:P785"/>
    <mergeCell ref="D896:P897"/>
    <mergeCell ref="K879:L879"/>
    <mergeCell ref="P879:Q879"/>
    <mergeCell ref="K893:L893"/>
    <mergeCell ref="D812:P813"/>
    <mergeCell ref="D815:Q816"/>
    <mergeCell ref="K863:L863"/>
    <mergeCell ref="P863:Q863"/>
    <mergeCell ref="K807:L807"/>
    <mergeCell ref="P807:Q807"/>
    <mergeCell ref="K823:L823"/>
    <mergeCell ref="K877:L877"/>
    <mergeCell ref="D854:P855"/>
    <mergeCell ref="D857:Q858"/>
    <mergeCell ref="I2202:Q2202"/>
    <mergeCell ref="D2204:P2205"/>
    <mergeCell ref="D2207:Q2213"/>
    <mergeCell ref="D1380:O1381"/>
    <mergeCell ref="D1939:Q1940"/>
    <mergeCell ref="P1928:Q1928"/>
    <mergeCell ref="D1897:Q1898"/>
    <mergeCell ref="D2029:Q2030"/>
    <mergeCell ref="D1922:Q1926"/>
    <mergeCell ref="D1917:J1918"/>
    <mergeCell ref="L1917:Q1918"/>
    <mergeCell ref="D2049:O2050"/>
    <mergeCell ref="P1948:Q1948"/>
    <mergeCell ref="D1928:O1928"/>
    <mergeCell ref="D1948:O1948"/>
    <mergeCell ref="D1961:Q1965"/>
    <mergeCell ref="D2003:Q2004"/>
    <mergeCell ref="D2006:Q2009"/>
    <mergeCell ref="D1862:O1862"/>
    <mergeCell ref="D1624:O1624"/>
    <mergeCell ref="D2183:P2184"/>
    <mergeCell ref="D2186:Q2192"/>
    <mergeCell ref="K2194:L2194"/>
    <mergeCell ref="C2171:Q2173"/>
    <mergeCell ref="I2181:Q2181"/>
    <mergeCell ref="C2177:I2177"/>
    <mergeCell ref="F2164:J2164"/>
    <mergeCell ref="M2164:Q2164"/>
    <mergeCell ref="D1992:O1992"/>
    <mergeCell ref="D2013:O2013"/>
    <mergeCell ref="D2001:O2001"/>
    <mergeCell ref="P2011:Q2011"/>
    <mergeCell ref="F1995:J1995"/>
    <mergeCell ref="M1995:Q1995"/>
    <mergeCell ref="P1992:Q1992"/>
    <mergeCell ref="P2072:Q2072"/>
    <mergeCell ref="P2013:Q2013"/>
    <mergeCell ref="P2161:Q2161"/>
    <mergeCell ref="D2072:O2073"/>
    <mergeCell ref="D2070:O2071"/>
    <mergeCell ref="D2147:O2147"/>
    <mergeCell ref="D2059:Q2060"/>
    <mergeCell ref="D2138:O2138"/>
    <mergeCell ref="P2040:Q2040"/>
    <mergeCell ref="D2107:O2108"/>
    <mergeCell ref="D2051:Q2052"/>
    <mergeCell ref="D2040:O2040"/>
    <mergeCell ref="D2153:Q2159"/>
    <mergeCell ref="D1681:Q1685"/>
    <mergeCell ref="P1711:Q1711"/>
    <mergeCell ref="D1733:O1734"/>
    <mergeCell ref="P1733:Q1733"/>
    <mergeCell ref="D1721:Q1723"/>
    <mergeCell ref="D1709:O1710"/>
    <mergeCell ref="D1750:Q1756"/>
    <mergeCell ref="D1671:Q1675"/>
    <mergeCell ref="D1687:O1687"/>
    <mergeCell ref="D1711:O1712"/>
    <mergeCell ref="D1696:O1696"/>
    <mergeCell ref="D1725:Q1731"/>
    <mergeCell ref="D1804:O1805"/>
    <mergeCell ref="D1789:O1789"/>
    <mergeCell ref="D1802:O1803"/>
    <mergeCell ref="F1931:J1931"/>
    <mergeCell ref="M1931:Q1931"/>
    <mergeCell ref="F1951:J1951"/>
    <mergeCell ref="M1951:Q1951"/>
    <mergeCell ref="D1819:Q1824"/>
    <mergeCell ref="P1849:Q1849"/>
    <mergeCell ref="D1839:Q1840"/>
    <mergeCell ref="D1842:Q1847"/>
    <mergeCell ref="P1802:Q1802"/>
    <mergeCell ref="D1836:O1836"/>
    <mergeCell ref="F1809:J1809"/>
    <mergeCell ref="M1809:Q1809"/>
    <mergeCell ref="F1830:J1830"/>
    <mergeCell ref="M1830:Q1830"/>
    <mergeCell ref="P1012:Q1012"/>
    <mergeCell ref="D1057:Q1063"/>
    <mergeCell ref="D1065:O1066"/>
    <mergeCell ref="F1015:J1015"/>
    <mergeCell ref="F1028:J1028"/>
    <mergeCell ref="P1065:Q1065"/>
    <mergeCell ref="D1654:O1654"/>
    <mergeCell ref="D1614:O1614"/>
    <mergeCell ref="D1633:O1633"/>
    <mergeCell ref="M1238:Q1238"/>
    <mergeCell ref="F1238:J1238"/>
    <mergeCell ref="D1263:Q1268"/>
    <mergeCell ref="P1270:Q1270"/>
    <mergeCell ref="D1414:Q1415"/>
    <mergeCell ref="D1303:Q1303"/>
    <mergeCell ref="D1301:O1301"/>
    <mergeCell ref="D1292:O1293"/>
    <mergeCell ref="D1495:O1495"/>
    <mergeCell ref="D1423:O1424"/>
    <mergeCell ref="F1426:J1426"/>
    <mergeCell ref="M1426:Q1426"/>
    <mergeCell ref="D1260:Q1261"/>
    <mergeCell ref="D1272:O1272"/>
    <mergeCell ref="P1272:Q1272"/>
    <mergeCell ref="F1657:J1657"/>
    <mergeCell ref="M1657:Q1657"/>
    <mergeCell ref="F1690:J1690"/>
    <mergeCell ref="M1690:Q1690"/>
    <mergeCell ref="F1714:J1714"/>
    <mergeCell ref="M1714:Q1714"/>
    <mergeCell ref="K2215:L2215"/>
    <mergeCell ref="D1517:O1518"/>
    <mergeCell ref="F2197:J2197"/>
    <mergeCell ref="M2197:Q2197"/>
    <mergeCell ref="B1972:D1972"/>
    <mergeCell ref="P1826:Q1826"/>
    <mergeCell ref="P1804:Q1804"/>
    <mergeCell ref="B1738:D1738"/>
    <mergeCell ref="D1806:O1807"/>
    <mergeCell ref="D1828:O1828"/>
    <mergeCell ref="D1795:Q1800"/>
    <mergeCell ref="P1687:Q1687"/>
    <mergeCell ref="D1782:Q1787"/>
    <mergeCell ref="P1758:Q1758"/>
    <mergeCell ref="D1771:Q1776"/>
    <mergeCell ref="P1828:Q1828"/>
    <mergeCell ref="D1980:O1980"/>
    <mergeCell ref="F1970:J1970"/>
    <mergeCell ref="D2123:Q2127"/>
    <mergeCell ref="D2131:Q2136"/>
    <mergeCell ref="D2118:O2118"/>
    <mergeCell ref="D2150:P2151"/>
    <mergeCell ref="D2161:O2162"/>
    <mergeCell ref="D2056:Q2057"/>
    <mergeCell ref="B2077:D2077"/>
    <mergeCell ref="B2166:D2166"/>
    <mergeCell ref="M2016:Q2016"/>
    <mergeCell ref="F2043:J2043"/>
    <mergeCell ref="M2043:Q2043"/>
    <mergeCell ref="F2075:J2075"/>
    <mergeCell ref="M2075:Q2075"/>
    <mergeCell ref="F2112:J2112"/>
    <mergeCell ref="M2112:Q2112"/>
    <mergeCell ref="F2141:J2141"/>
    <mergeCell ref="M2141:Q2141"/>
    <mergeCell ref="P2138:Q2138"/>
    <mergeCell ref="B2220:D2220"/>
    <mergeCell ref="B253:D253"/>
    <mergeCell ref="B418:D418"/>
    <mergeCell ref="B591:D591"/>
    <mergeCell ref="B742:D742"/>
    <mergeCell ref="B963:D963"/>
    <mergeCell ref="B1030:D1030"/>
    <mergeCell ref="B1240:D1240"/>
    <mergeCell ref="B1405:D1405"/>
    <mergeCell ref="B1590:D1590"/>
    <mergeCell ref="D1967:O1967"/>
    <mergeCell ref="B1854:D1854"/>
    <mergeCell ref="F1889:J1889"/>
    <mergeCell ref="F1354:J1354"/>
    <mergeCell ref="M1354:Q1354"/>
    <mergeCell ref="M1323:Q1323"/>
    <mergeCell ref="D1311:O1311"/>
    <mergeCell ref="D1335:Q1341"/>
    <mergeCell ref="D1315:Q1318"/>
    <mergeCell ref="F1383:J1383"/>
    <mergeCell ref="D1849:O1849"/>
    <mergeCell ref="F2218:J2218"/>
    <mergeCell ref="M2218:Q2218"/>
    <mergeCell ref="F2016:J2016"/>
  </mergeCells>
  <conditionalFormatting sqref="P486 P1198 Q1545 P751 J930 J932 K931 Q149 P150">
    <cfRule type="containsText" dxfId="6111" priority="11154" operator="containsText" text="YES">
      <formula>NOT(ISERROR(SEARCH("YES",J149)))</formula>
    </cfRule>
  </conditionalFormatting>
  <conditionalFormatting sqref="Q2149">
    <cfRule type="containsText" dxfId="6110" priority="11091" operator="containsText" text="YES">
      <formula>NOT(ISERROR(SEARCH("YES",Q2149)))</formula>
    </cfRule>
  </conditionalFormatting>
  <conditionalFormatting sqref="Q931">
    <cfRule type="containsText" dxfId="6109" priority="11003" operator="containsText" text="YES">
      <formula>NOT(ISERROR(SEARCH("YES",Q931)))</formula>
    </cfRule>
  </conditionalFormatting>
  <conditionalFormatting sqref="Q49">
    <cfRule type="containsText" dxfId="6108" priority="11000" operator="containsText" text="YES">
      <formula>NOT(ISERROR(SEARCH("YES",Q49)))</formula>
    </cfRule>
  </conditionalFormatting>
  <conditionalFormatting sqref="L62:L63">
    <cfRule type="containsText" dxfId="6107" priority="10999" operator="containsText" text="YES">
      <formula>NOT(ISERROR(SEARCH("YES",L62)))</formula>
    </cfRule>
  </conditionalFormatting>
  <conditionalFormatting sqref="O144 P145 P189:P191 P1050 P1072 P1093 P1136 P1157 P1203:P1213 P1249:P1257 P1283:P1290 P1358 P1387 P1414:P1421 P1449 P1470:P1480 P1505:P1515 P1524 P1631 P1694 P1721:P1731 P1744 P1765 P1816:P1824 P1955 P2047 P2149:P2159 P183 P224 P284 P314 P345 P364 P382 P400 P419:P422 P467 P506 P527 P563 P592:P595 P615 P635 P657 P678 P699 P721 P743:P746 P964:P967 P979 P999:P1002 P1017 P1070 P1091 P1112 P1155 P1134 P1177 P1198 P1219 P1241:P1244 P1297 P1277 P1325 P1356 P1406:P1409 P1428 P1447 P1465 P1500 P1522 P1544 P1570 P1591:P1594 P1629 P1659 P1692 P1716 P1739:P1742 P1763 P1811 P1832 P1855:P1858 P1891 P1933 P1953 P1973:P1976 P1997 P2018 P2045 P2078:P2081 P2113:P2114 P2143 P254:P257 P446 P485:P486 P2121:P2127 P2003:P2009 P1982:P1988 P1939:P1946 P1864:P1871 P1838:P1847 P1576:P1583 P1019 P1008:P1009 P982 P660 P566 P530 P488 P451:P461 P402 P387:P394 P369:P376 P260 P186 P1005:P1006 P1908:P1909 P316:P317 P429:P431 P433:P441 P491:P498 P533:P542 P569:P577 P579:P585 P601:P609 P622:P628 P663:P672 P684:P693 P726:P736 P751 P947:P954 P986:P995 P1053:P1063 P1099:P1105 P1161:P1169 P1260:P1268 P1362:P1370 P1390:P1398 P1452:P1458 P1483:P1491 P1527:P1537 P1615:P1622 P1634:P1641 P1669:P1675 P1747:P1756 P1791:P1800 P1874:P1882 P1958:P1965 P2097:P2105 P263:P269 P319:P325 P329:P337 G48 L48 P83:P86 P35 Q36 P19:P26 P28 P40:P41 P61:P62 P68:P69 P72:P78 P80 M79 P48:P55 P31:P32 P473:P480 P1078:P1084 P1303:P1309 P1645:P1652 P1679:P1685 P1698:P1707 P1769:P1776 P1780:P1787 P1897:P1905 P2087:P2095 P2129:P2136 P57:P58 P2051:P2069 P2031:P2038 P1920:P1926 P2139:Q2139 P1313:P1318 P1182:P1192 P1225:P1234 P1117:P1126 P1023:P1024 P706:P715 P551:P557 P545:P549 P407:P412 P350:P358 P272:P278 P91:P93 P95 P756 P772 P775 P930:P937 P762:P769 P940:P941 O935:O937 P2221:P1048576 P97:P101 N104 P11:P17 P111:P114 P129:P137 P643:P651 P1434:P1440 P1031:P1034 P1044:P1048 J1035:J1043 P44:P45 P1549:P1563 P227 Q228 P229:P247 P148 Q149 P150:P175 Q118 P119:P127 P640 L639 P984 O983 P1011 P1139:P1149 Q1432 Q1598 P1599:P1612 Q1663 P1664:P1667 P286:P287 P289:P308 Q288 P512:P521 P1331:P1341 P1343:P1349 P1372:P1378 P196:P217">
    <cfRule type="cellIs" dxfId="6106" priority="10958" operator="equal">
      <formula>"No$751:$751 Update"</formula>
    </cfRule>
    <cfRule type="cellIs" dxfId="6105" priority="10960" operator="equal">
      <formula>"Updated"</formula>
    </cfRule>
    <cfRule type="cellIs" dxfId="6104" priority="10962" operator="equal">
      <formula>"Updated"</formula>
    </cfRule>
    <cfRule type="cellIs" dxfId="6103" priority="10965" operator="equal">
      <formula>"YES"</formula>
    </cfRule>
  </conditionalFormatting>
  <conditionalFormatting sqref="M1036 M1038 M1040 M1042">
    <cfRule type="cellIs" dxfId="6102" priority="10964" operator="equal">
      <formula>"YES"</formula>
    </cfRule>
  </conditionalFormatting>
  <conditionalFormatting sqref="C68:C70 C83:C85 C90:C94 P140 C21:C26 C37 C44:C46 C2113:C2114 C157:C165 C527 C592:C595 C657 C721 C743:C745 C1155 C1219 C1325 C1406:C1409 C1739:C1742 C1811 C1891 C2221:C1048576 C204:C215 C446 C1006 C433:C440 C493:C495 C514:C518 C604:C606 C644:C645 C688:C689 C710:C711 C729:C732 C1164:C1168 C1260:C1267 C1287:C1289 C1601:C1612 C1615:C1619 C1773:C1776 C1791:C1799 C1842:C1845 C1869:C1871 C1874:C1881 C1918 C1943 C1962:C1963 C2097:C2103 C2124:C2127 C2154:C2155 C224 C965:C967 C323:C326 C329:C337 C774:C775 K48 K55:K56 C72:C78 C35 C48 C61:C63 L80 M79 L27 C87:C88 P40:P41 C50:C59 C31:C33 C193:C196 C945:C953 C144:C145 C183 C254:C257 C284 C316:C317 C345 C364 C382 C400 C419:C422 C467 C485 C506 C563 C1277 C1356 C1428 C1500 C1591:C1594 C1832 C1856:C1858 C1933 C1953 C1974:C1976 C368:C375 C386:C391 C473:C475 C489:C491 C426 C532:C534 C615 C635 C678 C699 C979 C1017 C1031:C1034 C1072:C1080 C1091 C1112 C1134 C1177 C1198 C1297 C1385 C1447 C1465 C1524:C1534 C1544 C1570 C1629 C1645:C1648 C1659 C1679:C1680 C1692 C1716 C1780:C1787 C1896:C1897 C1908:C1909 C1997 C2018 C2045 C2078:C2081 C428:C431 C1241:C1244 C347:C348 C617:C618 C637:C638 C680:C681 C701:C702 C981:C993 C1044:C1048 C1050:C1060 C1093:C1102 C1246:C1257 C1299:C1309 C1387:C1397 C1449:C1457 C1546:C1549 C1572:C1583 C1631:C1641 C1694:C1704 C1718:C1723 C1834:C1837 C1911:C1914 C1935:C1936 C1978:C1994 C1999:C2005 C2020:C2025 C2083:C2095 C1 C621:C625 C663:C667 C2058:C2075 C2031:C2033 C1955:C1958 C1920:C1922 C2047:C2055 C2129:C2143 C1744:C1754 C1503:C1511 C1467:C1488 C1411:C1419 C1313:C1316 C1179:C1189 C1221:C1231 C1200:C1217 C1114:C1123 C1019:C1027 C969:C975 C750:C751 P738 J737 C704:C708 P611 K610 P653 K652 C573:C582 C550:C553 C461:C462 C405:C411 C350:C356 C267:C282 C167:C180 P95 C755:C772 C930:C941 C98:C102 C104:C106 F104 C2177 D2179 C2180:C2186 C11:C18 C110:C114 C641:C642 K28:K29 L30 K976 L977 P1565:P1566 P1556:P1557 C1553:C1566 C286:C306 C226:C245 C725:C727 C1008:C1013 C1136:C1145 C1430:C1438 C1598:C1599 C1661:C1675 C1813:C1816 C536:C547 C116:C135 C147:C155 C449:C459 C1333:C1346 C1358:C1376">
    <cfRule type="cellIs" dxfId="6101" priority="10963" operator="equal">
      <formula>"Uploaded"</formula>
    </cfRule>
  </conditionalFormatting>
  <conditionalFormatting sqref="L19:L20 L62:L63 P40:P41 N73 Q34 Q47 Q60 Q71 Q87 P129:Q137 O144:P144 P139 P44:Q45 Q1049 Q1071 Q1092 Q1113 Q1135 Q1156 Q1178 Q1199 Q1220 Q1245 Q1278 Q1298 Q1326 Q1357 Q1410 Q1429 Q1448 Q1466 Q1501 Q1523 Q1545 Q1571 Q1595 Q1630 Q1660 Q1693 Q1717 Q1743 Q1764 Q1812 Q1833 Q1859 Q1892 Q1910 Q1934 Q1954 Q1977 Q1998 Q2019 Q2046 Q2082 Q2115 Q2144 P145:Q145 P189:Q191 P1050:Q1050 P289:Q308 P1072:Q1072 P1093:Q1093 P1136:Q1136 P1157:Q1157 P1203:Q1213 P1249:Q1257 P1283:Q1290 P1358:Q1358 P1387:Q1387 P1414:Q1421 P1449:Q1449 P1470:Q1480 P1505:Q1515 P1524:Q1524 P1599:Q1612 P1631:Q1631 P1664:Q1667 P1694:Q1694 P1721:Q1731 P1744:Q1744 P1765:Q1765 P1816:Q1824 P1955:Q1955 P2047:Q2047 P2149:Q2159 P183:Q183 P224:Q224 P284:Q284 P314:Q314 P345:Q345 P364:Q364 P382:Q382 P400:Q400 P419:Q422 P467:Q467 P506:Q506 P527:Q527 P563:Q563 P592:Q595 P615:Q615 P635:Q635 P657:Q657 P678:Q678 P699:Q699 P721:Q721 P743:Q746 P964:Q967 P979:Q979 P999:Q1002 P1017:Q1017 P1070:Q1070 P1091:Q1091 P1112:Q1112 P1155:Q1155 P1134:Q1134 P1177:Q1177 P1198:Q1198 P1219:Q1219 P1241:Q1244 P1297:Q1297 P1277:Q1277 P1325:Q1325 P1356:Q1356 Q1385:Q1386 P1406:Q1409 P1428:Q1428 P1447:Q1447 P1465:Q1465 P1500:Q1500 P1522:Q1522 P1544:Q1544 P1570:Q1570 P1591:Q1594 P1629:Q1629 P1659:Q1659 P1692:Q1692 P1716:Q1716 P1739:Q1742 P1763:Q1763 P1811:Q1811 P1832:Q1832 P1855:Q1858 P1891:Q1891 P1933:Q1933 P1953:Q1953 P1973:Q1976 P1997:Q1997 P2018:Q2018 P2045:Q2045 P2078:Q2081 P2113:Q2114 P2143:Q2143 P254:Q257 P446:Q446 P485:Q486 P2121:Q2127 P2003:Q2009 P1982:Q1988 P1939:Q1946 P1864:Q1871 P1838:Q1847 P1576:Q1583 P1019:Q1019 P1008:Q1009 P982:Q982 P660:Q660 P566:Q566 P530:Q530 P488:Q488 P451:Q461 P402:Q402 P387:Q394 P369:Q376 P286:Q287 P260:Q260 P186:Q186 P1005:Q1006 P1908:Q1909 Q146 Q184 Q225 Q261:Q262 Q258 Q285 P316:Q317 Q346 P429:Q431 P433:Q441 P491:Q498 P533:Q542 P569:Q577 P579:Q585 P601:Q609 P622:Q628 P663:Q672 P684:Q693 P726:Q736 P751:Q751 P947:Q954 P986:Q995 P1053:Q1063 P1099:Q1105 P1161:Q1169 P1260:Q1268 P1362:Q1370 P1390:Q1398 P1452:Q1458 P1483:Q1491 P1527:Q1537 P1615:Q1622 P1634:Q1641 P1669:Q1675 P1747:Q1756 P1791:Q1800 P1874:Q1882 P1958:Q1965 P2097:Q2105 Q383 Q423 Q447 Q468 Q507 Q528 Q564 Q596 Q616 Q636 Q658 Q679 Q700 Q722 Q747 Q752 Q942 Q968 Q980 Q1007 Q1018 P263:Q269 P319:Q325 P329:Q337 L48 G48 P48 P83:Q86 P35:Q35 Q36:Q37 P19:Q26 P28:Q28 Q27 P61:Q62 P68:Q69 P72:Q78 P80:Q80 M79 P49:Q55 P31:Q32 P473:Q480 P1078:Q1084 P1303:Q1309 P1645:Q1652 P1679:Q1685 P1698:Q1707 P1769:Q1776 P1780:Q1787 P1897:Q1905 P2087:Q2095 P2129:Q2136 P57:Q58 Q56 P2051:Q2069 P2031:Q2038 P1920:Q1926 P2139:Q2139 P1313:Q1318 P1182:Q1192 P1225:Q1234 P1117:Q1126 P1023:Q1024 P706:Q715 P551:Q557 P545:Q549 P407:Q412 P350:Q358 P272:Q278 P91:Q93 P95:Q95 P756:Q756 P772:Q772 P775:Q775 Q770:Q771 P930:Q937 P762:Q769 Q757:Q761 P940:Q941 O935:P937 P2221:Q1048576 P97:Q101 Q106 N104 P11:Q17 V109:W109 P110:Q114 P643:Q651 P1434:Q1440 P1031:Q1034 P1044:Q1048 Q1035:Q1043 J1035:J1043 P1549:Q1563 Q288 P227:Q227 Q228 P229:Q247 P148:Q148 Q149 P150:Q175 Q118 P119:Q127 P640 L639 P984 O983 P1011:Q1011 P1139:Q1149 Q1432 Q1598 Q1663 P512:Q521 P1331:Q1341 P1343:Q1349 P1372:Q1378 P196:Q217 Q192:Q195 Q103">
    <cfRule type="cellIs" dxfId="6100" priority="10954" operator="equal">
      <formula>"Site only"</formula>
    </cfRule>
    <cfRule type="cellIs" dxfId="6099" priority="10955" operator="equal">
      <formula>"Portfolio Credit"</formula>
    </cfRule>
    <cfRule type="cellIs" dxfId="6098" priority="10956" operator="equal">
      <formula>"No Update"</formula>
    </cfRule>
    <cfRule type="cellIs" dxfId="6097" priority="10957" operator="equal">
      <formula>"New credit"</formula>
    </cfRule>
  </conditionalFormatting>
  <conditionalFormatting sqref="L19:L20 Q47 L62:L63 N73 Q129:Q137 P139 P144 Q19:Q28 Q44:Q45 Q145:Q146 Q189:Q217 Q289:Q308 Q183:Q184 Q224:Q225 Q314 Q345:Q346 Q364 Q382:Q383 Q400 Q419:Q423 Q467:Q468 Q506:Q507 Q527:Q528 Q563:Q564 Q592:Q596 Q615:Q616 Q635:Q636 Q657:Q658 Q678:Q679 Q699:Q700 Q721:Q722 Q743:Q747 I743:I747 Q964:Q968 Q979:Q980 Q999:Q1002 I1000:I1002 Q1112:Q1113 Q1177:Q1178 Q1198:Q1199 Q1219:Q1220 Q1241:Q1245 Q1297:Q1298 Q1277:Q1278 Q1325:Q1326 Q1406:Q1410 Q1428:Q1429 Q1465:Q1466 Q1500:Q1501 Q1544:Q1545 Q1570:Q1571 Q1591:Q1595 Q1659:Q1660 Q1716:Q1717 Q1811:Q1812 Q1832:Q1833 Q1855:Q1859 Q1891:Q1892 Q1933:Q1934 Q1973:Q1977 Q1997:Q1998 I1997:I1999 Q2018:Q2019 Q2078:Q2082 Q2113:Q2115 Q2143:Q2144 I2221:I1048576 Q254:Q258 Q446:Q447 Q485:Q486 Q2121:Q2127 Q2003:Q2009 Q1982:Q1988 Q1939:Q1946 Q1864:Q1871 Q1838:Q1847 Q1816:Q1824 Q2149:Q2159 Q2045:Q2047 Q1953:Q1955 Q1763:Q1765 Q1739:Q1744 Q1721:Q1731 Q1692:Q1694 Q1664:Q1667 Q1629:Q1631 Q1599:Q1612 Q1576:Q1583 Q1522:Q1524 Q1505:Q1515 Q1470:Q1480 Q1447:Q1449 Q1414:Q1421 Q1385:Q1387 Q1356:Q1358 Q1283:Q1290 Q1249:Q1257 Q1203:Q1213 Q1155:Q1157 Q1134:Q1136 Q1091:Q1093 Q1070:Q1072 Q1031:Q1050 Q1017:Q1019 Q982 Q660 Q566 Q530 Q488 Q451:Q461 Q402 Q387:Q394 Q369:Q376 Q284:Q287 Q186 Q1005:Q1009 Q1908:Q1910 I262:I269 Q316:Q317 I272:I278 I369:I376 I387:I394 Q429:Q431 I429 I433:I441 Q433:Q441 I451:I461 Q491:Q498 I491:I498 Q533:Q542 I533:I542 I569:I577 Q569:Q577 I579:I585 Q579:Q585 Q601:Q609 I601:I609 Q622:Q628 I622:I628 I663:I672 Q663:Q672 Q684:Q693 I684:I693 Q726:Q736 I726:I736 I751:I752 Q751:Q752 I947:I954 Q947:Q954 Q986:Q995 I986:I995 Q1053:Q1063 I1053:I1063 Q1099:Q1105 I1099:I1105 Q1161:Q1169 I1161:I1169 I1203:I1213 I1249:I1257 I1260:I1268 Q1260:Q1268 I1283:I1290 Q1362:Q1370 I1362:I1370 Q1390:Q1398 I1390:I1398 I1414:I1421 Q1452:Q1458 I1452:I1458 I1470:I1480 I1483:I1491 Q1483:Q1491 I1505:I1515 Q1527:Q1537 I1527:I1537 I1575:I1583 I1599:I1612 I1615:I1622 Q1615:Q1622 Q1634:Q1641 I1634:I1641 Q1669:Q1675 I1669:I1675 I1664:I1667 I1721:I1731 Q1747:Q1756 I1747:I1756 Q1791:Q1800 I1791:I1800 I1816:I1824 I1838:I1847 I1863:I1871 I1874:I1882 Q1874:Q1882 I1914:I1916 I1939:I1946 Q1958:Q1965 I1958:I1965 I1982:I1988 I2097:I2105 Q2097:Q2105 I2120:I2127 I2149:I2159 Q260:Q269 Q319:Q325 I319:I325 I329:I337 Q329:Q337 I72:I80 Q83:Q87 I35:I41 I61:I65 I83:I84 I87:I94 Q60:Q62 Q71:Q78 Q80 Q49:Q58 I48:I55 Q31:Q32 I183:I186 I254 I314:I317 I345:I348 I364:I366 I382:I384 I400:I402 I419:I424 I446:I448 I467:I469 I485:I488 I506:I508 I527:I530 I563:I566 I592:I597 I615:I617 I635:I637 I657:I660 I678:I680 I699:I701 I721:I723 I964:I970 I979:I982 I1005:I1009 I1017:I1019 I1031:I1050 I1070:I1072 I1091:I1093 I1112:I1114 I1134:I1136 I1155:I1157 I1177:I1179 I1198:I1200 I1219:I1221 I1241:I1246 I1277:I1279 I1297:I1299 I1325:I1327 I1356:I1358 I1385:I1387 I1406:I1411 I1428:I1430 I1447:I1449 I1465:I1467 I1500:I1502 I1522:I1524 I1544:I1546 I1570:I1572 I1591:I1596 I1629:I1631 I1659:I1661 I1692:I1694 I1716:I1718 I1739:I1744 I1763:I1765 I1811:I1813 I1832:I1834 I1855:I1860 I1891:I1893 I1908:I1911 I1933:I1935 I1953:I1955 I1973:I1978 I2018:I2020 I2045:I2047 I2078:I2083 I2113:I2116 I2143:I2145 Q473:Q480 I473:I480 Q1078:Q1084 I1078:I1084 Q1303:Q1309 I1303:I1309 I1645:I1652 Q1645:Q1652 I1679:I1685 Q1679:Q1685 Q1698:Q1707 I1698:I1707 Q1769:Q1776 I1769:I1776 I1780:I1787 Q1780:Q1787 Q1897:Q1905 I1897:I1905 I2003:I2009 Q2087:Q2095 I2087:I2095 I2129:I2136 Q2129:Q2136 I2051:I2069 Q2051:Q2069 Q2031:Q2038 I2031:I2038 I1920:I1926 Q1920:Q1926 I1313:I1318 Q1313:Q1318 Q1182:Q1192 I1182:I1192 Q1225:Q1234 I1225:I1234 Q1117:Q1126 I1117:I1126 I1024 Q1023:Q1024 Q706:Q715 I706:I715 I551:I557 Q551:Q557 I545:I549 Q545:Q549 Q407:Q412 I407:I412 Q350:Q358 I350:I358 Q272:Q278 Q91:Q93 Q95 Q68:Q69 Q34:Q37 I775 K772 I772 Q775 P766 I755:I756 Q756:Q772 Q930:Q937 I930 I932:I937 J931 I762:I769 Q940:Q942 P935:P937 I940:I943 H935:H937 Q2221:Q1048576 I256:I260 I97:I101 C104:C105 I106 Q97:Q101 Q106 N102:N104 I2178 I2182 Q11:Q17 W109 Q110:Q114 I643:I651 Q643:Q651 Q1434:Q1440 I1434:I1440 I57:I58 I11:I29 I31:I32 I44:I45 I68:I69 Q1549:Q1563 I1549:I1563 I284:I308 Q227:Q247 I224:I247 Q148:Q175 Q118:Q127 I1011 Q1011 Q1139:Q1149 I1139:I1149 I111:I141 I144:I175 Q512:Q521 I512:I521 Q1331:Q1341 I1331:I1341 I1343:I1349 Q1343:Q1349 I1372:I1378 Q1372:Q1378 I189:I217 Q103">
    <cfRule type="cellIs" dxfId="6096" priority="10952" operator="equal">
      <formula>"Yes"</formula>
    </cfRule>
  </conditionalFormatting>
  <conditionalFormatting sqref="P89">
    <cfRule type="cellIs" dxfId="6095" priority="10948" operator="equal">
      <formula>"No$751:$751 Update"</formula>
    </cfRule>
    <cfRule type="cellIs" dxfId="6094" priority="10949" operator="equal">
      <formula>"Updated"</formula>
    </cfRule>
    <cfRule type="cellIs" dxfId="6093" priority="10950" operator="equal">
      <formula>"Updated"</formula>
    </cfRule>
    <cfRule type="cellIs" dxfId="6092" priority="10951" operator="equal">
      <formula>"YES"</formula>
    </cfRule>
  </conditionalFormatting>
  <conditionalFormatting sqref="P89">
    <cfRule type="cellIs" dxfId="6091" priority="10944" operator="equal">
      <formula>"Site only"</formula>
    </cfRule>
    <cfRule type="cellIs" dxfId="6090" priority="10945" operator="equal">
      <formula>"Portfolio Credit"</formula>
    </cfRule>
    <cfRule type="cellIs" dxfId="6089" priority="10946" operator="equal">
      <formula>"No Update"</formula>
    </cfRule>
    <cfRule type="cellIs" dxfId="6088" priority="10947" operator="equal">
      <formula>"New credit"</formula>
    </cfRule>
  </conditionalFormatting>
  <conditionalFormatting sqref="P89">
    <cfRule type="cellIs" dxfId="6087" priority="10943" operator="equal">
      <formula>"Uploaded"</formula>
    </cfRule>
  </conditionalFormatting>
  <conditionalFormatting sqref="P115:P117">
    <cfRule type="cellIs" dxfId="6086" priority="10917" operator="equal">
      <formula>"Site only"</formula>
    </cfRule>
    <cfRule type="cellIs" dxfId="6085" priority="10918" operator="equal">
      <formula>"Portfolio Credit"</formula>
    </cfRule>
    <cfRule type="cellIs" dxfId="6084" priority="10919" operator="equal">
      <formula>"No Update"</formula>
    </cfRule>
    <cfRule type="cellIs" dxfId="6083" priority="10920" operator="equal">
      <formula>"New credit"</formula>
    </cfRule>
  </conditionalFormatting>
  <conditionalFormatting sqref="P115:P117">
    <cfRule type="cellIs" dxfId="6082" priority="10921" operator="equal">
      <formula>"No$751:$751 Update"</formula>
    </cfRule>
    <cfRule type="cellIs" dxfId="6081" priority="10922" operator="equal">
      <formula>"Updated"</formula>
    </cfRule>
    <cfRule type="cellIs" dxfId="6080" priority="10923" operator="equal">
      <formula>"Updated"</formula>
    </cfRule>
    <cfRule type="cellIs" dxfId="6079" priority="10924" operator="equal">
      <formula>"YES"</formula>
    </cfRule>
  </conditionalFormatting>
  <conditionalFormatting sqref="F30">
    <cfRule type="cellIs" dxfId="6078" priority="10911" operator="equal">
      <formula>"No$751:$751 Update"</formula>
    </cfRule>
    <cfRule type="cellIs" dxfId="6077" priority="10912" operator="equal">
      <formula>"Updated"</formula>
    </cfRule>
    <cfRule type="cellIs" dxfId="6076" priority="10913" operator="equal">
      <formula>"Updated"</formula>
    </cfRule>
    <cfRule type="cellIs" dxfId="6075" priority="10915" operator="equal">
      <formula>"YES"</formula>
    </cfRule>
  </conditionalFormatting>
  <conditionalFormatting sqref="C29:C30">
    <cfRule type="cellIs" dxfId="6074" priority="10914" operator="equal">
      <formula>"Uploaded"</formula>
    </cfRule>
  </conditionalFormatting>
  <conditionalFormatting sqref="F30">
    <cfRule type="cellIs" dxfId="6073" priority="10907" operator="equal">
      <formula>"Site only"</formula>
    </cfRule>
    <cfRule type="cellIs" dxfId="6072" priority="10908" operator="equal">
      <formula>"Portfolio Credit"</formula>
    </cfRule>
    <cfRule type="cellIs" dxfId="6071" priority="10909" operator="equal">
      <formula>"No Update"</formula>
    </cfRule>
    <cfRule type="cellIs" dxfId="6070" priority="10910" operator="equal">
      <formula>"New credit"</formula>
    </cfRule>
  </conditionalFormatting>
  <conditionalFormatting sqref="P29">
    <cfRule type="cellIs" dxfId="6069" priority="10899" operator="equal">
      <formula>"Site only"</formula>
    </cfRule>
    <cfRule type="cellIs" dxfId="6068" priority="10900" operator="equal">
      <formula>"Portfolio Credit"</formula>
    </cfRule>
    <cfRule type="cellIs" dxfId="6067" priority="10901" operator="equal">
      <formula>"No Update"</formula>
    </cfRule>
    <cfRule type="cellIs" dxfId="6066" priority="10902" operator="equal">
      <formula>"New credit"</formula>
    </cfRule>
  </conditionalFormatting>
  <conditionalFormatting sqref="P29">
    <cfRule type="cellIs" dxfId="6065" priority="10903" operator="equal">
      <formula>"No$751:$751 Update"</formula>
    </cfRule>
    <cfRule type="cellIs" dxfId="6064" priority="10904" operator="equal">
      <formula>"Updated"</formula>
    </cfRule>
    <cfRule type="cellIs" dxfId="6063" priority="10905" operator="equal">
      <formula>"Updated"</formula>
    </cfRule>
    <cfRule type="cellIs" dxfId="6062" priority="10906" operator="equal">
      <formula>"YES"</formula>
    </cfRule>
  </conditionalFormatting>
  <conditionalFormatting sqref="C19:C20">
    <cfRule type="cellIs" dxfId="6061" priority="10898" operator="equal">
      <formula>"Uploaded"</formula>
    </cfRule>
  </conditionalFormatting>
  <conditionalFormatting sqref="C27:C30">
    <cfRule type="cellIs" dxfId="6060" priority="10897" operator="equal">
      <formula>"Uploaded"</formula>
    </cfRule>
  </conditionalFormatting>
  <conditionalFormatting sqref="C36">
    <cfRule type="cellIs" dxfId="6059" priority="10888" operator="equal">
      <formula>"Uploaded"</formula>
    </cfRule>
  </conditionalFormatting>
  <conditionalFormatting sqref="C38:C39">
    <cfRule type="cellIs" dxfId="6058" priority="10887" operator="equal">
      <formula>"Uploaded"</formula>
    </cfRule>
  </conditionalFormatting>
  <conditionalFormatting sqref="C49">
    <cfRule type="cellIs" dxfId="6057" priority="10849" operator="equal">
      <formula>"Uploaded"</formula>
    </cfRule>
  </conditionalFormatting>
  <conditionalFormatting sqref="P187:P188">
    <cfRule type="cellIs" dxfId="6056" priority="10845" operator="equal">
      <formula>"No$751:$751 Update"</formula>
    </cfRule>
    <cfRule type="cellIs" dxfId="6055" priority="10846" operator="equal">
      <formula>"Updated"</formula>
    </cfRule>
    <cfRule type="cellIs" dxfId="6054" priority="10847" operator="equal">
      <formula>"Updated"</formula>
    </cfRule>
    <cfRule type="cellIs" dxfId="6053" priority="10848" operator="equal">
      <formula>"YES"</formula>
    </cfRule>
  </conditionalFormatting>
  <conditionalFormatting sqref="P187:Q188">
    <cfRule type="cellIs" dxfId="6052" priority="10841" operator="equal">
      <formula>"Site only"</formula>
    </cfRule>
    <cfRule type="cellIs" dxfId="6051" priority="10842" operator="equal">
      <formula>"Portfolio Credit"</formula>
    </cfRule>
    <cfRule type="cellIs" dxfId="6050" priority="10843" operator="equal">
      <formula>"No Update"</formula>
    </cfRule>
    <cfRule type="cellIs" dxfId="6049" priority="10844" operator="equal">
      <formula>"New credit"</formula>
    </cfRule>
  </conditionalFormatting>
  <conditionalFormatting sqref="Q187:Q188">
    <cfRule type="cellIs" dxfId="6048" priority="10840" operator="equal">
      <formula>"Yes"</formula>
    </cfRule>
  </conditionalFormatting>
  <conditionalFormatting sqref="P262">
    <cfRule type="cellIs" dxfId="6047" priority="10836" operator="equal">
      <formula>"No$751:$751 Update"</formula>
    </cfRule>
    <cfRule type="cellIs" dxfId="6046" priority="10837" operator="equal">
      <formula>"Updated"</formula>
    </cfRule>
    <cfRule type="cellIs" dxfId="6045" priority="10838" operator="equal">
      <formula>"Updated"</formula>
    </cfRule>
    <cfRule type="cellIs" dxfId="6044" priority="10839" operator="equal">
      <formula>"YES"</formula>
    </cfRule>
  </conditionalFormatting>
  <conditionalFormatting sqref="P262">
    <cfRule type="cellIs" dxfId="6043" priority="10832" operator="equal">
      <formula>"Site only"</formula>
    </cfRule>
    <cfRule type="cellIs" dxfId="6042" priority="10833" operator="equal">
      <formula>"Portfolio Credit"</formula>
    </cfRule>
    <cfRule type="cellIs" dxfId="6041" priority="10834" operator="equal">
      <formula>"No Update"</formula>
    </cfRule>
    <cfRule type="cellIs" dxfId="6040" priority="10835" operator="equal">
      <formula>"New credit"</formula>
    </cfRule>
  </conditionalFormatting>
  <conditionalFormatting sqref="Q288">
    <cfRule type="cellIs" dxfId="6039" priority="10825" operator="equal">
      <formula>"Portfolio Credit"</formula>
    </cfRule>
    <cfRule type="cellIs" dxfId="6038" priority="10827" operator="equal">
      <formula>"New credit"</formula>
    </cfRule>
  </conditionalFormatting>
  <conditionalFormatting sqref="Q288">
    <cfRule type="cellIs" dxfId="6037" priority="10823" operator="equal">
      <formula>"Yes"</formula>
    </cfRule>
  </conditionalFormatting>
  <conditionalFormatting sqref="P1050 P1072 P1093 P1136 P1157 P1203:P1213 P1249:P1257 P1283:P1290 P1358 P1387 P1414:P1421 P1449 P1470:P1480 P1505:P1515 P1524 P1631 P1694 P1721:P1731 P1744 P1765 P1816:P1824 P1955 P2047 P2149:P2159 P183 P224 P284 P314 P345 P364 P382 P400 P419:P422 P467 P506 P527 P563 P592:P595 P615 P635 P657 P678 P699 P721 P743:P746 P964:P967 P999:P1002 P1017 P1070 P1091 P1112 P1155 P1134 P1177 P1198 P1219 P1241:P1244 P1297 P1277 P1325 P1356 P1406:P1409 P1428 P1447 P1465 P1500 P1522 P1544 P1570 P1591:P1594 P1629 P1659 P1692 P1716 P1739:P1742 P1763 P1811 P1832 P1855:P1858 P1891 P1933 P1953 P1973:P1976 P1997 P2018 P2045 P2078:P2081 P2113:P2114 P2143 P139:P141 P144:P145 P254:P257 P446 P485:P486 P2121:P2127 P2003:P2009 P1982:P1988 P1939:P1946 P1864:P1871 P1838:P1847 P1576:P1583 P1019 P1008:P1009 P982 P660 P566 P530 P488 P451:P461 P402 P387:P394 P369:P376 P260 P1005:P1006 P1908:P1909 P186:P191 P316:P317 P429:P431 P433:P441 P491:P498 P533:P542 P569:P577 P579:P585 P601:P609 P622:P628 P663:P672 P684:P693 P726:P736 P751 P947:P954 P986:P995 P1053:P1063 P1099:P1105 P1161:P1169 P1260:P1268 P1362:P1370 P1390:P1398 P1452:P1458 P1483:P1491 P1527:P1537 P1615:P1622 P1634:P1641 P1669:P1675 P1747:P1756 P1791:P1800 P1874:P1882 P1958:P1965 P2097:P2105 P262:P269 P319:P325 P329:P337 P35 Q36 P19:P26 P61:P62 P68:P69 P72:P78 P80 M79 P48:P55 P28:P29 P473:P480 P1078:P1084 P1303:P1309 P1645:P1652 P1679:P1685 P1698:P1707 P1769:P1776 P1780:P1787 P1897:P1905 P2087:P2095 P2129:P2136 P31:P32 P57:P58 P2051:P2069 P2031:P2038 P1920:P1926 P2139:Q2139 P1313:P1318 P1182:P1192 P1225:P1234 P1117:P1126 P1023:P1024 P738 J737 P706:P715 P611 K610 P653 K652 P551:P557 P545:P549 P407:P412 P350:P358 P272:P278 P83:P93 Q95 P44:P45 Q40:Q41 P756 P772 P775 P930:P937 P762:P769 P940:P941 O935:O937 P2221:P1048576 P96:P101 N104 P11:P17 P129:P137 P643:P651 P1434:P1440 P973:P975 P1031:P1034 P1044:P1048 J1035:J1043 P978:P979 P1565:P1566 P1549:P1563 P227 Q228 P229:P247 P148 Q149 P150:P175 P111:P117 Q118 P119:P127 P640 L639 P984 O983 P1011 P1139:P1149 Q1432 Q1598 P1599:P1612 Q1663 P1664:P1667 P286:P287 P289:P308 Q288 P512:P521 P1331:P1341 P1343:P1349 P1372:P1378 P196:P217">
    <cfRule type="cellIs" dxfId="6036" priority="10807" operator="equal">
      <formula>"Yes"</formula>
    </cfRule>
    <cfRule type="cellIs" dxfId="6035" priority="10811" operator="equal">
      <formula>"No update"</formula>
    </cfRule>
    <cfRule type="cellIs" dxfId="6034" priority="10812" operator="equal">
      <formula>"Site Only"</formula>
    </cfRule>
  </conditionalFormatting>
  <conditionalFormatting sqref="P151">
    <cfRule type="containsText" dxfId="6033" priority="10808" operator="containsText" text="YES">
      <formula>NOT(ISERROR(SEARCH("YES",P151)))</formula>
    </cfRule>
  </conditionalFormatting>
  <conditionalFormatting sqref="J1035">
    <cfRule type="cellIs" dxfId="6032" priority="10142" operator="equal">
      <formula>"No$751:$751 Update"</formula>
    </cfRule>
    <cfRule type="cellIs" dxfId="6031" priority="10143" operator="equal">
      <formula>"Updated"</formula>
    </cfRule>
    <cfRule type="cellIs" dxfId="6030" priority="10144" operator="equal">
      <formula>"Updated"</formula>
    </cfRule>
    <cfRule type="cellIs" dxfId="6029" priority="10145" operator="equal">
      <formula>"YES"</formula>
    </cfRule>
  </conditionalFormatting>
  <conditionalFormatting sqref="J1035">
    <cfRule type="cellIs" dxfId="6028" priority="10138" operator="equal">
      <formula>"Site only"</formula>
    </cfRule>
    <cfRule type="cellIs" dxfId="6027" priority="10139" operator="equal">
      <formula>"Portfolio Credit"</formula>
    </cfRule>
    <cfRule type="cellIs" dxfId="6026" priority="10140" operator="equal">
      <formula>"No Update"</formula>
    </cfRule>
    <cfRule type="cellIs" dxfId="6025" priority="10141" operator="equal">
      <formula>"New credit"</formula>
    </cfRule>
  </conditionalFormatting>
  <conditionalFormatting sqref="J1035">
    <cfRule type="cellIs" dxfId="6024" priority="10135" operator="equal">
      <formula>"Yes"</formula>
    </cfRule>
    <cfRule type="cellIs" dxfId="6023" priority="10136" operator="equal">
      <formula>"No update"</formula>
    </cfRule>
    <cfRule type="cellIs" dxfId="6022" priority="10137" operator="equal">
      <formula>"Site Only"</formula>
    </cfRule>
  </conditionalFormatting>
  <conditionalFormatting sqref="J1037">
    <cfRule type="cellIs" dxfId="6021" priority="10131" operator="equal">
      <formula>"No$751:$751 Update"</formula>
    </cfRule>
    <cfRule type="cellIs" dxfId="6020" priority="10132" operator="equal">
      <formula>"Updated"</formula>
    </cfRule>
    <cfRule type="cellIs" dxfId="6019" priority="10133" operator="equal">
      <formula>"Updated"</formula>
    </cfRule>
    <cfRule type="cellIs" dxfId="6018" priority="10134" operator="equal">
      <formula>"YES"</formula>
    </cfRule>
  </conditionalFormatting>
  <conditionalFormatting sqref="J1037">
    <cfRule type="cellIs" dxfId="6017" priority="10127" operator="equal">
      <formula>"Site only"</formula>
    </cfRule>
    <cfRule type="cellIs" dxfId="6016" priority="10128" operator="equal">
      <formula>"Portfolio Credit"</formula>
    </cfRule>
    <cfRule type="cellIs" dxfId="6015" priority="10129" operator="equal">
      <formula>"No Update"</formula>
    </cfRule>
    <cfRule type="cellIs" dxfId="6014" priority="10130" operator="equal">
      <formula>"New credit"</formula>
    </cfRule>
  </conditionalFormatting>
  <conditionalFormatting sqref="J1037">
    <cfRule type="cellIs" dxfId="6013" priority="10124" operator="equal">
      <formula>"Yes"</formula>
    </cfRule>
    <cfRule type="cellIs" dxfId="6012" priority="10125" operator="equal">
      <formula>"No update"</formula>
    </cfRule>
    <cfRule type="cellIs" dxfId="6011" priority="10126" operator="equal">
      <formula>"Site Only"</formula>
    </cfRule>
  </conditionalFormatting>
  <conditionalFormatting sqref="J1039">
    <cfRule type="cellIs" dxfId="6010" priority="10120" operator="equal">
      <formula>"No$751:$751 Update"</formula>
    </cfRule>
    <cfRule type="cellIs" dxfId="6009" priority="10121" operator="equal">
      <formula>"Updated"</formula>
    </cfRule>
    <cfRule type="cellIs" dxfId="6008" priority="10122" operator="equal">
      <formula>"Updated"</formula>
    </cfRule>
    <cfRule type="cellIs" dxfId="6007" priority="10123" operator="equal">
      <formula>"YES"</formula>
    </cfRule>
  </conditionalFormatting>
  <conditionalFormatting sqref="J1039">
    <cfRule type="cellIs" dxfId="6006" priority="10116" operator="equal">
      <formula>"Site only"</formula>
    </cfRule>
    <cfRule type="cellIs" dxfId="6005" priority="10117" operator="equal">
      <formula>"Portfolio Credit"</formula>
    </cfRule>
    <cfRule type="cellIs" dxfId="6004" priority="10118" operator="equal">
      <formula>"No Update"</formula>
    </cfRule>
    <cfRule type="cellIs" dxfId="6003" priority="10119" operator="equal">
      <formula>"New credit"</formula>
    </cfRule>
  </conditionalFormatting>
  <conditionalFormatting sqref="J1039">
    <cfRule type="cellIs" dxfId="6002" priority="10113" operator="equal">
      <formula>"Yes"</formula>
    </cfRule>
    <cfRule type="cellIs" dxfId="6001" priority="10114" operator="equal">
      <formula>"No update"</formula>
    </cfRule>
    <cfRule type="cellIs" dxfId="6000" priority="10115" operator="equal">
      <formula>"Site Only"</formula>
    </cfRule>
  </conditionalFormatting>
  <conditionalFormatting sqref="J1041">
    <cfRule type="cellIs" dxfId="5999" priority="10109" operator="equal">
      <formula>"No$751:$751 Update"</formula>
    </cfRule>
    <cfRule type="cellIs" dxfId="5998" priority="10110" operator="equal">
      <formula>"Updated"</formula>
    </cfRule>
    <cfRule type="cellIs" dxfId="5997" priority="10111" operator="equal">
      <formula>"Updated"</formula>
    </cfRule>
    <cfRule type="cellIs" dxfId="5996" priority="10112" operator="equal">
      <formula>"YES"</formula>
    </cfRule>
  </conditionalFormatting>
  <conditionalFormatting sqref="J1041">
    <cfRule type="cellIs" dxfId="5995" priority="10105" operator="equal">
      <formula>"Site only"</formula>
    </cfRule>
    <cfRule type="cellIs" dxfId="5994" priority="10106" operator="equal">
      <formula>"Portfolio Credit"</formula>
    </cfRule>
    <cfRule type="cellIs" dxfId="5993" priority="10107" operator="equal">
      <formula>"No Update"</formula>
    </cfRule>
    <cfRule type="cellIs" dxfId="5992" priority="10108" operator="equal">
      <formula>"New credit"</formula>
    </cfRule>
  </conditionalFormatting>
  <conditionalFormatting sqref="J1041">
    <cfRule type="cellIs" dxfId="5991" priority="10102" operator="equal">
      <formula>"Yes"</formula>
    </cfRule>
    <cfRule type="cellIs" dxfId="5990" priority="10103" operator="equal">
      <formula>"No update"</formula>
    </cfRule>
    <cfRule type="cellIs" dxfId="5989" priority="10104" operator="equal">
      <formula>"Site Only"</formula>
    </cfRule>
  </conditionalFormatting>
  <conditionalFormatting sqref="J1043">
    <cfRule type="cellIs" dxfId="5988" priority="10098" operator="equal">
      <formula>"No$751:$751 Update"</formula>
    </cfRule>
    <cfRule type="cellIs" dxfId="5987" priority="10099" operator="equal">
      <formula>"Updated"</formula>
    </cfRule>
    <cfRule type="cellIs" dxfId="5986" priority="10100" operator="equal">
      <formula>"Updated"</formula>
    </cfRule>
    <cfRule type="cellIs" dxfId="5985" priority="10101" operator="equal">
      <formula>"YES"</formula>
    </cfRule>
  </conditionalFormatting>
  <conditionalFormatting sqref="J1043">
    <cfRule type="cellIs" dxfId="5984" priority="10094" operator="equal">
      <formula>"Site only"</formula>
    </cfRule>
    <cfRule type="cellIs" dxfId="5983" priority="10095" operator="equal">
      <formula>"Portfolio Credit"</formula>
    </cfRule>
    <cfRule type="cellIs" dxfId="5982" priority="10096" operator="equal">
      <formula>"No Update"</formula>
    </cfRule>
    <cfRule type="cellIs" dxfId="5981" priority="10097" operator="equal">
      <formula>"New credit"</formula>
    </cfRule>
  </conditionalFormatting>
  <conditionalFormatting sqref="J1043">
    <cfRule type="cellIs" dxfId="5980" priority="10091" operator="equal">
      <formula>"Yes"</formula>
    </cfRule>
    <cfRule type="cellIs" dxfId="5979" priority="10092" operator="equal">
      <formula>"No update"</formula>
    </cfRule>
    <cfRule type="cellIs" dxfId="5978" priority="10093" operator="equal">
      <formula>"Site Only"</formula>
    </cfRule>
  </conditionalFormatting>
  <conditionalFormatting sqref="M1035">
    <cfRule type="cellIs" dxfId="5977" priority="10090" operator="equal">
      <formula>"YES"</formula>
    </cfRule>
  </conditionalFormatting>
  <conditionalFormatting sqref="M1037">
    <cfRule type="cellIs" dxfId="5976" priority="10089" operator="equal">
      <formula>"YES"</formula>
    </cfRule>
  </conditionalFormatting>
  <conditionalFormatting sqref="M1039">
    <cfRule type="cellIs" dxfId="5975" priority="10088" operator="equal">
      <formula>"YES"</formula>
    </cfRule>
  </conditionalFormatting>
  <conditionalFormatting sqref="M1041">
    <cfRule type="cellIs" dxfId="5974" priority="10087" operator="equal">
      <formula>"YES"</formula>
    </cfRule>
  </conditionalFormatting>
  <conditionalFormatting sqref="M1043">
    <cfRule type="cellIs" dxfId="5973" priority="10086" operator="equal">
      <formula>"YES"</formula>
    </cfRule>
  </conditionalFormatting>
  <conditionalFormatting sqref="P1170">
    <cfRule type="cellIs" dxfId="5972" priority="10031" operator="equal">
      <formula>"No$751:$751 Update"</formula>
    </cfRule>
    <cfRule type="cellIs" dxfId="5971" priority="10032" operator="equal">
      <formula>"Updated"</formula>
    </cfRule>
    <cfRule type="cellIs" dxfId="5970" priority="10033" operator="equal">
      <formula>"Updated"</formula>
    </cfRule>
    <cfRule type="cellIs" dxfId="5969" priority="10034" operator="equal">
      <formula>"YES"</formula>
    </cfRule>
  </conditionalFormatting>
  <conditionalFormatting sqref="P1170:Q1170">
    <cfRule type="cellIs" dxfId="5968" priority="10027" operator="equal">
      <formula>"Site only"</formula>
    </cfRule>
    <cfRule type="cellIs" dxfId="5967" priority="10028" operator="equal">
      <formula>"Portfolio Credit"</formula>
    </cfRule>
    <cfRule type="cellIs" dxfId="5966" priority="10029" operator="equal">
      <formula>"No Update"</formula>
    </cfRule>
    <cfRule type="cellIs" dxfId="5965" priority="10030" operator="equal">
      <formula>"New credit"</formula>
    </cfRule>
  </conditionalFormatting>
  <conditionalFormatting sqref="Q1170">
    <cfRule type="cellIs" dxfId="5964" priority="10026" operator="equal">
      <formula>"Yes"</formula>
    </cfRule>
  </conditionalFormatting>
  <conditionalFormatting sqref="P1170">
    <cfRule type="cellIs" dxfId="5963" priority="10023" operator="equal">
      <formula>"Yes"</formula>
    </cfRule>
    <cfRule type="cellIs" dxfId="5962" priority="10024" operator="equal">
      <formula>"No update"</formula>
    </cfRule>
    <cfRule type="cellIs" dxfId="5961" priority="10025" operator="equal">
      <formula>"Site Only"</formula>
    </cfRule>
  </conditionalFormatting>
  <conditionalFormatting sqref="I1170">
    <cfRule type="cellIs" dxfId="5960" priority="10022" operator="equal">
      <formula>"Yes"</formula>
    </cfRule>
  </conditionalFormatting>
  <conditionalFormatting sqref="P955">
    <cfRule type="cellIs" dxfId="5959" priority="10004" operator="equal">
      <formula>"No$751:$751 Update"</formula>
    </cfRule>
    <cfRule type="cellIs" dxfId="5958" priority="10005" operator="equal">
      <formula>"Updated"</formula>
    </cfRule>
    <cfRule type="cellIs" dxfId="5957" priority="10006" operator="equal">
      <formula>"Updated"</formula>
    </cfRule>
    <cfRule type="cellIs" dxfId="5956" priority="10007" operator="equal">
      <formula>"YES"</formula>
    </cfRule>
  </conditionalFormatting>
  <conditionalFormatting sqref="P955:Q955">
    <cfRule type="cellIs" dxfId="5955" priority="10000" operator="equal">
      <formula>"Site only"</formula>
    </cfRule>
    <cfRule type="cellIs" dxfId="5954" priority="10001" operator="equal">
      <formula>"Portfolio Credit"</formula>
    </cfRule>
    <cfRule type="cellIs" dxfId="5953" priority="10002" operator="equal">
      <formula>"No Update"</formula>
    </cfRule>
    <cfRule type="cellIs" dxfId="5952" priority="10003" operator="equal">
      <formula>"New credit"</formula>
    </cfRule>
  </conditionalFormatting>
  <conditionalFormatting sqref="Q955">
    <cfRule type="cellIs" dxfId="5951" priority="9999" operator="equal">
      <formula>"Yes"</formula>
    </cfRule>
  </conditionalFormatting>
  <conditionalFormatting sqref="P955">
    <cfRule type="cellIs" dxfId="5950" priority="9996" operator="equal">
      <formula>"Yes"</formula>
    </cfRule>
    <cfRule type="cellIs" dxfId="5949" priority="9997" operator="equal">
      <formula>"No update"</formula>
    </cfRule>
    <cfRule type="cellIs" dxfId="5948" priority="9998" operator="equal">
      <formula>"Site Only"</formula>
    </cfRule>
  </conditionalFormatting>
  <conditionalFormatting sqref="I955">
    <cfRule type="cellIs" dxfId="5947" priority="9995" operator="equal">
      <formula>"Yes"</formula>
    </cfRule>
  </conditionalFormatting>
  <conditionalFormatting sqref="P178">
    <cfRule type="cellIs" dxfId="5946" priority="9966" operator="equal">
      <formula>"Uploaded"</formula>
    </cfRule>
  </conditionalFormatting>
  <conditionalFormatting sqref="P177">
    <cfRule type="cellIs" dxfId="5945" priority="9962" operator="equal">
      <formula>"Site only"</formula>
    </cfRule>
    <cfRule type="cellIs" dxfId="5944" priority="9963" operator="equal">
      <formula>"Portfolio Credit"</formula>
    </cfRule>
    <cfRule type="cellIs" dxfId="5943" priority="9964" operator="equal">
      <formula>"No Update"</formula>
    </cfRule>
    <cfRule type="cellIs" dxfId="5942" priority="9965" operator="equal">
      <formula>"New credit"</formula>
    </cfRule>
  </conditionalFormatting>
  <conditionalFormatting sqref="P177">
    <cfRule type="cellIs" dxfId="5941" priority="9961" operator="equal">
      <formula>"Yes"</formula>
    </cfRule>
  </conditionalFormatting>
  <conditionalFormatting sqref="P177:P178">
    <cfRule type="cellIs" dxfId="5940" priority="9957" operator="equal">
      <formula>"Yes"</formula>
    </cfRule>
    <cfRule type="cellIs" dxfId="5939" priority="9958" operator="equal">
      <formula>"No update"</formula>
    </cfRule>
    <cfRule type="cellIs" dxfId="5938" priority="9959" operator="equal">
      <formula>"Site Only"</formula>
    </cfRule>
  </conditionalFormatting>
  <conditionalFormatting sqref="I176:I177">
    <cfRule type="cellIs" dxfId="5937" priority="9956" operator="equal">
      <formula>"Yes"</formula>
    </cfRule>
  </conditionalFormatting>
  <conditionalFormatting sqref="P248">
    <cfRule type="cellIs" dxfId="5936" priority="9940" operator="equal">
      <formula>"Yes"</formula>
    </cfRule>
    <cfRule type="cellIs" dxfId="5935" priority="9941" operator="equal">
      <formula>"No update"</formula>
    </cfRule>
    <cfRule type="cellIs" dxfId="5934" priority="9942" operator="equal">
      <formula>"Site Only"</formula>
    </cfRule>
  </conditionalFormatting>
  <conditionalFormatting sqref="P248">
    <cfRule type="cellIs" dxfId="5933" priority="9943" operator="equal">
      <formula>"Uploaded"</formula>
    </cfRule>
  </conditionalFormatting>
  <conditionalFormatting sqref="I1176">
    <cfRule type="cellIs" dxfId="5932" priority="9691" operator="equal">
      <formula>"Yes"</formula>
    </cfRule>
  </conditionalFormatting>
  <conditionalFormatting sqref="P279:P280">
    <cfRule type="cellIs" dxfId="5931" priority="9933" operator="equal">
      <formula>"Yes"</formula>
    </cfRule>
    <cfRule type="cellIs" dxfId="5930" priority="9934" operator="equal">
      <formula>"No update"</formula>
    </cfRule>
    <cfRule type="cellIs" dxfId="5929" priority="9935" operator="equal">
      <formula>"Site Only"</formula>
    </cfRule>
  </conditionalFormatting>
  <conditionalFormatting sqref="P996">
    <cfRule type="cellIs" dxfId="5928" priority="9739" operator="equal">
      <formula>"Uploaded"</formula>
    </cfRule>
  </conditionalFormatting>
  <conditionalFormatting sqref="P279:P280">
    <cfRule type="cellIs" dxfId="5927" priority="9936" operator="equal">
      <formula>"Uploaded"</formula>
    </cfRule>
  </conditionalFormatting>
  <conditionalFormatting sqref="P309">
    <cfRule type="cellIs" dxfId="5926" priority="9926" operator="equal">
      <formula>"Yes"</formula>
    </cfRule>
    <cfRule type="cellIs" dxfId="5925" priority="9927" operator="equal">
      <formula>"No update"</formula>
    </cfRule>
    <cfRule type="cellIs" dxfId="5924" priority="9928" operator="equal">
      <formula>"Site Only"</formula>
    </cfRule>
  </conditionalFormatting>
  <conditionalFormatting sqref="P309">
    <cfRule type="cellIs" dxfId="5923" priority="9929" operator="equal">
      <formula>"Uploaded"</formula>
    </cfRule>
  </conditionalFormatting>
  <conditionalFormatting sqref="I417">
    <cfRule type="cellIs" dxfId="5922" priority="9883" operator="equal">
      <formula>"Yes"</formula>
    </cfRule>
  </conditionalFormatting>
  <conditionalFormatting sqref="P340:P341">
    <cfRule type="cellIs" dxfId="5921" priority="9919" operator="equal">
      <formula>"Yes"</formula>
    </cfRule>
    <cfRule type="cellIs" dxfId="5920" priority="9920" operator="equal">
      <formula>"No update"</formula>
    </cfRule>
    <cfRule type="cellIs" dxfId="5919" priority="9921" operator="equal">
      <formula>"Site Only"</formula>
    </cfRule>
  </conditionalFormatting>
  <conditionalFormatting sqref="C417">
    <cfRule type="cellIs" dxfId="5918" priority="9889" operator="equal">
      <formula>"Uploaded"</formula>
    </cfRule>
  </conditionalFormatting>
  <conditionalFormatting sqref="P340:P341">
    <cfRule type="cellIs" dxfId="5917" priority="9922" operator="equal">
      <formula>"Uploaded"</formula>
    </cfRule>
  </conditionalFormatting>
  <conditionalFormatting sqref="I338:I339">
    <cfRule type="cellIs" dxfId="5916" priority="9911" operator="equal">
      <formula>"Yes"</formula>
    </cfRule>
  </conditionalFormatting>
  <conditionalFormatting sqref="P338:P339">
    <cfRule type="cellIs" dxfId="5915" priority="9912" operator="equal">
      <formula>"Yes"</formula>
    </cfRule>
    <cfRule type="cellIs" dxfId="5914" priority="9913" operator="equal">
      <formula>"No update"</formula>
    </cfRule>
    <cfRule type="cellIs" dxfId="5913" priority="9914" operator="equal">
      <formula>"Site Only"</formula>
    </cfRule>
  </conditionalFormatting>
  <conditionalFormatting sqref="P338">
    <cfRule type="cellIs" dxfId="5912" priority="9915" operator="equal">
      <formula>"Uploaded"</formula>
    </cfRule>
  </conditionalFormatting>
  <conditionalFormatting sqref="I359:I360">
    <cfRule type="cellIs" dxfId="5911" priority="9904" operator="equal">
      <formula>"Yes"</formula>
    </cfRule>
  </conditionalFormatting>
  <conditionalFormatting sqref="P359:P360">
    <cfRule type="cellIs" dxfId="5910" priority="9905" operator="equal">
      <formula>"Yes"</formula>
    </cfRule>
    <cfRule type="cellIs" dxfId="5909" priority="9906" operator="equal">
      <formula>"No update"</formula>
    </cfRule>
    <cfRule type="cellIs" dxfId="5908" priority="9907" operator="equal">
      <formula>"Site Only"</formula>
    </cfRule>
  </conditionalFormatting>
  <conditionalFormatting sqref="P359">
    <cfRule type="cellIs" dxfId="5907" priority="9908" operator="equal">
      <formula>"Uploaded"</formula>
    </cfRule>
  </conditionalFormatting>
  <conditionalFormatting sqref="I381">
    <cfRule type="cellIs" dxfId="5906" priority="9897" operator="equal">
      <formula>"Yes"</formula>
    </cfRule>
  </conditionalFormatting>
  <conditionalFormatting sqref="P377:P378 P381">
    <cfRule type="cellIs" dxfId="5905" priority="9898" operator="equal">
      <formula>"Yes"</formula>
    </cfRule>
    <cfRule type="cellIs" dxfId="5904" priority="9899" operator="equal">
      <formula>"No update"</formula>
    </cfRule>
    <cfRule type="cellIs" dxfId="5903" priority="9900" operator="equal">
      <formula>"Site Only"</formula>
    </cfRule>
  </conditionalFormatting>
  <conditionalFormatting sqref="C381">
    <cfRule type="cellIs" dxfId="5902" priority="9903" operator="equal">
      <formula>"Uploaded"</formula>
    </cfRule>
  </conditionalFormatting>
  <conditionalFormatting sqref="P377:P378">
    <cfRule type="cellIs" dxfId="5901" priority="9901" operator="equal">
      <formula>"Uploaded"</formula>
    </cfRule>
  </conditionalFormatting>
  <conditionalFormatting sqref="I634">
    <cfRule type="cellIs" dxfId="5900" priority="9808" operator="equal">
      <formula>"Yes"</formula>
    </cfRule>
  </conditionalFormatting>
  <conditionalFormatting sqref="P395:P396">
    <cfRule type="cellIs" dxfId="5899" priority="9891" operator="equal">
      <formula>"Yes"</formula>
    </cfRule>
    <cfRule type="cellIs" dxfId="5898" priority="9892" operator="equal">
      <formula>"No update"</formula>
    </cfRule>
    <cfRule type="cellIs" dxfId="5897" priority="9893" operator="equal">
      <formula>"Site Only"</formula>
    </cfRule>
  </conditionalFormatting>
  <conditionalFormatting sqref="P522:P523">
    <cfRule type="cellIs" dxfId="5896" priority="9840" operator="equal">
      <formula>"Uploaded"</formula>
    </cfRule>
  </conditionalFormatting>
  <conditionalFormatting sqref="P395:P396">
    <cfRule type="cellIs" dxfId="5895" priority="9894" operator="equal">
      <formula>"Uploaded"</formula>
    </cfRule>
  </conditionalFormatting>
  <conditionalFormatting sqref="P413:P414 P417">
    <cfRule type="cellIs" dxfId="5894" priority="9884" operator="equal">
      <formula>"Yes"</formula>
    </cfRule>
    <cfRule type="cellIs" dxfId="5893" priority="9885" operator="equal">
      <formula>"No update"</formula>
    </cfRule>
    <cfRule type="cellIs" dxfId="5892" priority="9886" operator="equal">
      <formula>"Site Only"</formula>
    </cfRule>
  </conditionalFormatting>
  <conditionalFormatting sqref="P413:P414">
    <cfRule type="cellIs" dxfId="5891" priority="9887" operator="equal">
      <formula>"Uploaded"</formula>
    </cfRule>
  </conditionalFormatting>
  <conditionalFormatting sqref="P462:P463">
    <cfRule type="cellIs" dxfId="5890" priority="9877" operator="equal">
      <formula>"Yes"</formula>
    </cfRule>
    <cfRule type="cellIs" dxfId="5889" priority="9878" operator="equal">
      <formula>"No update"</formula>
    </cfRule>
    <cfRule type="cellIs" dxfId="5888" priority="9879" operator="equal">
      <formula>"Site Only"</formula>
    </cfRule>
  </conditionalFormatting>
  <conditionalFormatting sqref="C463">
    <cfRule type="cellIs" dxfId="5887" priority="9881" operator="equal">
      <formula>"Uploaded"</formula>
    </cfRule>
  </conditionalFormatting>
  <conditionalFormatting sqref="P462:P463">
    <cfRule type="cellIs" dxfId="5886" priority="9880" operator="equal">
      <formula>"Uploaded"</formula>
    </cfRule>
  </conditionalFormatting>
  <conditionalFormatting sqref="P500">
    <cfRule type="cellIs" dxfId="5885" priority="9843" operator="equal">
      <formula>"Uploaded"</formula>
    </cfRule>
  </conditionalFormatting>
  <conditionalFormatting sqref="C656">
    <cfRule type="cellIs" dxfId="5884" priority="9807" operator="equal">
      <formula>"Uploaded"</formula>
    </cfRule>
  </conditionalFormatting>
  <conditionalFormatting sqref="I505">
    <cfRule type="cellIs" dxfId="5883" priority="9851" operator="equal">
      <formula>"Yes"</formula>
    </cfRule>
  </conditionalFormatting>
  <conditionalFormatting sqref="P501:P502 P505">
    <cfRule type="cellIs" dxfId="5882" priority="9852" operator="equal">
      <formula>"Yes"</formula>
    </cfRule>
    <cfRule type="cellIs" dxfId="5881" priority="9853" operator="equal">
      <formula>"No update"</formula>
    </cfRule>
    <cfRule type="cellIs" dxfId="5880" priority="9854" operator="equal">
      <formula>"Site Only"</formula>
    </cfRule>
  </conditionalFormatting>
  <conditionalFormatting sqref="C505">
    <cfRule type="cellIs" dxfId="5879" priority="9857" operator="equal">
      <formula>"Uploaded"</formula>
    </cfRule>
  </conditionalFormatting>
  <conditionalFormatting sqref="P501:P502">
    <cfRule type="cellIs" dxfId="5878" priority="9855" operator="equal">
      <formula>"Uploaded"</formula>
    </cfRule>
  </conditionalFormatting>
  <conditionalFormatting sqref="I499:I500">
    <cfRule type="cellIs" dxfId="5877" priority="9849" operator="equal">
      <formula>"Yes"</formula>
    </cfRule>
  </conditionalFormatting>
  <conditionalFormatting sqref="P499">
    <cfRule type="cellIs" dxfId="5876" priority="9845" operator="equal">
      <formula>"Yes"</formula>
    </cfRule>
    <cfRule type="cellIs" dxfId="5875" priority="9846" operator="equal">
      <formula>"No update"</formula>
    </cfRule>
    <cfRule type="cellIs" dxfId="5874" priority="9847" operator="equal">
      <formula>"Site Only"</formula>
    </cfRule>
  </conditionalFormatting>
  <conditionalFormatting sqref="P499">
    <cfRule type="cellIs" dxfId="5873" priority="9848" operator="equal">
      <formula>"Uploaded"</formula>
    </cfRule>
  </conditionalFormatting>
  <conditionalFormatting sqref="Q500">
    <cfRule type="cellIs" dxfId="5872" priority="9844" operator="equal">
      <formula>"Uploaded"</formula>
    </cfRule>
  </conditionalFormatting>
  <conditionalFormatting sqref="P522:P523">
    <cfRule type="cellIs" dxfId="5871" priority="9837" operator="equal">
      <formula>"Yes"</formula>
    </cfRule>
    <cfRule type="cellIs" dxfId="5870" priority="9838" operator="equal">
      <formula>"No update"</formula>
    </cfRule>
    <cfRule type="cellIs" dxfId="5869" priority="9839" operator="equal">
      <formula>"Site Only"</formula>
    </cfRule>
  </conditionalFormatting>
  <conditionalFormatting sqref="C634">
    <cfRule type="cellIs" dxfId="5868" priority="9814" operator="equal">
      <formula>"Uploaded"</formula>
    </cfRule>
  </conditionalFormatting>
  <conditionalFormatting sqref="Q1379 I1379">
    <cfRule type="cellIs" dxfId="5867" priority="9462" operator="equal">
      <formula>"Yes"</formula>
    </cfRule>
  </conditionalFormatting>
  <conditionalFormatting sqref="P558">
    <cfRule type="cellIs" dxfId="5866" priority="9830" operator="equal">
      <formula>"Yes"</formula>
    </cfRule>
    <cfRule type="cellIs" dxfId="5865" priority="9831" operator="equal">
      <formula>"No update"</formula>
    </cfRule>
    <cfRule type="cellIs" dxfId="5864" priority="9832" operator="equal">
      <formula>"Site Only"</formula>
    </cfRule>
  </conditionalFormatting>
  <conditionalFormatting sqref="P956">
    <cfRule type="cellIs" dxfId="5863" priority="9762" operator="equal">
      <formula>"Uploaded"</formula>
    </cfRule>
  </conditionalFormatting>
  <conditionalFormatting sqref="P558">
    <cfRule type="cellIs" dxfId="5862" priority="9833" operator="equal">
      <formula>"Uploaded"</formula>
    </cfRule>
  </conditionalFormatting>
  <conditionalFormatting sqref="I698">
    <cfRule type="cellIs" dxfId="5861" priority="9787" operator="equal">
      <formula>"Yes"</formula>
    </cfRule>
  </conditionalFormatting>
  <conditionalFormatting sqref="P586:P587">
    <cfRule type="cellIs" dxfId="5860" priority="9823" operator="equal">
      <formula>"Yes"</formula>
    </cfRule>
    <cfRule type="cellIs" dxfId="5859" priority="9824" operator="equal">
      <formula>"No update"</formula>
    </cfRule>
    <cfRule type="cellIs" dxfId="5858" priority="9825" operator="equal">
      <formula>"Site Only"</formula>
    </cfRule>
  </conditionalFormatting>
  <conditionalFormatting sqref="C698">
    <cfRule type="cellIs" dxfId="5857" priority="9793" operator="equal">
      <formula>"Uploaded"</formula>
    </cfRule>
  </conditionalFormatting>
  <conditionalFormatting sqref="P586:P587">
    <cfRule type="cellIs" dxfId="5856" priority="9826" operator="equal">
      <formula>"Uploaded"</formula>
    </cfRule>
  </conditionalFormatting>
  <conditionalFormatting sqref="P629:P631 P634">
    <cfRule type="cellIs" dxfId="5855" priority="9809" operator="equal">
      <formula>"Yes"</formula>
    </cfRule>
    <cfRule type="cellIs" dxfId="5854" priority="9810" operator="equal">
      <formula>"No update"</formula>
    </cfRule>
    <cfRule type="cellIs" dxfId="5853" priority="9811" operator="equal">
      <formula>"Site Only"</formula>
    </cfRule>
  </conditionalFormatting>
  <conditionalFormatting sqref="P973:P975">
    <cfRule type="cellIs" dxfId="5852" priority="9754" operator="equal">
      <formula>"Uploaded"</formula>
    </cfRule>
  </conditionalFormatting>
  <conditionalFormatting sqref="P629:P631">
    <cfRule type="cellIs" dxfId="5851" priority="9812" operator="equal">
      <formula>"Uploaded"</formula>
    </cfRule>
  </conditionalFormatting>
  <conditionalFormatting sqref="I656">
    <cfRule type="cellIs" dxfId="5850" priority="9801" operator="equal">
      <formula>"Yes"</formula>
    </cfRule>
  </conditionalFormatting>
  <conditionalFormatting sqref="P656">
    <cfRule type="cellIs" dxfId="5849" priority="9802" operator="equal">
      <formula>"Yes"</formula>
    </cfRule>
    <cfRule type="cellIs" dxfId="5848" priority="9803" operator="equal">
      <formula>"No update"</formula>
    </cfRule>
    <cfRule type="cellIs" dxfId="5847" priority="9804" operator="equal">
      <formula>"Site Only"</formula>
    </cfRule>
  </conditionalFormatting>
  <conditionalFormatting sqref="I677">
    <cfRule type="cellIs" dxfId="5846" priority="9794" operator="equal">
      <formula>"Yes"</formula>
    </cfRule>
  </conditionalFormatting>
  <conditionalFormatting sqref="P673 P677">
    <cfRule type="cellIs" dxfId="5845" priority="9795" operator="equal">
      <formula>"Yes"</formula>
    </cfRule>
    <cfRule type="cellIs" dxfId="5844" priority="9796" operator="equal">
      <formula>"No update"</formula>
    </cfRule>
    <cfRule type="cellIs" dxfId="5843" priority="9797" operator="equal">
      <formula>"Site Only"</formula>
    </cfRule>
  </conditionalFormatting>
  <conditionalFormatting sqref="C677">
    <cfRule type="cellIs" dxfId="5842" priority="9800" operator="equal">
      <formula>"Uploaded"</formula>
    </cfRule>
  </conditionalFormatting>
  <conditionalFormatting sqref="P673">
    <cfRule type="cellIs" dxfId="5841" priority="9798" operator="equal">
      <formula>"Uploaded"</formula>
    </cfRule>
  </conditionalFormatting>
  <conditionalFormatting sqref="I996:I997">
    <cfRule type="cellIs" dxfId="5840" priority="9740" operator="equal">
      <formula>"Yes"</formula>
    </cfRule>
  </conditionalFormatting>
  <conditionalFormatting sqref="P694:P695 P698">
    <cfRule type="cellIs" dxfId="5839" priority="9788" operator="equal">
      <formula>"Yes"</formula>
    </cfRule>
    <cfRule type="cellIs" dxfId="5838" priority="9789" operator="equal">
      <formula>"No update"</formula>
    </cfRule>
    <cfRule type="cellIs" dxfId="5837" priority="9790" operator="equal">
      <formula>"Site Only"</formula>
    </cfRule>
  </conditionalFormatting>
  <conditionalFormatting sqref="P694:P695">
    <cfRule type="cellIs" dxfId="5836" priority="9791" operator="equal">
      <formula>"Uploaded"</formula>
    </cfRule>
  </conditionalFormatting>
  <conditionalFormatting sqref="I720">
    <cfRule type="cellIs" dxfId="5835" priority="9780" operator="equal">
      <formula>"Yes"</formula>
    </cfRule>
  </conditionalFormatting>
  <conditionalFormatting sqref="P716:P717 P720">
    <cfRule type="cellIs" dxfId="5834" priority="9781" operator="equal">
      <formula>"Yes"</formula>
    </cfRule>
    <cfRule type="cellIs" dxfId="5833" priority="9782" operator="equal">
      <formula>"No update"</formula>
    </cfRule>
    <cfRule type="cellIs" dxfId="5832" priority="9783" operator="equal">
      <formula>"Site Only"</formula>
    </cfRule>
  </conditionalFormatting>
  <conditionalFormatting sqref="C720">
    <cfRule type="cellIs" dxfId="5831" priority="9786" operator="equal">
      <formula>"Uploaded"</formula>
    </cfRule>
  </conditionalFormatting>
  <conditionalFormatting sqref="P716:P717">
    <cfRule type="cellIs" dxfId="5830" priority="9784" operator="equal">
      <formula>"Uploaded"</formula>
    </cfRule>
  </conditionalFormatting>
  <conditionalFormatting sqref="I741">
    <cfRule type="cellIs" dxfId="5829" priority="9773" operator="equal">
      <formula>"Yes"</formula>
    </cfRule>
  </conditionalFormatting>
  <conditionalFormatting sqref="P741">
    <cfRule type="cellIs" dxfId="5828" priority="9774" operator="equal">
      <formula>"Yes"</formula>
    </cfRule>
    <cfRule type="cellIs" dxfId="5827" priority="9775" operator="equal">
      <formula>"No update"</formula>
    </cfRule>
    <cfRule type="cellIs" dxfId="5826" priority="9776" operator="equal">
      <formula>"Site Only"</formula>
    </cfRule>
  </conditionalFormatting>
  <conditionalFormatting sqref="C741">
    <cfRule type="cellIs" dxfId="5825" priority="9779" operator="equal">
      <formula>"Uploaded"</formula>
    </cfRule>
  </conditionalFormatting>
  <conditionalFormatting sqref="P957">
    <cfRule type="cellIs" dxfId="5824" priority="9757" operator="equal">
      <formula>"Uploaded"</formula>
    </cfRule>
  </conditionalFormatting>
  <conditionalFormatting sqref="P998">
    <cfRule type="cellIs" dxfId="5823" priority="9746" operator="equal">
      <formula>"Uploaded"</formula>
    </cfRule>
  </conditionalFormatting>
  <conditionalFormatting sqref="I962">
    <cfRule type="cellIs" dxfId="5822" priority="9765" operator="equal">
      <formula>"Yes"</formula>
    </cfRule>
  </conditionalFormatting>
  <conditionalFormatting sqref="P958:P959 P962">
    <cfRule type="cellIs" dxfId="5821" priority="9766" operator="equal">
      <formula>"Yes"</formula>
    </cfRule>
    <cfRule type="cellIs" dxfId="5820" priority="9767" operator="equal">
      <formula>"No update"</formula>
    </cfRule>
    <cfRule type="cellIs" dxfId="5819" priority="9768" operator="equal">
      <formula>"Site Only"</formula>
    </cfRule>
  </conditionalFormatting>
  <conditionalFormatting sqref="P958:P959">
    <cfRule type="cellIs" dxfId="5818" priority="9769" operator="equal">
      <formula>"Uploaded"</formula>
    </cfRule>
  </conditionalFormatting>
  <conditionalFormatting sqref="I956:I957">
    <cfRule type="cellIs" dxfId="5817" priority="9763" operator="equal">
      <formula>"Yes"</formula>
    </cfRule>
  </conditionalFormatting>
  <conditionalFormatting sqref="P956">
    <cfRule type="cellIs" dxfId="5816" priority="9759" operator="equal">
      <formula>"Yes"</formula>
    </cfRule>
    <cfRule type="cellIs" dxfId="5815" priority="9760" operator="equal">
      <formula>"No update"</formula>
    </cfRule>
    <cfRule type="cellIs" dxfId="5814" priority="9761" operator="equal">
      <formula>"Site Only"</formula>
    </cfRule>
  </conditionalFormatting>
  <conditionalFormatting sqref="Q957">
    <cfRule type="cellIs" dxfId="5813" priority="9758" operator="equal">
      <formula>"Uploaded"</formula>
    </cfRule>
  </conditionalFormatting>
  <conditionalFormatting sqref="C978">
    <cfRule type="cellIs" dxfId="5812" priority="9756" operator="equal">
      <formula>"Uploaded"</formula>
    </cfRule>
  </conditionalFormatting>
  <conditionalFormatting sqref="P997">
    <cfRule type="cellIs" dxfId="5811" priority="9734" operator="equal">
      <formula>"Uploaded"</formula>
    </cfRule>
  </conditionalFormatting>
  <conditionalFormatting sqref="P1107:P1108">
    <cfRule type="cellIs" dxfId="5810" priority="9703" operator="equal">
      <formula>"Uploaded"</formula>
    </cfRule>
  </conditionalFormatting>
  <conditionalFormatting sqref="P998">
    <cfRule type="cellIs" dxfId="5809" priority="9743" operator="equal">
      <formula>"Yes"</formula>
    </cfRule>
    <cfRule type="cellIs" dxfId="5808" priority="9744" operator="equal">
      <formula>"No update"</formula>
    </cfRule>
    <cfRule type="cellIs" dxfId="5807" priority="9745" operator="equal">
      <formula>"Site Only"</formula>
    </cfRule>
  </conditionalFormatting>
  <conditionalFormatting sqref="P1150:P1151">
    <cfRule type="cellIs" dxfId="5806" priority="9615" operator="equal">
      <formula>"Uploaded"</formula>
    </cfRule>
  </conditionalFormatting>
  <conditionalFormatting sqref="P996">
    <cfRule type="cellIs" dxfId="5805" priority="9736" operator="equal">
      <formula>"Yes"</formula>
    </cfRule>
    <cfRule type="cellIs" dxfId="5804" priority="9737" operator="equal">
      <formula>"No update"</formula>
    </cfRule>
    <cfRule type="cellIs" dxfId="5803" priority="9738" operator="equal">
      <formula>"Site Only"</formula>
    </cfRule>
  </conditionalFormatting>
  <conditionalFormatting sqref="Q997">
    <cfRule type="cellIs" dxfId="5802" priority="9735" operator="equal">
      <formula>"Uploaded"</formula>
    </cfRule>
  </conditionalFormatting>
  <conditionalFormatting sqref="I1016">
    <cfRule type="cellIs" dxfId="5801" priority="9727" operator="equal">
      <formula>"Yes"</formula>
    </cfRule>
  </conditionalFormatting>
  <conditionalFormatting sqref="P1012:P1013 P1016">
    <cfRule type="cellIs" dxfId="5800" priority="9728" operator="equal">
      <formula>"Yes"</formula>
    </cfRule>
    <cfRule type="cellIs" dxfId="5799" priority="9729" operator="equal">
      <formula>"No update"</formula>
    </cfRule>
    <cfRule type="cellIs" dxfId="5798" priority="9730" operator="equal">
      <formula>"Site Only"</formula>
    </cfRule>
  </conditionalFormatting>
  <conditionalFormatting sqref="C1016">
    <cfRule type="cellIs" dxfId="5797" priority="9733" operator="equal">
      <formula>"Uploaded"</formula>
    </cfRule>
  </conditionalFormatting>
  <conditionalFormatting sqref="P1012:P1013">
    <cfRule type="cellIs" dxfId="5796" priority="9731" operator="equal">
      <formula>"Uploaded"</formula>
    </cfRule>
  </conditionalFormatting>
  <conditionalFormatting sqref="I1029">
    <cfRule type="cellIs" dxfId="5795" priority="9720" operator="equal">
      <formula>"Yes"</formula>
    </cfRule>
  </conditionalFormatting>
  <conditionalFormatting sqref="P1025:P1026 P1029">
    <cfRule type="cellIs" dxfId="5794" priority="9721" operator="equal">
      <formula>"Yes"</formula>
    </cfRule>
    <cfRule type="cellIs" dxfId="5793" priority="9722" operator="equal">
      <formula>"No update"</formula>
    </cfRule>
    <cfRule type="cellIs" dxfId="5792" priority="9723" operator="equal">
      <formula>"Site Only"</formula>
    </cfRule>
  </conditionalFormatting>
  <conditionalFormatting sqref="C1029">
    <cfRule type="cellIs" dxfId="5791" priority="9726" operator="equal">
      <formula>"Uploaded"</formula>
    </cfRule>
  </conditionalFormatting>
  <conditionalFormatting sqref="P1025:P1026">
    <cfRule type="cellIs" dxfId="5790" priority="9724" operator="equal">
      <formula>"Uploaded"</formula>
    </cfRule>
  </conditionalFormatting>
  <conditionalFormatting sqref="C1176">
    <cfRule type="cellIs" dxfId="5789" priority="9697" operator="equal">
      <formula>"Uploaded"</formula>
    </cfRule>
  </conditionalFormatting>
  <conditionalFormatting sqref="I1111">
    <cfRule type="cellIs" dxfId="5788" priority="9699" operator="equal">
      <formula>"Yes"</formula>
    </cfRule>
  </conditionalFormatting>
  <conditionalFormatting sqref="P1065:P1066">
    <cfRule type="cellIs" dxfId="5787" priority="9714" operator="equal">
      <formula>"Yes"</formula>
    </cfRule>
    <cfRule type="cellIs" dxfId="5786" priority="9715" operator="equal">
      <formula>"No update"</formula>
    </cfRule>
    <cfRule type="cellIs" dxfId="5785" priority="9716" operator="equal">
      <formula>"Site Only"</formula>
    </cfRule>
  </conditionalFormatting>
  <conditionalFormatting sqref="C1111">
    <cfRule type="cellIs" dxfId="5784" priority="9705" operator="equal">
      <formula>"Uploaded"</formula>
    </cfRule>
  </conditionalFormatting>
  <conditionalFormatting sqref="P1065:P1066">
    <cfRule type="cellIs" dxfId="5783" priority="9717" operator="equal">
      <formula>"Uploaded"</formula>
    </cfRule>
  </conditionalFormatting>
  <conditionalFormatting sqref="I1090">
    <cfRule type="cellIs" dxfId="5782" priority="9706" operator="equal">
      <formula>"Yes"</formula>
    </cfRule>
  </conditionalFormatting>
  <conditionalFormatting sqref="P1086:P1087 P1090">
    <cfRule type="cellIs" dxfId="5781" priority="9707" operator="equal">
      <formula>"Yes"</formula>
    </cfRule>
    <cfRule type="cellIs" dxfId="5780" priority="9708" operator="equal">
      <formula>"No update"</formula>
    </cfRule>
    <cfRule type="cellIs" dxfId="5779" priority="9709" operator="equal">
      <formula>"Site Only"</formula>
    </cfRule>
  </conditionalFormatting>
  <conditionalFormatting sqref="C1090">
    <cfRule type="cellIs" dxfId="5778" priority="9712" operator="equal">
      <formula>"Uploaded"</formula>
    </cfRule>
  </conditionalFormatting>
  <conditionalFormatting sqref="P1086:P1087">
    <cfRule type="cellIs" dxfId="5777" priority="9710" operator="equal">
      <formula>"Uploaded"</formula>
    </cfRule>
  </conditionalFormatting>
  <conditionalFormatting sqref="I1197">
    <cfRule type="cellIs" dxfId="5776" priority="9662" operator="equal">
      <formula>"Yes"</formula>
    </cfRule>
  </conditionalFormatting>
  <conditionalFormatting sqref="P1107:P1108 P1111">
    <cfRule type="cellIs" dxfId="5775" priority="9700" operator="equal">
      <formula>"Yes"</formula>
    </cfRule>
    <cfRule type="cellIs" dxfId="5774" priority="9701" operator="equal">
      <formula>"No update"</formula>
    </cfRule>
    <cfRule type="cellIs" dxfId="5773" priority="9702" operator="equal">
      <formula>"Site Only"</formula>
    </cfRule>
  </conditionalFormatting>
  <conditionalFormatting sqref="C1197">
    <cfRule type="cellIs" dxfId="5772" priority="9668" operator="equal">
      <formula>"Uploaded"</formula>
    </cfRule>
  </conditionalFormatting>
  <conditionalFormatting sqref="P1235:P1236">
    <cfRule type="cellIs" dxfId="5771" priority="9659" operator="equal">
      <formula>"Uploaded"</formula>
    </cfRule>
  </conditionalFormatting>
  <conditionalFormatting sqref="P1172">
    <cfRule type="cellIs" dxfId="5770" priority="9683" operator="equal">
      <formula>"Uploaded"</formula>
    </cfRule>
  </conditionalFormatting>
  <conditionalFormatting sqref="P1173">
    <cfRule type="cellIs" dxfId="5769" priority="9695" operator="equal">
      <formula>"Uploaded"</formula>
    </cfRule>
  </conditionalFormatting>
  <conditionalFormatting sqref="Q1319 I1319">
    <cfRule type="cellIs" dxfId="5768" priority="9502" operator="equal">
      <formula>"Yes"</formula>
    </cfRule>
  </conditionalFormatting>
  <conditionalFormatting sqref="P1173 P1176">
    <cfRule type="cellIs" dxfId="5767" priority="9692" operator="equal">
      <formula>"Yes"</formula>
    </cfRule>
    <cfRule type="cellIs" dxfId="5766" priority="9693" operator="equal">
      <formula>"No update"</formula>
    </cfRule>
    <cfRule type="cellIs" dxfId="5765" priority="9694" operator="equal">
      <formula>"Site Only"</formula>
    </cfRule>
  </conditionalFormatting>
  <conditionalFormatting sqref="P1495:P1496">
    <cfRule type="cellIs" dxfId="5764" priority="9361" operator="equal">
      <formula>"Uploaded"</formula>
    </cfRule>
  </conditionalFormatting>
  <conditionalFormatting sqref="I1171:I1172">
    <cfRule type="cellIs" dxfId="5763" priority="9689" operator="equal">
      <formula>"Yes"</formula>
    </cfRule>
  </conditionalFormatting>
  <conditionalFormatting sqref="P1171">
    <cfRule type="cellIs" dxfId="5762" priority="9685" operator="equal">
      <formula>"Yes"</formula>
    </cfRule>
    <cfRule type="cellIs" dxfId="5761" priority="9686" operator="equal">
      <formula>"No update"</formula>
    </cfRule>
    <cfRule type="cellIs" dxfId="5760" priority="9687" operator="equal">
      <formula>"Site Only"</formula>
    </cfRule>
  </conditionalFormatting>
  <conditionalFormatting sqref="P1171">
    <cfRule type="cellIs" dxfId="5759" priority="9688" operator="equal">
      <formula>"Uploaded"</formula>
    </cfRule>
  </conditionalFormatting>
  <conditionalFormatting sqref="Q1172">
    <cfRule type="cellIs" dxfId="5758" priority="9684" operator="equal">
      <formula>"Uploaded"</formula>
    </cfRule>
  </conditionalFormatting>
  <conditionalFormatting sqref="P1214:P1215">
    <cfRule type="cellIs" dxfId="5757" priority="9673" operator="equal">
      <formula>"Uploaded"</formula>
    </cfRule>
  </conditionalFormatting>
  <conditionalFormatting sqref="I1218">
    <cfRule type="cellIs" dxfId="5756" priority="9669" operator="equal">
      <formula>"Yes"</formula>
    </cfRule>
  </conditionalFormatting>
  <conditionalFormatting sqref="P1214:P1215 P1218">
    <cfRule type="cellIs" dxfId="5755" priority="9670" operator="equal">
      <formula>"Yes"</formula>
    </cfRule>
    <cfRule type="cellIs" dxfId="5754" priority="9671" operator="equal">
      <formula>"No update"</formula>
    </cfRule>
    <cfRule type="cellIs" dxfId="5753" priority="9672" operator="equal">
      <formula>"Site Only"</formula>
    </cfRule>
  </conditionalFormatting>
  <conditionalFormatting sqref="C1218">
    <cfRule type="cellIs" dxfId="5752" priority="9675" operator="equal">
      <formula>"Uploaded"</formula>
    </cfRule>
  </conditionalFormatting>
  <conditionalFormatting sqref="C1133">
    <cfRule type="cellIs" dxfId="5751" priority="9609" operator="equal">
      <formula>"Uploaded"</formula>
    </cfRule>
  </conditionalFormatting>
  <conditionalFormatting sqref="P1193:P1194">
    <cfRule type="cellIs" dxfId="5750" priority="9666" operator="equal">
      <formula>"Uploaded"</formula>
    </cfRule>
  </conditionalFormatting>
  <conditionalFormatting sqref="P1193:P1194 P1197">
    <cfRule type="cellIs" dxfId="5749" priority="9663" operator="equal">
      <formula>"Yes"</formula>
    </cfRule>
    <cfRule type="cellIs" dxfId="5748" priority="9664" operator="equal">
      <formula>"No update"</formula>
    </cfRule>
    <cfRule type="cellIs" dxfId="5747" priority="9665" operator="equal">
      <formula>"Site Only"</formula>
    </cfRule>
  </conditionalFormatting>
  <conditionalFormatting sqref="I1239">
    <cfRule type="cellIs" dxfId="5746" priority="9655" operator="equal">
      <formula>"Yes"</formula>
    </cfRule>
  </conditionalFormatting>
  <conditionalFormatting sqref="P1235:P1236 P1239">
    <cfRule type="cellIs" dxfId="5745" priority="9656" operator="equal">
      <formula>"Yes"</formula>
    </cfRule>
    <cfRule type="cellIs" dxfId="5744" priority="9657" operator="equal">
      <formula>"No update"</formula>
    </cfRule>
    <cfRule type="cellIs" dxfId="5743" priority="9658" operator="equal">
      <formula>"Site Only"</formula>
    </cfRule>
  </conditionalFormatting>
  <conditionalFormatting sqref="C1239">
    <cfRule type="cellIs" dxfId="5742" priority="9661" operator="equal">
      <formula>"Uploaded"</formula>
    </cfRule>
  </conditionalFormatting>
  <conditionalFormatting sqref="P1064">
    <cfRule type="cellIs" dxfId="5741" priority="9651" operator="equal">
      <formula>"No$751:$751 Update"</formula>
    </cfRule>
    <cfRule type="cellIs" dxfId="5740" priority="9652" operator="equal">
      <formula>"Updated"</formula>
    </cfRule>
    <cfRule type="cellIs" dxfId="5739" priority="9653" operator="equal">
      <formula>"Updated"</formula>
    </cfRule>
    <cfRule type="cellIs" dxfId="5738" priority="9654" operator="equal">
      <formula>"YES"</formula>
    </cfRule>
  </conditionalFormatting>
  <conditionalFormatting sqref="P1064:Q1064">
    <cfRule type="cellIs" dxfId="5737" priority="9647" operator="equal">
      <formula>"Site only"</formula>
    </cfRule>
    <cfRule type="cellIs" dxfId="5736" priority="9648" operator="equal">
      <formula>"Portfolio Credit"</formula>
    </cfRule>
    <cfRule type="cellIs" dxfId="5735" priority="9649" operator="equal">
      <formula>"No Update"</formula>
    </cfRule>
    <cfRule type="cellIs" dxfId="5734" priority="9650" operator="equal">
      <formula>"New credit"</formula>
    </cfRule>
  </conditionalFormatting>
  <conditionalFormatting sqref="Q1064 I1064">
    <cfRule type="cellIs" dxfId="5733" priority="9646" operator="equal">
      <formula>"Yes"</formula>
    </cfRule>
  </conditionalFormatting>
  <conditionalFormatting sqref="P1064">
    <cfRule type="cellIs" dxfId="5732" priority="9643" operator="equal">
      <formula>"Yes"</formula>
    </cfRule>
    <cfRule type="cellIs" dxfId="5731" priority="9644" operator="equal">
      <formula>"No update"</formula>
    </cfRule>
    <cfRule type="cellIs" dxfId="5730" priority="9645" operator="equal">
      <formula>"Site Only"</formula>
    </cfRule>
  </conditionalFormatting>
  <conditionalFormatting sqref="Q1128">
    <cfRule type="cellIs" dxfId="5729" priority="9585" operator="equal">
      <formula>"Uploaded"</formula>
    </cfRule>
  </conditionalFormatting>
  <conditionalFormatting sqref="P1085">
    <cfRule type="cellIs" dxfId="5728" priority="9638" operator="equal">
      <formula>"No$751:$751 Update"</formula>
    </cfRule>
    <cfRule type="cellIs" dxfId="5727" priority="9639" operator="equal">
      <formula>"Updated"</formula>
    </cfRule>
    <cfRule type="cellIs" dxfId="5726" priority="9640" operator="equal">
      <formula>"Updated"</formula>
    </cfRule>
    <cfRule type="cellIs" dxfId="5725" priority="9641" operator="equal">
      <formula>"YES"</formula>
    </cfRule>
  </conditionalFormatting>
  <conditionalFormatting sqref="P1085:Q1085">
    <cfRule type="cellIs" dxfId="5724" priority="9634" operator="equal">
      <formula>"Site only"</formula>
    </cfRule>
    <cfRule type="cellIs" dxfId="5723" priority="9635" operator="equal">
      <formula>"Portfolio Credit"</formula>
    </cfRule>
    <cfRule type="cellIs" dxfId="5722" priority="9636" operator="equal">
      <formula>"No Update"</formula>
    </cfRule>
    <cfRule type="cellIs" dxfId="5721" priority="9637" operator="equal">
      <formula>"New credit"</formula>
    </cfRule>
  </conditionalFormatting>
  <conditionalFormatting sqref="Q1085 I1085">
    <cfRule type="cellIs" dxfId="5720" priority="9633" operator="equal">
      <formula>"Yes"</formula>
    </cfRule>
  </conditionalFormatting>
  <conditionalFormatting sqref="P1085">
    <cfRule type="cellIs" dxfId="5719" priority="9630" operator="equal">
      <formula>"Yes"</formula>
    </cfRule>
    <cfRule type="cellIs" dxfId="5718" priority="9631" operator="equal">
      <formula>"No update"</formula>
    </cfRule>
    <cfRule type="cellIs" dxfId="5717" priority="9632" operator="equal">
      <formula>"Site Only"</formula>
    </cfRule>
  </conditionalFormatting>
  <conditionalFormatting sqref="P1106">
    <cfRule type="cellIs" dxfId="5716" priority="9626" operator="equal">
      <formula>"No$751:$751 Update"</formula>
    </cfRule>
    <cfRule type="cellIs" dxfId="5715" priority="9627" operator="equal">
      <formula>"Updated"</formula>
    </cfRule>
    <cfRule type="cellIs" dxfId="5714" priority="9628" operator="equal">
      <formula>"Updated"</formula>
    </cfRule>
    <cfRule type="cellIs" dxfId="5713" priority="9629" operator="equal">
      <formula>"YES"</formula>
    </cfRule>
  </conditionalFormatting>
  <conditionalFormatting sqref="P1106:Q1106">
    <cfRule type="cellIs" dxfId="5712" priority="9622" operator="equal">
      <formula>"Site only"</formula>
    </cfRule>
    <cfRule type="cellIs" dxfId="5711" priority="9623" operator="equal">
      <formula>"Portfolio Credit"</formula>
    </cfRule>
    <cfRule type="cellIs" dxfId="5710" priority="9624" operator="equal">
      <formula>"No Update"</formula>
    </cfRule>
    <cfRule type="cellIs" dxfId="5709" priority="9625" operator="equal">
      <formula>"New credit"</formula>
    </cfRule>
  </conditionalFormatting>
  <conditionalFormatting sqref="Q1106 I1106">
    <cfRule type="cellIs" dxfId="5708" priority="9621" operator="equal">
      <formula>"Yes"</formula>
    </cfRule>
  </conditionalFormatting>
  <conditionalFormatting sqref="P1106">
    <cfRule type="cellIs" dxfId="5707" priority="9618" operator="equal">
      <formula>"Yes"</formula>
    </cfRule>
    <cfRule type="cellIs" dxfId="5706" priority="9619" operator="equal">
      <formula>"No update"</formula>
    </cfRule>
    <cfRule type="cellIs" dxfId="5705" priority="9620" operator="equal">
      <formula>"Site Only"</formula>
    </cfRule>
  </conditionalFormatting>
  <conditionalFormatting sqref="I1151 I1154">
    <cfRule type="cellIs" dxfId="5704" priority="9611" operator="equal">
      <formula>"Yes"</formula>
    </cfRule>
  </conditionalFormatting>
  <conditionalFormatting sqref="P1150:P1151 P1154">
    <cfRule type="cellIs" dxfId="5703" priority="9612" operator="equal">
      <formula>"Yes"</formula>
    </cfRule>
    <cfRule type="cellIs" dxfId="5702" priority="9613" operator="equal">
      <formula>"No update"</formula>
    </cfRule>
    <cfRule type="cellIs" dxfId="5701" priority="9614" operator="equal">
      <formula>"Site Only"</formula>
    </cfRule>
  </conditionalFormatting>
  <conditionalFormatting sqref="C1154">
    <cfRule type="cellIs" dxfId="5700" priority="9617" operator="equal">
      <formula>"Uploaded"</formula>
    </cfRule>
  </conditionalFormatting>
  <conditionalFormatting sqref="P1271">
    <cfRule type="cellIs" dxfId="5699" priority="9531" operator="equal">
      <formula>"Uploaded"</formula>
    </cfRule>
  </conditionalFormatting>
  <conditionalFormatting sqref="P1133">
    <cfRule type="cellIs" dxfId="5698" priority="9606" operator="equal">
      <formula>"No$751:$751 Update"</formula>
    </cfRule>
    <cfRule type="cellIs" dxfId="5697" priority="9607" operator="equal">
      <formula>"Updated"</formula>
    </cfRule>
    <cfRule type="cellIs" dxfId="5696" priority="9608" operator="equal">
      <formula>"Updated"</formula>
    </cfRule>
    <cfRule type="cellIs" dxfId="5695" priority="9610" operator="equal">
      <formula>"YES"</formula>
    </cfRule>
  </conditionalFormatting>
  <conditionalFormatting sqref="P1133:Q1133">
    <cfRule type="cellIs" dxfId="5694" priority="9602" operator="equal">
      <formula>"Site only"</formula>
    </cfRule>
    <cfRule type="cellIs" dxfId="5693" priority="9603" operator="equal">
      <formula>"Portfolio Credit"</formula>
    </cfRule>
    <cfRule type="cellIs" dxfId="5692" priority="9604" operator="equal">
      <formula>"No Update"</formula>
    </cfRule>
    <cfRule type="cellIs" dxfId="5691" priority="9605" operator="equal">
      <formula>"New credit"</formula>
    </cfRule>
  </conditionalFormatting>
  <conditionalFormatting sqref="Q1133">
    <cfRule type="cellIs" dxfId="5690" priority="9601" operator="equal">
      <formula>"Yes"</formula>
    </cfRule>
  </conditionalFormatting>
  <conditionalFormatting sqref="P1133">
    <cfRule type="cellIs" dxfId="5689" priority="9598" operator="equal">
      <formula>"Yes"</formula>
    </cfRule>
    <cfRule type="cellIs" dxfId="5688" priority="9599" operator="equal">
      <formula>"No update"</formula>
    </cfRule>
    <cfRule type="cellIs" dxfId="5687" priority="9600" operator="equal">
      <formula>"Site Only"</formula>
    </cfRule>
  </conditionalFormatting>
  <conditionalFormatting sqref="P1128">
    <cfRule type="cellIs" dxfId="5686" priority="9584" operator="equal">
      <formula>"Uploaded"</formula>
    </cfRule>
  </conditionalFormatting>
  <conditionalFormatting sqref="P1129:P1130">
    <cfRule type="cellIs" dxfId="5685" priority="9592" operator="equal">
      <formula>"Yes"</formula>
    </cfRule>
    <cfRule type="cellIs" dxfId="5684" priority="9593" operator="equal">
      <formula>"No update"</formula>
    </cfRule>
    <cfRule type="cellIs" dxfId="5683" priority="9594" operator="equal">
      <formula>"Site Only"</formula>
    </cfRule>
  </conditionalFormatting>
  <conditionalFormatting sqref="P1129:P1130">
    <cfRule type="cellIs" dxfId="5682" priority="9595" operator="equal">
      <formula>"Uploaded"</formula>
    </cfRule>
  </conditionalFormatting>
  <conditionalFormatting sqref="I1127:I1128">
    <cfRule type="cellIs" dxfId="5681" priority="9590" operator="equal">
      <formula>"Yes"</formula>
    </cfRule>
  </conditionalFormatting>
  <conditionalFormatting sqref="P1127">
    <cfRule type="cellIs" dxfId="5680" priority="9586" operator="equal">
      <formula>"Yes"</formula>
    </cfRule>
    <cfRule type="cellIs" dxfId="5679" priority="9587" operator="equal">
      <formula>"No update"</formula>
    </cfRule>
    <cfRule type="cellIs" dxfId="5678" priority="9588" operator="equal">
      <formula>"Site Only"</formula>
    </cfRule>
  </conditionalFormatting>
  <conditionalFormatting sqref="P1127">
    <cfRule type="cellIs" dxfId="5677" priority="9589" operator="equal">
      <formula>"Uploaded"</formula>
    </cfRule>
  </conditionalFormatting>
  <conditionalFormatting sqref="I1296">
    <cfRule type="cellIs" dxfId="5676" priority="9559" operator="equal">
      <formula>"Yes"</formula>
    </cfRule>
  </conditionalFormatting>
  <conditionalFormatting sqref="P1292:P1293 P1296">
    <cfRule type="cellIs" dxfId="5675" priority="9560" operator="equal">
      <formula>"Yes"</formula>
    </cfRule>
    <cfRule type="cellIs" dxfId="5674" priority="9561" operator="equal">
      <formula>"No update"</formula>
    </cfRule>
    <cfRule type="cellIs" dxfId="5673" priority="9562" operator="equal">
      <formula>"Site Only"</formula>
    </cfRule>
  </conditionalFormatting>
  <conditionalFormatting sqref="P1292:P1293">
    <cfRule type="cellIs" dxfId="5672" priority="9563" operator="equal">
      <formula>"Uploaded"</formula>
    </cfRule>
  </conditionalFormatting>
  <conditionalFormatting sqref="P1291">
    <cfRule type="cellIs" dxfId="5671" priority="9555" operator="equal">
      <formula>"No$751:$751 Update"</formula>
    </cfRule>
    <cfRule type="cellIs" dxfId="5670" priority="9556" operator="equal">
      <formula>"Updated"</formula>
    </cfRule>
    <cfRule type="cellIs" dxfId="5669" priority="9557" operator="equal">
      <formula>"Updated"</formula>
    </cfRule>
    <cfRule type="cellIs" dxfId="5668" priority="9558" operator="equal">
      <formula>"YES"</formula>
    </cfRule>
  </conditionalFormatting>
  <conditionalFormatting sqref="P1291:Q1291">
    <cfRule type="cellIs" dxfId="5667" priority="9551" operator="equal">
      <formula>"Site only"</formula>
    </cfRule>
    <cfRule type="cellIs" dxfId="5666" priority="9552" operator="equal">
      <formula>"Portfolio Credit"</formula>
    </cfRule>
    <cfRule type="cellIs" dxfId="5665" priority="9553" operator="equal">
      <formula>"No Update"</formula>
    </cfRule>
    <cfRule type="cellIs" dxfId="5664" priority="9554" operator="equal">
      <formula>"New credit"</formula>
    </cfRule>
  </conditionalFormatting>
  <conditionalFormatting sqref="Q1291 I1291">
    <cfRule type="cellIs" dxfId="5663" priority="9550" operator="equal">
      <formula>"Yes"</formula>
    </cfRule>
  </conditionalFormatting>
  <conditionalFormatting sqref="P1291">
    <cfRule type="cellIs" dxfId="5662" priority="9547" operator="equal">
      <formula>"Yes"</formula>
    </cfRule>
    <cfRule type="cellIs" dxfId="5661" priority="9548" operator="equal">
      <formula>"No update"</formula>
    </cfRule>
    <cfRule type="cellIs" dxfId="5660" priority="9549" operator="equal">
      <formula>"Site Only"</formula>
    </cfRule>
  </conditionalFormatting>
  <conditionalFormatting sqref="C1499">
    <cfRule type="cellIs" dxfId="5659" priority="9363" operator="equal">
      <formula>"Uploaded"</formula>
    </cfRule>
  </conditionalFormatting>
  <conditionalFormatting sqref="I1276">
    <cfRule type="cellIs" dxfId="5658" priority="9539" operator="equal">
      <formula>"Yes"</formula>
    </cfRule>
  </conditionalFormatting>
  <conditionalFormatting sqref="P1272:P1273 P1276">
    <cfRule type="cellIs" dxfId="5657" priority="9540" operator="equal">
      <formula>"Yes"</formula>
    </cfRule>
    <cfRule type="cellIs" dxfId="5656" priority="9541" operator="equal">
      <formula>"No update"</formula>
    </cfRule>
    <cfRule type="cellIs" dxfId="5655" priority="9542" operator="equal">
      <formula>"Site Only"</formula>
    </cfRule>
  </conditionalFormatting>
  <conditionalFormatting sqref="C1276">
    <cfRule type="cellIs" dxfId="5654" priority="9545" operator="equal">
      <formula>"Uploaded"</formula>
    </cfRule>
  </conditionalFormatting>
  <conditionalFormatting sqref="P1272:P1273">
    <cfRule type="cellIs" dxfId="5653" priority="9543" operator="equal">
      <formula>"Uploaded"</formula>
    </cfRule>
  </conditionalFormatting>
  <conditionalFormatting sqref="I1270:I1271">
    <cfRule type="cellIs" dxfId="5652" priority="9537" operator="equal">
      <formula>"Yes"</formula>
    </cfRule>
  </conditionalFormatting>
  <conditionalFormatting sqref="P1270">
    <cfRule type="cellIs" dxfId="5651" priority="9533" operator="equal">
      <formula>"Yes"</formula>
    </cfRule>
    <cfRule type="cellIs" dxfId="5650" priority="9534" operator="equal">
      <formula>"No update"</formula>
    </cfRule>
    <cfRule type="cellIs" dxfId="5649" priority="9535" operator="equal">
      <formula>"Site Only"</formula>
    </cfRule>
  </conditionalFormatting>
  <conditionalFormatting sqref="P1270">
    <cfRule type="cellIs" dxfId="5648" priority="9536" operator="equal">
      <formula>"Uploaded"</formula>
    </cfRule>
  </conditionalFormatting>
  <conditionalFormatting sqref="Q1271">
    <cfRule type="cellIs" dxfId="5647" priority="9532" operator="equal">
      <formula>"Uploaded"</formula>
    </cfRule>
  </conditionalFormatting>
  <conditionalFormatting sqref="P1269">
    <cfRule type="cellIs" dxfId="5646" priority="9527" operator="equal">
      <formula>"No$751:$751 Update"</formula>
    </cfRule>
    <cfRule type="cellIs" dxfId="5645" priority="9528" operator="equal">
      <formula>"Updated"</formula>
    </cfRule>
    <cfRule type="cellIs" dxfId="5644" priority="9529" operator="equal">
      <formula>"Updated"</formula>
    </cfRule>
    <cfRule type="cellIs" dxfId="5643" priority="9530" operator="equal">
      <formula>"YES"</formula>
    </cfRule>
  </conditionalFormatting>
  <conditionalFormatting sqref="P1269:Q1269">
    <cfRule type="cellIs" dxfId="5642" priority="9523" operator="equal">
      <formula>"Site only"</formula>
    </cfRule>
    <cfRule type="cellIs" dxfId="5641" priority="9524" operator="equal">
      <formula>"Portfolio Credit"</formula>
    </cfRule>
    <cfRule type="cellIs" dxfId="5640" priority="9525" operator="equal">
      <formula>"No Update"</formula>
    </cfRule>
    <cfRule type="cellIs" dxfId="5639" priority="9526" operator="equal">
      <formula>"New credit"</formula>
    </cfRule>
  </conditionalFormatting>
  <conditionalFormatting sqref="Q1269 I1269">
    <cfRule type="cellIs" dxfId="5638" priority="9522" operator="equal">
      <formula>"Yes"</formula>
    </cfRule>
  </conditionalFormatting>
  <conditionalFormatting sqref="P1269">
    <cfRule type="cellIs" dxfId="5637" priority="9519" operator="equal">
      <formula>"Yes"</formula>
    </cfRule>
    <cfRule type="cellIs" dxfId="5636" priority="9520" operator="equal">
      <formula>"No update"</formula>
    </cfRule>
    <cfRule type="cellIs" dxfId="5635" priority="9521" operator="equal">
      <formula>"Site Only"</formula>
    </cfRule>
  </conditionalFormatting>
  <conditionalFormatting sqref="I1324">
    <cfRule type="cellIs" dxfId="5634" priority="9511" operator="equal">
      <formula>"Yes"</formula>
    </cfRule>
  </conditionalFormatting>
  <conditionalFormatting sqref="P1320:P1321 P1324">
    <cfRule type="cellIs" dxfId="5633" priority="9512" operator="equal">
      <formula>"Yes"</formula>
    </cfRule>
    <cfRule type="cellIs" dxfId="5632" priority="9513" operator="equal">
      <formula>"No update"</formula>
    </cfRule>
    <cfRule type="cellIs" dxfId="5631" priority="9514" operator="equal">
      <formula>"Site Only"</formula>
    </cfRule>
  </conditionalFormatting>
  <conditionalFormatting sqref="C1324">
    <cfRule type="cellIs" dxfId="5630" priority="9517" operator="equal">
      <formula>"Uploaded"</formula>
    </cfRule>
  </conditionalFormatting>
  <conditionalFormatting sqref="P1320:P1321">
    <cfRule type="cellIs" dxfId="5629" priority="9515" operator="equal">
      <formula>"Uploaded"</formula>
    </cfRule>
  </conditionalFormatting>
  <conditionalFormatting sqref="P1319">
    <cfRule type="cellIs" dxfId="5628" priority="9507" operator="equal">
      <formula>"No$751:$751 Update"</formula>
    </cfRule>
    <cfRule type="cellIs" dxfId="5627" priority="9508" operator="equal">
      <formula>"Updated"</formula>
    </cfRule>
    <cfRule type="cellIs" dxfId="5626" priority="9509" operator="equal">
      <formula>"Updated"</formula>
    </cfRule>
    <cfRule type="cellIs" dxfId="5625" priority="9510" operator="equal">
      <formula>"YES"</formula>
    </cfRule>
  </conditionalFormatting>
  <conditionalFormatting sqref="P1319:Q1319">
    <cfRule type="cellIs" dxfId="5624" priority="9503" operator="equal">
      <formula>"Site only"</formula>
    </cfRule>
    <cfRule type="cellIs" dxfId="5623" priority="9504" operator="equal">
      <formula>"Portfolio Credit"</formula>
    </cfRule>
    <cfRule type="cellIs" dxfId="5622" priority="9505" operator="equal">
      <formula>"No Update"</formula>
    </cfRule>
    <cfRule type="cellIs" dxfId="5621" priority="9506" operator="equal">
      <formula>"New credit"</formula>
    </cfRule>
  </conditionalFormatting>
  <conditionalFormatting sqref="I1493:I1494">
    <cfRule type="cellIs" dxfId="5620" priority="9355" operator="equal">
      <formula>"Yes"</formula>
    </cfRule>
  </conditionalFormatting>
  <conditionalFormatting sqref="P1319">
    <cfRule type="cellIs" dxfId="5619" priority="9499" operator="equal">
      <formula>"Yes"</formula>
    </cfRule>
    <cfRule type="cellIs" dxfId="5618" priority="9500" operator="equal">
      <formula>"No update"</formula>
    </cfRule>
    <cfRule type="cellIs" dxfId="5617" priority="9501" operator="equal">
      <formula>"Site Only"</formula>
    </cfRule>
  </conditionalFormatting>
  <conditionalFormatting sqref="I1355">
    <cfRule type="cellIs" dxfId="5616" priority="9491" operator="equal">
      <formula>"Yes"</formula>
    </cfRule>
  </conditionalFormatting>
  <conditionalFormatting sqref="P1351:P1352 P1355">
    <cfRule type="cellIs" dxfId="5615" priority="9492" operator="equal">
      <formula>"Yes"</formula>
    </cfRule>
    <cfRule type="cellIs" dxfId="5614" priority="9493" operator="equal">
      <formula>"No update"</formula>
    </cfRule>
    <cfRule type="cellIs" dxfId="5613" priority="9494" operator="equal">
      <formula>"Site Only"</formula>
    </cfRule>
  </conditionalFormatting>
  <conditionalFormatting sqref="C1355">
    <cfRule type="cellIs" dxfId="5612" priority="9497" operator="equal">
      <formula>"Uploaded"</formula>
    </cfRule>
  </conditionalFormatting>
  <conditionalFormatting sqref="P1351:P1352">
    <cfRule type="cellIs" dxfId="5611" priority="9495" operator="equal">
      <formula>"Uploaded"</formula>
    </cfRule>
  </conditionalFormatting>
  <conditionalFormatting sqref="P1350">
    <cfRule type="cellIs" dxfId="5610" priority="9487" operator="equal">
      <formula>"No$751:$751 Update"</formula>
    </cfRule>
    <cfRule type="cellIs" dxfId="5609" priority="9488" operator="equal">
      <formula>"Updated"</formula>
    </cfRule>
    <cfRule type="cellIs" dxfId="5608" priority="9489" operator="equal">
      <formula>"Updated"</formula>
    </cfRule>
    <cfRule type="cellIs" dxfId="5607" priority="9490" operator="equal">
      <formula>"YES"</formula>
    </cfRule>
  </conditionalFormatting>
  <conditionalFormatting sqref="P1350:Q1350">
    <cfRule type="cellIs" dxfId="5606" priority="9483" operator="equal">
      <formula>"Site only"</formula>
    </cfRule>
    <cfRule type="cellIs" dxfId="5605" priority="9484" operator="equal">
      <formula>"Portfolio Credit"</formula>
    </cfRule>
    <cfRule type="cellIs" dxfId="5604" priority="9485" operator="equal">
      <formula>"No Update"</formula>
    </cfRule>
    <cfRule type="cellIs" dxfId="5603" priority="9486" operator="equal">
      <formula>"New credit"</formula>
    </cfRule>
  </conditionalFormatting>
  <conditionalFormatting sqref="Q1350 I1350">
    <cfRule type="cellIs" dxfId="5602" priority="9482" operator="equal">
      <formula>"Yes"</formula>
    </cfRule>
  </conditionalFormatting>
  <conditionalFormatting sqref="P1350">
    <cfRule type="cellIs" dxfId="5601" priority="9479" operator="equal">
      <formula>"Yes"</formula>
    </cfRule>
    <cfRule type="cellIs" dxfId="5600" priority="9480" operator="equal">
      <formula>"No update"</formula>
    </cfRule>
    <cfRule type="cellIs" dxfId="5599" priority="9481" operator="equal">
      <formula>"Site Only"</formula>
    </cfRule>
  </conditionalFormatting>
  <conditionalFormatting sqref="I1384">
    <cfRule type="cellIs" dxfId="5598" priority="9471" operator="equal">
      <formula>"Yes"</formula>
    </cfRule>
  </conditionalFormatting>
  <conditionalFormatting sqref="P1380:P1381 P1384">
    <cfRule type="cellIs" dxfId="5597" priority="9472" operator="equal">
      <formula>"Yes"</formula>
    </cfRule>
    <cfRule type="cellIs" dxfId="5596" priority="9473" operator="equal">
      <formula>"No update"</formula>
    </cfRule>
    <cfRule type="cellIs" dxfId="5595" priority="9474" operator="equal">
      <formula>"Site Only"</formula>
    </cfRule>
  </conditionalFormatting>
  <conditionalFormatting sqref="C1384">
    <cfRule type="cellIs" dxfId="5594" priority="9477" operator="equal">
      <formula>"Uploaded"</formula>
    </cfRule>
  </conditionalFormatting>
  <conditionalFormatting sqref="P1380:P1381">
    <cfRule type="cellIs" dxfId="5593" priority="9475" operator="equal">
      <formula>"Uploaded"</formula>
    </cfRule>
  </conditionalFormatting>
  <conditionalFormatting sqref="P1379">
    <cfRule type="cellIs" dxfId="5592" priority="9467" operator="equal">
      <formula>"No$751:$751 Update"</formula>
    </cfRule>
    <cfRule type="cellIs" dxfId="5591" priority="9468" operator="equal">
      <formula>"Updated"</formula>
    </cfRule>
    <cfRule type="cellIs" dxfId="5590" priority="9469" operator="equal">
      <formula>"Updated"</formula>
    </cfRule>
    <cfRule type="cellIs" dxfId="5589" priority="9470" operator="equal">
      <formula>"YES"</formula>
    </cfRule>
  </conditionalFormatting>
  <conditionalFormatting sqref="P1379:Q1379">
    <cfRule type="cellIs" dxfId="5588" priority="9463" operator="equal">
      <formula>"Site only"</formula>
    </cfRule>
    <cfRule type="cellIs" dxfId="5587" priority="9464" operator="equal">
      <formula>"Portfolio Credit"</formula>
    </cfRule>
    <cfRule type="cellIs" dxfId="5586" priority="9465" operator="equal">
      <formula>"No Update"</formula>
    </cfRule>
    <cfRule type="cellIs" dxfId="5585" priority="9466" operator="equal">
      <formula>"New credit"</formula>
    </cfRule>
  </conditionalFormatting>
  <conditionalFormatting sqref="I1499">
    <cfRule type="cellIs" dxfId="5584" priority="9357" operator="equal">
      <formula>"Yes"</formula>
    </cfRule>
  </conditionalFormatting>
  <conditionalFormatting sqref="P1379">
    <cfRule type="cellIs" dxfId="5583" priority="9459" operator="equal">
      <formula>"Yes"</formula>
    </cfRule>
    <cfRule type="cellIs" dxfId="5582" priority="9460" operator="equal">
      <formula>"No update"</formula>
    </cfRule>
    <cfRule type="cellIs" dxfId="5581" priority="9461" operator="equal">
      <formula>"Site Only"</formula>
    </cfRule>
  </conditionalFormatting>
  <conditionalFormatting sqref="I1404">
    <cfRule type="cellIs" dxfId="5580" priority="9451" operator="equal">
      <formula>"Yes"</formula>
    </cfRule>
  </conditionalFormatting>
  <conditionalFormatting sqref="P1400:P1401 P1404">
    <cfRule type="cellIs" dxfId="5579" priority="9452" operator="equal">
      <formula>"Yes"</formula>
    </cfRule>
    <cfRule type="cellIs" dxfId="5578" priority="9453" operator="equal">
      <formula>"No update"</formula>
    </cfRule>
    <cfRule type="cellIs" dxfId="5577" priority="9454" operator="equal">
      <formula>"Site Only"</formula>
    </cfRule>
  </conditionalFormatting>
  <conditionalFormatting sqref="P1400:P1401">
    <cfRule type="cellIs" dxfId="5576" priority="9455" operator="equal">
      <formula>"Uploaded"</formula>
    </cfRule>
  </conditionalFormatting>
  <conditionalFormatting sqref="P1399">
    <cfRule type="cellIs" dxfId="5575" priority="9447" operator="equal">
      <formula>"No$751:$751 Update"</formula>
    </cfRule>
    <cfRule type="cellIs" dxfId="5574" priority="9448" operator="equal">
      <formula>"Updated"</formula>
    </cfRule>
    <cfRule type="cellIs" dxfId="5573" priority="9449" operator="equal">
      <formula>"Updated"</formula>
    </cfRule>
    <cfRule type="cellIs" dxfId="5572" priority="9450" operator="equal">
      <formula>"YES"</formula>
    </cfRule>
  </conditionalFormatting>
  <conditionalFormatting sqref="P1399:Q1399">
    <cfRule type="cellIs" dxfId="5571" priority="9443" operator="equal">
      <formula>"Site only"</formula>
    </cfRule>
    <cfRule type="cellIs" dxfId="5570" priority="9444" operator="equal">
      <formula>"Portfolio Credit"</formula>
    </cfRule>
    <cfRule type="cellIs" dxfId="5569" priority="9445" operator="equal">
      <formula>"No Update"</formula>
    </cfRule>
    <cfRule type="cellIs" dxfId="5568" priority="9446" operator="equal">
      <formula>"New credit"</formula>
    </cfRule>
  </conditionalFormatting>
  <conditionalFormatting sqref="Q1399 I1399">
    <cfRule type="cellIs" dxfId="5567" priority="9442" operator="equal">
      <formula>"Yes"</formula>
    </cfRule>
  </conditionalFormatting>
  <conditionalFormatting sqref="P1399">
    <cfRule type="cellIs" dxfId="5566" priority="9439" operator="equal">
      <formula>"Yes"</formula>
    </cfRule>
    <cfRule type="cellIs" dxfId="5565" priority="9440" operator="equal">
      <formula>"No update"</formula>
    </cfRule>
    <cfRule type="cellIs" dxfId="5564" priority="9441" operator="equal">
      <formula>"Site Only"</formula>
    </cfRule>
  </conditionalFormatting>
  <conditionalFormatting sqref="I1427">
    <cfRule type="cellIs" dxfId="5563" priority="9431" operator="equal">
      <formula>"Yes"</formula>
    </cfRule>
  </conditionalFormatting>
  <conditionalFormatting sqref="P1423:P1424 P1427">
    <cfRule type="cellIs" dxfId="5562" priority="9432" operator="equal">
      <formula>"Yes"</formula>
    </cfRule>
    <cfRule type="cellIs" dxfId="5561" priority="9433" operator="equal">
      <formula>"No update"</formula>
    </cfRule>
    <cfRule type="cellIs" dxfId="5560" priority="9434" operator="equal">
      <formula>"Site Only"</formula>
    </cfRule>
  </conditionalFormatting>
  <conditionalFormatting sqref="C1427">
    <cfRule type="cellIs" dxfId="5559" priority="9437" operator="equal">
      <formula>"Uploaded"</formula>
    </cfRule>
  </conditionalFormatting>
  <conditionalFormatting sqref="P1423:P1424">
    <cfRule type="cellIs" dxfId="5558" priority="9435" operator="equal">
      <formula>"Uploaded"</formula>
    </cfRule>
  </conditionalFormatting>
  <conditionalFormatting sqref="P1422">
    <cfRule type="cellIs" dxfId="5557" priority="9427" operator="equal">
      <formula>"No$751:$751 Update"</formula>
    </cfRule>
    <cfRule type="cellIs" dxfId="5556" priority="9428" operator="equal">
      <formula>"Updated"</formula>
    </cfRule>
    <cfRule type="cellIs" dxfId="5555" priority="9429" operator="equal">
      <formula>"Updated"</formula>
    </cfRule>
    <cfRule type="cellIs" dxfId="5554" priority="9430" operator="equal">
      <formula>"YES"</formula>
    </cfRule>
  </conditionalFormatting>
  <conditionalFormatting sqref="P1422:Q1422">
    <cfRule type="cellIs" dxfId="5553" priority="9423" operator="equal">
      <formula>"Site only"</formula>
    </cfRule>
    <cfRule type="cellIs" dxfId="5552" priority="9424" operator="equal">
      <formula>"Portfolio Credit"</formula>
    </cfRule>
    <cfRule type="cellIs" dxfId="5551" priority="9425" operator="equal">
      <formula>"No Update"</formula>
    </cfRule>
    <cfRule type="cellIs" dxfId="5550" priority="9426" operator="equal">
      <formula>"New credit"</formula>
    </cfRule>
  </conditionalFormatting>
  <conditionalFormatting sqref="Q1422 I1422">
    <cfRule type="cellIs" dxfId="5549" priority="9422" operator="equal">
      <formula>"Yes"</formula>
    </cfRule>
  </conditionalFormatting>
  <conditionalFormatting sqref="P1422">
    <cfRule type="cellIs" dxfId="5548" priority="9419" operator="equal">
      <formula>"Yes"</formula>
    </cfRule>
    <cfRule type="cellIs" dxfId="5547" priority="9420" operator="equal">
      <formula>"No update"</formula>
    </cfRule>
    <cfRule type="cellIs" dxfId="5546" priority="9421" operator="equal">
      <formula>"Site Only"</formula>
    </cfRule>
  </conditionalFormatting>
  <conditionalFormatting sqref="I1446">
    <cfRule type="cellIs" dxfId="5545" priority="9411" operator="equal">
      <formula>"Yes"</formula>
    </cfRule>
  </conditionalFormatting>
  <conditionalFormatting sqref="P1442:P1443 P1446">
    <cfRule type="cellIs" dxfId="5544" priority="9412" operator="equal">
      <formula>"Yes"</formula>
    </cfRule>
    <cfRule type="cellIs" dxfId="5543" priority="9413" operator="equal">
      <formula>"No update"</formula>
    </cfRule>
    <cfRule type="cellIs" dxfId="5542" priority="9414" operator="equal">
      <formula>"Site Only"</formula>
    </cfRule>
  </conditionalFormatting>
  <conditionalFormatting sqref="C1446">
    <cfRule type="cellIs" dxfId="5541" priority="9417" operator="equal">
      <formula>"Uploaded"</formula>
    </cfRule>
  </conditionalFormatting>
  <conditionalFormatting sqref="P1442:P1443">
    <cfRule type="cellIs" dxfId="5540" priority="9415" operator="equal">
      <formula>"Uploaded"</formula>
    </cfRule>
  </conditionalFormatting>
  <conditionalFormatting sqref="P1441">
    <cfRule type="cellIs" dxfId="5539" priority="9407" operator="equal">
      <formula>"No$751:$751 Update"</formula>
    </cfRule>
    <cfRule type="cellIs" dxfId="5538" priority="9408" operator="equal">
      <formula>"Updated"</formula>
    </cfRule>
    <cfRule type="cellIs" dxfId="5537" priority="9409" operator="equal">
      <formula>"Updated"</formula>
    </cfRule>
    <cfRule type="cellIs" dxfId="5536" priority="9410" operator="equal">
      <formula>"YES"</formula>
    </cfRule>
  </conditionalFormatting>
  <conditionalFormatting sqref="P1441:Q1441">
    <cfRule type="cellIs" dxfId="5535" priority="9403" operator="equal">
      <formula>"Site only"</formula>
    </cfRule>
    <cfRule type="cellIs" dxfId="5534" priority="9404" operator="equal">
      <formula>"Portfolio Credit"</formula>
    </cfRule>
    <cfRule type="cellIs" dxfId="5533" priority="9405" operator="equal">
      <formula>"No Update"</formula>
    </cfRule>
    <cfRule type="cellIs" dxfId="5532" priority="9406" operator="equal">
      <formula>"New credit"</formula>
    </cfRule>
  </conditionalFormatting>
  <conditionalFormatting sqref="Q1441 I1441">
    <cfRule type="cellIs" dxfId="5531" priority="9402" operator="equal">
      <formula>"Yes"</formula>
    </cfRule>
  </conditionalFormatting>
  <conditionalFormatting sqref="P1441">
    <cfRule type="cellIs" dxfId="5530" priority="9399" operator="equal">
      <formula>"Yes"</formula>
    </cfRule>
    <cfRule type="cellIs" dxfId="5529" priority="9400" operator="equal">
      <formula>"No update"</formula>
    </cfRule>
    <cfRule type="cellIs" dxfId="5528" priority="9401" operator="equal">
      <formula>"Site Only"</formula>
    </cfRule>
  </conditionalFormatting>
  <conditionalFormatting sqref="I1464">
    <cfRule type="cellIs" dxfId="5527" priority="9391" operator="equal">
      <formula>"Yes"</formula>
    </cfRule>
  </conditionalFormatting>
  <conditionalFormatting sqref="P1460:P1461 P1464">
    <cfRule type="cellIs" dxfId="5526" priority="9392" operator="equal">
      <formula>"Yes"</formula>
    </cfRule>
    <cfRule type="cellIs" dxfId="5525" priority="9393" operator="equal">
      <formula>"No update"</formula>
    </cfRule>
    <cfRule type="cellIs" dxfId="5524" priority="9394" operator="equal">
      <formula>"Site Only"</formula>
    </cfRule>
  </conditionalFormatting>
  <conditionalFormatting sqref="P1460:P1461">
    <cfRule type="cellIs" dxfId="5523" priority="9395" operator="equal">
      <formula>"Uploaded"</formula>
    </cfRule>
  </conditionalFormatting>
  <conditionalFormatting sqref="P1459">
    <cfRule type="cellIs" dxfId="5522" priority="9387" operator="equal">
      <formula>"No$751:$751 Update"</formula>
    </cfRule>
    <cfRule type="cellIs" dxfId="5521" priority="9388" operator="equal">
      <formula>"Updated"</formula>
    </cfRule>
    <cfRule type="cellIs" dxfId="5520" priority="9389" operator="equal">
      <formula>"Updated"</formula>
    </cfRule>
    <cfRule type="cellIs" dxfId="5519" priority="9390" operator="equal">
      <formula>"YES"</formula>
    </cfRule>
  </conditionalFormatting>
  <conditionalFormatting sqref="P1459:Q1459">
    <cfRule type="cellIs" dxfId="5518" priority="9383" operator="equal">
      <formula>"Site only"</formula>
    </cfRule>
    <cfRule type="cellIs" dxfId="5517" priority="9384" operator="equal">
      <formula>"Portfolio Credit"</formula>
    </cfRule>
    <cfRule type="cellIs" dxfId="5516" priority="9385" operator="equal">
      <formula>"No Update"</formula>
    </cfRule>
    <cfRule type="cellIs" dxfId="5515" priority="9386" operator="equal">
      <formula>"New credit"</formula>
    </cfRule>
  </conditionalFormatting>
  <conditionalFormatting sqref="Q1459 I1459">
    <cfRule type="cellIs" dxfId="5514" priority="9382" operator="equal">
      <formula>"Yes"</formula>
    </cfRule>
  </conditionalFormatting>
  <conditionalFormatting sqref="P1459">
    <cfRule type="cellIs" dxfId="5513" priority="9379" operator="equal">
      <formula>"Yes"</formula>
    </cfRule>
    <cfRule type="cellIs" dxfId="5512" priority="9380" operator="equal">
      <formula>"No update"</formula>
    </cfRule>
    <cfRule type="cellIs" dxfId="5511" priority="9381" operator="equal">
      <formula>"Site Only"</formula>
    </cfRule>
  </conditionalFormatting>
  <conditionalFormatting sqref="P1492">
    <cfRule type="cellIs" dxfId="5510" priority="9374" operator="equal">
      <formula>"No$751:$751 Update"</formula>
    </cfRule>
    <cfRule type="cellIs" dxfId="5509" priority="9375" operator="equal">
      <formula>"Updated"</formula>
    </cfRule>
    <cfRule type="cellIs" dxfId="5508" priority="9376" operator="equal">
      <formula>"Updated"</formula>
    </cfRule>
    <cfRule type="cellIs" dxfId="5507" priority="9377" operator="equal">
      <formula>"YES"</formula>
    </cfRule>
  </conditionalFormatting>
  <conditionalFormatting sqref="P1492:Q1492">
    <cfRule type="cellIs" dxfId="5506" priority="9370" operator="equal">
      <formula>"Site only"</formula>
    </cfRule>
    <cfRule type="cellIs" dxfId="5505" priority="9371" operator="equal">
      <formula>"Portfolio Credit"</formula>
    </cfRule>
    <cfRule type="cellIs" dxfId="5504" priority="9372" operator="equal">
      <formula>"No Update"</formula>
    </cfRule>
    <cfRule type="cellIs" dxfId="5503" priority="9373" operator="equal">
      <formula>"New credit"</formula>
    </cfRule>
  </conditionalFormatting>
  <conditionalFormatting sqref="Q1492">
    <cfRule type="cellIs" dxfId="5502" priority="9369" operator="equal">
      <formula>"Yes"</formula>
    </cfRule>
  </conditionalFormatting>
  <conditionalFormatting sqref="P1492">
    <cfRule type="cellIs" dxfId="5501" priority="9366" operator="equal">
      <formula>"Yes"</formula>
    </cfRule>
    <cfRule type="cellIs" dxfId="5500" priority="9367" operator="equal">
      <formula>"No update"</formula>
    </cfRule>
    <cfRule type="cellIs" dxfId="5499" priority="9368" operator="equal">
      <formula>"Site Only"</formula>
    </cfRule>
  </conditionalFormatting>
  <conditionalFormatting sqref="I1492">
    <cfRule type="cellIs" dxfId="5498" priority="9365" operator="equal">
      <formula>"Yes"</formula>
    </cfRule>
  </conditionalFormatting>
  <conditionalFormatting sqref="P1494">
    <cfRule type="cellIs" dxfId="5497" priority="9349" operator="equal">
      <formula>"Uploaded"</formula>
    </cfRule>
  </conditionalFormatting>
  <conditionalFormatting sqref="Q1494">
    <cfRule type="cellIs" dxfId="5496" priority="9350" operator="equal">
      <formula>"Uploaded"</formula>
    </cfRule>
  </conditionalFormatting>
  <conditionalFormatting sqref="I1732 Q1732">
    <cfRule type="cellIs" dxfId="5495" priority="9189" operator="equal">
      <formula>"Yes"</formula>
    </cfRule>
  </conditionalFormatting>
  <conditionalFormatting sqref="P1495:P1496 P1499">
    <cfRule type="cellIs" dxfId="5494" priority="9358" operator="equal">
      <formula>"Yes"</formula>
    </cfRule>
    <cfRule type="cellIs" dxfId="5493" priority="9359" operator="equal">
      <formula>"No update"</formula>
    </cfRule>
    <cfRule type="cellIs" dxfId="5492" priority="9360" operator="equal">
      <formula>"Site Only"</formula>
    </cfRule>
  </conditionalFormatting>
  <conditionalFormatting sqref="I1653 Q1653">
    <cfRule type="cellIs" dxfId="5491" priority="9229" operator="equal">
      <formula>"Yes"</formula>
    </cfRule>
  </conditionalFormatting>
  <conditionalFormatting sqref="P1493">
    <cfRule type="cellIs" dxfId="5490" priority="9351" operator="equal">
      <formula>"Yes"</formula>
    </cfRule>
    <cfRule type="cellIs" dxfId="5489" priority="9352" operator="equal">
      <formula>"No update"</formula>
    </cfRule>
    <cfRule type="cellIs" dxfId="5488" priority="9353" operator="equal">
      <formula>"Site Only"</formula>
    </cfRule>
  </conditionalFormatting>
  <conditionalFormatting sqref="P1493">
    <cfRule type="cellIs" dxfId="5487" priority="9354" operator="equal">
      <formula>"Uploaded"</formula>
    </cfRule>
  </conditionalFormatting>
  <conditionalFormatting sqref="I1521">
    <cfRule type="cellIs" dxfId="5486" priority="9342" operator="equal">
      <formula>"Yes"</formula>
    </cfRule>
  </conditionalFormatting>
  <conditionalFormatting sqref="P1517:P1518 P1521">
    <cfRule type="cellIs" dxfId="5485" priority="9343" operator="equal">
      <formula>"Yes"</formula>
    </cfRule>
    <cfRule type="cellIs" dxfId="5484" priority="9344" operator="equal">
      <formula>"No update"</formula>
    </cfRule>
    <cfRule type="cellIs" dxfId="5483" priority="9345" operator="equal">
      <formula>"Site Only"</formula>
    </cfRule>
  </conditionalFormatting>
  <conditionalFormatting sqref="P1517:P1518">
    <cfRule type="cellIs" dxfId="5482" priority="9346" operator="equal">
      <formula>"Uploaded"</formula>
    </cfRule>
  </conditionalFormatting>
  <conditionalFormatting sqref="P1516">
    <cfRule type="cellIs" dxfId="5481" priority="9334" operator="equal">
      <formula>"No$751:$751 Update"</formula>
    </cfRule>
    <cfRule type="cellIs" dxfId="5480" priority="9335" operator="equal">
      <formula>"Updated"</formula>
    </cfRule>
    <cfRule type="cellIs" dxfId="5479" priority="9336" operator="equal">
      <formula>"Updated"</formula>
    </cfRule>
    <cfRule type="cellIs" dxfId="5478" priority="9337" operator="equal">
      <formula>"YES"</formula>
    </cfRule>
  </conditionalFormatting>
  <conditionalFormatting sqref="P1516:Q1516">
    <cfRule type="cellIs" dxfId="5477" priority="9330" operator="equal">
      <formula>"Site only"</formula>
    </cfRule>
    <cfRule type="cellIs" dxfId="5476" priority="9331" operator="equal">
      <formula>"Portfolio Credit"</formula>
    </cfRule>
    <cfRule type="cellIs" dxfId="5475" priority="9332" operator="equal">
      <formula>"No Update"</formula>
    </cfRule>
    <cfRule type="cellIs" dxfId="5474" priority="9333" operator="equal">
      <formula>"New credit"</formula>
    </cfRule>
  </conditionalFormatting>
  <conditionalFormatting sqref="I1516 Q1516">
    <cfRule type="cellIs" dxfId="5473" priority="9329" operator="equal">
      <formula>"Yes"</formula>
    </cfRule>
  </conditionalFormatting>
  <conditionalFormatting sqref="P1516">
    <cfRule type="cellIs" dxfId="5472" priority="9326" operator="equal">
      <formula>"Yes"</formula>
    </cfRule>
    <cfRule type="cellIs" dxfId="5471" priority="9327" operator="equal">
      <formula>"No update"</formula>
    </cfRule>
    <cfRule type="cellIs" dxfId="5470" priority="9328" operator="equal">
      <formula>"Site Only"</formula>
    </cfRule>
  </conditionalFormatting>
  <conditionalFormatting sqref="P1539:P1540">
    <cfRule type="cellIs" dxfId="5469" priority="9323" operator="equal">
      <formula>"Uploaded"</formula>
    </cfRule>
  </conditionalFormatting>
  <conditionalFormatting sqref="I1543">
    <cfRule type="cellIs" dxfId="5468" priority="9319" operator="equal">
      <formula>"Yes"</formula>
    </cfRule>
  </conditionalFormatting>
  <conditionalFormatting sqref="P1539:P1540 P1543">
    <cfRule type="cellIs" dxfId="5467" priority="9320" operator="equal">
      <formula>"Yes"</formula>
    </cfRule>
    <cfRule type="cellIs" dxfId="5466" priority="9321" operator="equal">
      <formula>"No update"</formula>
    </cfRule>
    <cfRule type="cellIs" dxfId="5465" priority="9322" operator="equal">
      <formula>"Site Only"</formula>
    </cfRule>
  </conditionalFormatting>
  <conditionalFormatting sqref="C1543">
    <cfRule type="cellIs" dxfId="5464" priority="9325" operator="equal">
      <formula>"Uploaded"</formula>
    </cfRule>
  </conditionalFormatting>
  <conditionalFormatting sqref="P1538">
    <cfRule type="cellIs" dxfId="5463" priority="9314" operator="equal">
      <formula>"No$751:$751 Update"</formula>
    </cfRule>
    <cfRule type="cellIs" dxfId="5462" priority="9315" operator="equal">
      <formula>"Updated"</formula>
    </cfRule>
    <cfRule type="cellIs" dxfId="5461" priority="9316" operator="equal">
      <formula>"Updated"</formula>
    </cfRule>
    <cfRule type="cellIs" dxfId="5460" priority="9317" operator="equal">
      <formula>"YES"</formula>
    </cfRule>
  </conditionalFormatting>
  <conditionalFormatting sqref="P1538:Q1538">
    <cfRule type="cellIs" dxfId="5459" priority="9310" operator="equal">
      <formula>"Site only"</formula>
    </cfRule>
    <cfRule type="cellIs" dxfId="5458" priority="9311" operator="equal">
      <formula>"Portfolio Credit"</formula>
    </cfRule>
    <cfRule type="cellIs" dxfId="5457" priority="9312" operator="equal">
      <formula>"No Update"</formula>
    </cfRule>
    <cfRule type="cellIs" dxfId="5456" priority="9313" operator="equal">
      <formula>"New credit"</formula>
    </cfRule>
  </conditionalFormatting>
  <conditionalFormatting sqref="I1538 Q1538">
    <cfRule type="cellIs" dxfId="5455" priority="9309" operator="equal">
      <formula>"Yes"</formula>
    </cfRule>
  </conditionalFormatting>
  <conditionalFormatting sqref="P1538">
    <cfRule type="cellIs" dxfId="5454" priority="9306" operator="equal">
      <formula>"Yes"</formula>
    </cfRule>
    <cfRule type="cellIs" dxfId="5453" priority="9307" operator="equal">
      <formula>"No update"</formula>
    </cfRule>
    <cfRule type="cellIs" dxfId="5452" priority="9308" operator="equal">
      <formula>"Site Only"</formula>
    </cfRule>
  </conditionalFormatting>
  <conditionalFormatting sqref="I1569">
    <cfRule type="cellIs" dxfId="5451" priority="9299" operator="equal">
      <formula>"Yes"</formula>
    </cfRule>
  </conditionalFormatting>
  <conditionalFormatting sqref="P1569">
    <cfRule type="cellIs" dxfId="5450" priority="9300" operator="equal">
      <formula>"Yes"</formula>
    </cfRule>
    <cfRule type="cellIs" dxfId="5449" priority="9301" operator="equal">
      <formula>"No update"</formula>
    </cfRule>
    <cfRule type="cellIs" dxfId="5448" priority="9302" operator="equal">
      <formula>"Site Only"</formula>
    </cfRule>
  </conditionalFormatting>
  <conditionalFormatting sqref="C1569">
    <cfRule type="cellIs" dxfId="5447" priority="9305" operator="equal">
      <formula>"Uploaded"</formula>
    </cfRule>
  </conditionalFormatting>
  <conditionalFormatting sqref="C1715">
    <cfRule type="cellIs" dxfId="5446" priority="9130" operator="equal">
      <formula>"Uploaded"</formula>
    </cfRule>
  </conditionalFormatting>
  <conditionalFormatting sqref="P1564">
    <cfRule type="cellIs" dxfId="5445" priority="9294" operator="equal">
      <formula>"No$751:$751 Update"</formula>
    </cfRule>
    <cfRule type="cellIs" dxfId="5444" priority="9295" operator="equal">
      <formula>"Updated"</formula>
    </cfRule>
    <cfRule type="cellIs" dxfId="5443" priority="9296" operator="equal">
      <formula>"Updated"</formula>
    </cfRule>
    <cfRule type="cellIs" dxfId="5442" priority="9297" operator="equal">
      <formula>"YES"</formula>
    </cfRule>
  </conditionalFormatting>
  <conditionalFormatting sqref="P1564:Q1564">
    <cfRule type="cellIs" dxfId="5441" priority="9290" operator="equal">
      <formula>"Site only"</formula>
    </cfRule>
    <cfRule type="cellIs" dxfId="5440" priority="9291" operator="equal">
      <formula>"Portfolio Credit"</formula>
    </cfRule>
    <cfRule type="cellIs" dxfId="5439" priority="9292" operator="equal">
      <formula>"No Update"</formula>
    </cfRule>
    <cfRule type="cellIs" dxfId="5438" priority="9293" operator="equal">
      <formula>"New credit"</formula>
    </cfRule>
  </conditionalFormatting>
  <conditionalFormatting sqref="I1564 Q1564">
    <cfRule type="cellIs" dxfId="5437" priority="9289" operator="equal">
      <formula>"Yes"</formula>
    </cfRule>
  </conditionalFormatting>
  <conditionalFormatting sqref="P1564">
    <cfRule type="cellIs" dxfId="5436" priority="9286" operator="equal">
      <formula>"Yes"</formula>
    </cfRule>
    <cfRule type="cellIs" dxfId="5435" priority="9287" operator="equal">
      <formula>"No update"</formula>
    </cfRule>
    <cfRule type="cellIs" dxfId="5434" priority="9288" operator="equal">
      <formula>"Site Only"</formula>
    </cfRule>
  </conditionalFormatting>
  <conditionalFormatting sqref="C1586">
    <cfRule type="cellIs" dxfId="5433" priority="9284" operator="equal">
      <formula>"Uploaded"</formula>
    </cfRule>
  </conditionalFormatting>
  <conditionalFormatting sqref="I1589">
    <cfRule type="cellIs" dxfId="5432" priority="9279" operator="equal">
      <formula>"Yes"</formula>
    </cfRule>
  </conditionalFormatting>
  <conditionalFormatting sqref="P1585:P1586 P1589">
    <cfRule type="cellIs" dxfId="5431" priority="9280" operator="equal">
      <formula>"Yes"</formula>
    </cfRule>
    <cfRule type="cellIs" dxfId="5430" priority="9281" operator="equal">
      <formula>"No update"</formula>
    </cfRule>
    <cfRule type="cellIs" dxfId="5429" priority="9282" operator="equal">
      <formula>"Site Only"</formula>
    </cfRule>
  </conditionalFormatting>
  <conditionalFormatting sqref="C1589">
    <cfRule type="cellIs" dxfId="5428" priority="9285" operator="equal">
      <formula>"Uploaded"</formula>
    </cfRule>
  </conditionalFormatting>
  <conditionalFormatting sqref="P1585:P1586">
    <cfRule type="cellIs" dxfId="5427" priority="9283" operator="equal">
      <formula>"Uploaded"</formula>
    </cfRule>
  </conditionalFormatting>
  <conditionalFormatting sqref="C1584">
    <cfRule type="cellIs" dxfId="5426" priority="9278" operator="equal">
      <formula>"Uploaded"</formula>
    </cfRule>
  </conditionalFormatting>
  <conditionalFormatting sqref="P1584">
    <cfRule type="cellIs" dxfId="5425" priority="9274" operator="equal">
      <formula>"No$751:$751 Update"</formula>
    </cfRule>
    <cfRule type="cellIs" dxfId="5424" priority="9275" operator="equal">
      <formula>"Updated"</formula>
    </cfRule>
    <cfRule type="cellIs" dxfId="5423" priority="9276" operator="equal">
      <formula>"Updated"</formula>
    </cfRule>
    <cfRule type="cellIs" dxfId="5422" priority="9277" operator="equal">
      <formula>"YES"</formula>
    </cfRule>
  </conditionalFormatting>
  <conditionalFormatting sqref="P1584:Q1584">
    <cfRule type="cellIs" dxfId="5421" priority="9270" operator="equal">
      <formula>"Site only"</formula>
    </cfRule>
    <cfRule type="cellIs" dxfId="5420" priority="9271" operator="equal">
      <formula>"Portfolio Credit"</formula>
    </cfRule>
    <cfRule type="cellIs" dxfId="5419" priority="9272" operator="equal">
      <formula>"No Update"</formula>
    </cfRule>
    <cfRule type="cellIs" dxfId="5418" priority="9273" operator="equal">
      <formula>"New credit"</formula>
    </cfRule>
  </conditionalFormatting>
  <conditionalFormatting sqref="I1584 Q1584">
    <cfRule type="cellIs" dxfId="5417" priority="9269" operator="equal">
      <formula>"Yes"</formula>
    </cfRule>
  </conditionalFormatting>
  <conditionalFormatting sqref="P1584">
    <cfRule type="cellIs" dxfId="5416" priority="9266" operator="equal">
      <formula>"Yes"</formula>
    </cfRule>
    <cfRule type="cellIs" dxfId="5415" priority="9267" operator="equal">
      <formula>"No update"</formula>
    </cfRule>
    <cfRule type="cellIs" dxfId="5414" priority="9268" operator="equal">
      <formula>"Site Only"</formula>
    </cfRule>
  </conditionalFormatting>
  <conditionalFormatting sqref="P1624:P1625">
    <cfRule type="cellIs" dxfId="5413" priority="9263" operator="equal">
      <formula>"Uploaded"</formula>
    </cfRule>
  </conditionalFormatting>
  <conditionalFormatting sqref="I1628">
    <cfRule type="cellIs" dxfId="5412" priority="9259" operator="equal">
      <formula>"Yes"</formula>
    </cfRule>
  </conditionalFormatting>
  <conditionalFormatting sqref="P1624:P1625 P1628">
    <cfRule type="cellIs" dxfId="5411" priority="9260" operator="equal">
      <formula>"Yes"</formula>
    </cfRule>
    <cfRule type="cellIs" dxfId="5410" priority="9261" operator="equal">
      <formula>"No update"</formula>
    </cfRule>
    <cfRule type="cellIs" dxfId="5409" priority="9262" operator="equal">
      <formula>"Site Only"</formula>
    </cfRule>
  </conditionalFormatting>
  <conditionalFormatting sqref="P1802">
    <cfRule type="cellIs" dxfId="5408" priority="9069" operator="equal">
      <formula>"Uploaded"</formula>
    </cfRule>
  </conditionalFormatting>
  <conditionalFormatting sqref="P1623">
    <cfRule type="cellIs" dxfId="5407" priority="9254" operator="equal">
      <formula>"No$751:$751 Update"</formula>
    </cfRule>
    <cfRule type="cellIs" dxfId="5406" priority="9255" operator="equal">
      <formula>"Updated"</formula>
    </cfRule>
    <cfRule type="cellIs" dxfId="5405" priority="9256" operator="equal">
      <formula>"Updated"</formula>
    </cfRule>
    <cfRule type="cellIs" dxfId="5404" priority="9257" operator="equal">
      <formula>"YES"</formula>
    </cfRule>
  </conditionalFormatting>
  <conditionalFormatting sqref="P1623:Q1623">
    <cfRule type="cellIs" dxfId="5403" priority="9250" operator="equal">
      <formula>"Site only"</formula>
    </cfRule>
    <cfRule type="cellIs" dxfId="5402" priority="9251" operator="equal">
      <formula>"Portfolio Credit"</formula>
    </cfRule>
    <cfRule type="cellIs" dxfId="5401" priority="9252" operator="equal">
      <formula>"No Update"</formula>
    </cfRule>
    <cfRule type="cellIs" dxfId="5400" priority="9253" operator="equal">
      <formula>"New credit"</formula>
    </cfRule>
  </conditionalFormatting>
  <conditionalFormatting sqref="I1623 Q1623">
    <cfRule type="cellIs" dxfId="5399" priority="9249" operator="equal">
      <formula>"Yes"</formula>
    </cfRule>
  </conditionalFormatting>
  <conditionalFormatting sqref="P1623">
    <cfRule type="cellIs" dxfId="5398" priority="9246" operator="equal">
      <formula>"Yes"</formula>
    </cfRule>
    <cfRule type="cellIs" dxfId="5397" priority="9247" operator="equal">
      <formula>"No update"</formula>
    </cfRule>
    <cfRule type="cellIs" dxfId="5396" priority="9248" operator="equal">
      <formula>"Site Only"</formula>
    </cfRule>
  </conditionalFormatting>
  <conditionalFormatting sqref="P1654:P1655">
    <cfRule type="cellIs" dxfId="5395" priority="9243" operator="equal">
      <formula>"Uploaded"</formula>
    </cfRule>
  </conditionalFormatting>
  <conditionalFormatting sqref="I1658">
    <cfRule type="cellIs" dxfId="5394" priority="9239" operator="equal">
      <formula>"Yes"</formula>
    </cfRule>
  </conditionalFormatting>
  <conditionalFormatting sqref="P1654:P1655 P1658">
    <cfRule type="cellIs" dxfId="5393" priority="9240" operator="equal">
      <formula>"Yes"</formula>
    </cfRule>
    <cfRule type="cellIs" dxfId="5392" priority="9241" operator="equal">
      <formula>"No update"</formula>
    </cfRule>
    <cfRule type="cellIs" dxfId="5391" priority="9242" operator="equal">
      <formula>"Site Only"</formula>
    </cfRule>
  </conditionalFormatting>
  <conditionalFormatting sqref="C1658">
    <cfRule type="cellIs" dxfId="5390" priority="9245" operator="equal">
      <formula>"Uploaded"</formula>
    </cfRule>
  </conditionalFormatting>
  <conditionalFormatting sqref="P1653">
    <cfRule type="cellIs" dxfId="5389" priority="9234" operator="equal">
      <formula>"No$751:$751 Update"</formula>
    </cfRule>
    <cfRule type="cellIs" dxfId="5388" priority="9235" operator="equal">
      <formula>"Updated"</formula>
    </cfRule>
    <cfRule type="cellIs" dxfId="5387" priority="9236" operator="equal">
      <formula>"Updated"</formula>
    </cfRule>
    <cfRule type="cellIs" dxfId="5386" priority="9237" operator="equal">
      <formula>"YES"</formula>
    </cfRule>
  </conditionalFormatting>
  <conditionalFormatting sqref="P1653:Q1653">
    <cfRule type="cellIs" dxfId="5385" priority="9230" operator="equal">
      <formula>"Site only"</formula>
    </cfRule>
    <cfRule type="cellIs" dxfId="5384" priority="9231" operator="equal">
      <formula>"Portfolio Credit"</formula>
    </cfRule>
    <cfRule type="cellIs" dxfId="5383" priority="9232" operator="equal">
      <formula>"No Update"</formula>
    </cfRule>
    <cfRule type="cellIs" dxfId="5382" priority="9233" operator="equal">
      <formula>"New credit"</formula>
    </cfRule>
  </conditionalFormatting>
  <conditionalFormatting sqref="I1715">
    <cfRule type="cellIs" dxfId="5381" priority="9124" operator="equal">
      <formula>"Yes"</formula>
    </cfRule>
  </conditionalFormatting>
  <conditionalFormatting sqref="P1653">
    <cfRule type="cellIs" dxfId="5380" priority="9226" operator="equal">
      <formula>"Yes"</formula>
    </cfRule>
    <cfRule type="cellIs" dxfId="5379" priority="9227" operator="equal">
      <formula>"No update"</formula>
    </cfRule>
    <cfRule type="cellIs" dxfId="5378" priority="9228" operator="equal">
      <formula>"Site Only"</formula>
    </cfRule>
  </conditionalFormatting>
  <conditionalFormatting sqref="P1687:P1688">
    <cfRule type="cellIs" dxfId="5377" priority="9223" operator="equal">
      <formula>"Uploaded"</formula>
    </cfRule>
  </conditionalFormatting>
  <conditionalFormatting sqref="I1691">
    <cfRule type="cellIs" dxfId="5376" priority="9219" operator="equal">
      <formula>"Yes"</formula>
    </cfRule>
  </conditionalFormatting>
  <conditionalFormatting sqref="P1687:P1688 P1691">
    <cfRule type="cellIs" dxfId="5375" priority="9220" operator="equal">
      <formula>"Yes"</formula>
    </cfRule>
    <cfRule type="cellIs" dxfId="5374" priority="9221" operator="equal">
      <formula>"No update"</formula>
    </cfRule>
    <cfRule type="cellIs" dxfId="5373" priority="9222" operator="equal">
      <formula>"Site Only"</formula>
    </cfRule>
  </conditionalFormatting>
  <conditionalFormatting sqref="C1691">
    <cfRule type="cellIs" dxfId="5372" priority="9225" operator="equal">
      <formula>"Uploaded"</formula>
    </cfRule>
  </conditionalFormatting>
  <conditionalFormatting sqref="P1686">
    <cfRule type="cellIs" dxfId="5371" priority="9214" operator="equal">
      <formula>"No$751:$751 Update"</formula>
    </cfRule>
    <cfRule type="cellIs" dxfId="5370" priority="9215" operator="equal">
      <formula>"Updated"</formula>
    </cfRule>
    <cfRule type="cellIs" dxfId="5369" priority="9216" operator="equal">
      <formula>"Updated"</formula>
    </cfRule>
    <cfRule type="cellIs" dxfId="5368" priority="9217" operator="equal">
      <formula>"YES"</formula>
    </cfRule>
  </conditionalFormatting>
  <conditionalFormatting sqref="P1686:Q1686">
    <cfRule type="cellIs" dxfId="5367" priority="9210" operator="equal">
      <formula>"Site only"</formula>
    </cfRule>
    <cfRule type="cellIs" dxfId="5366" priority="9211" operator="equal">
      <formula>"Portfolio Credit"</formula>
    </cfRule>
    <cfRule type="cellIs" dxfId="5365" priority="9212" operator="equal">
      <formula>"No Update"</formula>
    </cfRule>
    <cfRule type="cellIs" dxfId="5364" priority="9213" operator="equal">
      <formula>"New credit"</formula>
    </cfRule>
  </conditionalFormatting>
  <conditionalFormatting sqref="I1686 Q1686">
    <cfRule type="cellIs" dxfId="5363" priority="9209" operator="equal">
      <formula>"Yes"</formula>
    </cfRule>
  </conditionalFormatting>
  <conditionalFormatting sqref="P1686">
    <cfRule type="cellIs" dxfId="5362" priority="9206" operator="equal">
      <formula>"Yes"</formula>
    </cfRule>
    <cfRule type="cellIs" dxfId="5361" priority="9207" operator="equal">
      <formula>"No update"</formula>
    </cfRule>
    <cfRule type="cellIs" dxfId="5360" priority="9208" operator="equal">
      <formula>"Site Only"</formula>
    </cfRule>
  </conditionalFormatting>
  <conditionalFormatting sqref="I1737">
    <cfRule type="cellIs" dxfId="5359" priority="9199" operator="equal">
      <formula>"Yes"</formula>
    </cfRule>
  </conditionalFormatting>
  <conditionalFormatting sqref="P1733:P1734 P1737">
    <cfRule type="cellIs" dxfId="5358" priority="9200" operator="equal">
      <formula>"Yes"</formula>
    </cfRule>
    <cfRule type="cellIs" dxfId="5357" priority="9201" operator="equal">
      <formula>"No update"</formula>
    </cfRule>
    <cfRule type="cellIs" dxfId="5356" priority="9202" operator="equal">
      <formula>"Site Only"</formula>
    </cfRule>
  </conditionalFormatting>
  <conditionalFormatting sqref="C1737">
    <cfRule type="cellIs" dxfId="5355" priority="9205" operator="equal">
      <formula>"Uploaded"</formula>
    </cfRule>
  </conditionalFormatting>
  <conditionalFormatting sqref="P1733:P1734">
    <cfRule type="cellIs" dxfId="5354" priority="9203" operator="equal">
      <formula>"Uploaded"</formula>
    </cfRule>
  </conditionalFormatting>
  <conditionalFormatting sqref="P1732">
    <cfRule type="cellIs" dxfId="5353" priority="9194" operator="equal">
      <formula>"No$751:$751 Update"</formula>
    </cfRule>
    <cfRule type="cellIs" dxfId="5352" priority="9195" operator="equal">
      <formula>"Updated"</formula>
    </cfRule>
    <cfRule type="cellIs" dxfId="5351" priority="9196" operator="equal">
      <formula>"Updated"</formula>
    </cfRule>
    <cfRule type="cellIs" dxfId="5350" priority="9197" operator="equal">
      <formula>"YES"</formula>
    </cfRule>
  </conditionalFormatting>
  <conditionalFormatting sqref="P1732:Q1732">
    <cfRule type="cellIs" dxfId="5349" priority="9190" operator="equal">
      <formula>"Site only"</formula>
    </cfRule>
    <cfRule type="cellIs" dxfId="5348" priority="9191" operator="equal">
      <formula>"Portfolio Credit"</formula>
    </cfRule>
    <cfRule type="cellIs" dxfId="5347" priority="9192" operator="equal">
      <formula>"No Update"</formula>
    </cfRule>
    <cfRule type="cellIs" dxfId="5346" priority="9193" operator="equal">
      <formula>"New credit"</formula>
    </cfRule>
  </conditionalFormatting>
  <conditionalFormatting sqref="I1952">
    <cfRule type="cellIs" dxfId="5345" priority="8979" operator="equal">
      <formula>"Yes"</formula>
    </cfRule>
  </conditionalFormatting>
  <conditionalFormatting sqref="P1732">
    <cfRule type="cellIs" dxfId="5344" priority="9186" operator="equal">
      <formula>"Yes"</formula>
    </cfRule>
    <cfRule type="cellIs" dxfId="5343" priority="9187" operator="equal">
      <formula>"No update"</formula>
    </cfRule>
    <cfRule type="cellIs" dxfId="5342" priority="9188" operator="equal">
      <formula>"Site Only"</formula>
    </cfRule>
  </conditionalFormatting>
  <conditionalFormatting sqref="I1762">
    <cfRule type="cellIs" dxfId="5341" priority="9179" operator="equal">
      <formula>"Yes"</formula>
    </cfRule>
  </conditionalFormatting>
  <conditionalFormatting sqref="P1758:P1759 P1762">
    <cfRule type="cellIs" dxfId="5340" priority="9180" operator="equal">
      <formula>"Yes"</formula>
    </cfRule>
    <cfRule type="cellIs" dxfId="5339" priority="9181" operator="equal">
      <formula>"No update"</formula>
    </cfRule>
    <cfRule type="cellIs" dxfId="5338" priority="9182" operator="equal">
      <formula>"Site Only"</formula>
    </cfRule>
  </conditionalFormatting>
  <conditionalFormatting sqref="P1758:P1759">
    <cfRule type="cellIs" dxfId="5337" priority="9183" operator="equal">
      <formula>"Uploaded"</formula>
    </cfRule>
  </conditionalFormatting>
  <conditionalFormatting sqref="P1757">
    <cfRule type="cellIs" dxfId="5336" priority="9174" operator="equal">
      <formula>"No$751:$751 Update"</formula>
    </cfRule>
    <cfRule type="cellIs" dxfId="5335" priority="9175" operator="equal">
      <formula>"Updated"</formula>
    </cfRule>
    <cfRule type="cellIs" dxfId="5334" priority="9176" operator="equal">
      <formula>"Updated"</formula>
    </cfRule>
    <cfRule type="cellIs" dxfId="5333" priority="9177" operator="equal">
      <formula>"YES"</formula>
    </cfRule>
  </conditionalFormatting>
  <conditionalFormatting sqref="P1757:Q1757">
    <cfRule type="cellIs" dxfId="5332" priority="9170" operator="equal">
      <formula>"Site only"</formula>
    </cfRule>
    <cfRule type="cellIs" dxfId="5331" priority="9171" operator="equal">
      <formula>"Portfolio Credit"</formula>
    </cfRule>
    <cfRule type="cellIs" dxfId="5330" priority="9172" operator="equal">
      <formula>"No Update"</formula>
    </cfRule>
    <cfRule type="cellIs" dxfId="5329" priority="9173" operator="equal">
      <formula>"New credit"</formula>
    </cfRule>
  </conditionalFormatting>
  <conditionalFormatting sqref="I1757 Q1757">
    <cfRule type="cellIs" dxfId="5328" priority="9169" operator="equal">
      <formula>"Yes"</formula>
    </cfRule>
  </conditionalFormatting>
  <conditionalFormatting sqref="P1757">
    <cfRule type="cellIs" dxfId="5327" priority="9166" operator="equal">
      <formula>"Yes"</formula>
    </cfRule>
    <cfRule type="cellIs" dxfId="5326" priority="9167" operator="equal">
      <formula>"No update"</formula>
    </cfRule>
    <cfRule type="cellIs" dxfId="5325" priority="9168" operator="equal">
      <formula>"Site Only"</formula>
    </cfRule>
  </conditionalFormatting>
  <conditionalFormatting sqref="P1849:P1850">
    <cfRule type="cellIs" dxfId="5324" priority="9163" operator="equal">
      <formula>"Uploaded"</formula>
    </cfRule>
  </conditionalFormatting>
  <conditionalFormatting sqref="I1853">
    <cfRule type="cellIs" dxfId="5323" priority="9159" operator="equal">
      <formula>"Yes"</formula>
    </cfRule>
  </conditionalFormatting>
  <conditionalFormatting sqref="P1849:P1850 P1853">
    <cfRule type="cellIs" dxfId="5322" priority="9160" operator="equal">
      <formula>"Yes"</formula>
    </cfRule>
    <cfRule type="cellIs" dxfId="5321" priority="9161" operator="equal">
      <formula>"No update"</formula>
    </cfRule>
    <cfRule type="cellIs" dxfId="5320" priority="9162" operator="equal">
      <formula>"Site Only"</formula>
    </cfRule>
  </conditionalFormatting>
  <conditionalFormatting sqref="P1848">
    <cfRule type="cellIs" dxfId="5319" priority="9154" operator="equal">
      <formula>"No$751:$751 Update"</formula>
    </cfRule>
    <cfRule type="cellIs" dxfId="5318" priority="9155" operator="equal">
      <formula>"Updated"</formula>
    </cfRule>
    <cfRule type="cellIs" dxfId="5317" priority="9156" operator="equal">
      <formula>"Updated"</formula>
    </cfRule>
    <cfRule type="cellIs" dxfId="5316" priority="9157" operator="equal">
      <formula>"YES"</formula>
    </cfRule>
  </conditionalFormatting>
  <conditionalFormatting sqref="P1848:Q1848">
    <cfRule type="cellIs" dxfId="5315" priority="9150" operator="equal">
      <formula>"Site only"</formula>
    </cfRule>
    <cfRule type="cellIs" dxfId="5314" priority="9151" operator="equal">
      <formula>"Portfolio Credit"</formula>
    </cfRule>
    <cfRule type="cellIs" dxfId="5313" priority="9152" operator="equal">
      <formula>"No Update"</formula>
    </cfRule>
    <cfRule type="cellIs" dxfId="5312" priority="9153" operator="equal">
      <formula>"New credit"</formula>
    </cfRule>
  </conditionalFormatting>
  <conditionalFormatting sqref="I1848 Q1848">
    <cfRule type="cellIs" dxfId="5311" priority="9149" operator="equal">
      <formula>"Yes"</formula>
    </cfRule>
  </conditionalFormatting>
  <conditionalFormatting sqref="P1848">
    <cfRule type="cellIs" dxfId="5310" priority="9146" operator="equal">
      <formula>"Yes"</formula>
    </cfRule>
    <cfRule type="cellIs" dxfId="5309" priority="9147" operator="equal">
      <formula>"No update"</formula>
    </cfRule>
    <cfRule type="cellIs" dxfId="5308" priority="9148" operator="equal">
      <formula>"Site Only"</formula>
    </cfRule>
  </conditionalFormatting>
  <conditionalFormatting sqref="P1708">
    <cfRule type="cellIs" dxfId="5307" priority="9141" operator="equal">
      <formula>"No$751:$751 Update"</formula>
    </cfRule>
    <cfRule type="cellIs" dxfId="5306" priority="9142" operator="equal">
      <formula>"Updated"</formula>
    </cfRule>
    <cfRule type="cellIs" dxfId="5305" priority="9143" operator="equal">
      <formula>"Updated"</formula>
    </cfRule>
    <cfRule type="cellIs" dxfId="5304" priority="9144" operator="equal">
      <formula>"YES"</formula>
    </cfRule>
  </conditionalFormatting>
  <conditionalFormatting sqref="P1708:Q1708">
    <cfRule type="cellIs" dxfId="5303" priority="9137" operator="equal">
      <formula>"Site only"</formula>
    </cfRule>
    <cfRule type="cellIs" dxfId="5302" priority="9138" operator="equal">
      <formula>"Portfolio Credit"</formula>
    </cfRule>
    <cfRule type="cellIs" dxfId="5301" priority="9139" operator="equal">
      <formula>"No Update"</formula>
    </cfRule>
    <cfRule type="cellIs" dxfId="5300" priority="9140" operator="equal">
      <formula>"New credit"</formula>
    </cfRule>
  </conditionalFormatting>
  <conditionalFormatting sqref="Q1708">
    <cfRule type="cellIs" dxfId="5299" priority="9136" operator="equal">
      <formula>"Yes"</formula>
    </cfRule>
  </conditionalFormatting>
  <conditionalFormatting sqref="P1708">
    <cfRule type="cellIs" dxfId="5298" priority="9133" operator="equal">
      <formula>"Yes"</formula>
    </cfRule>
    <cfRule type="cellIs" dxfId="5297" priority="9134" operator="equal">
      <formula>"No update"</formula>
    </cfRule>
    <cfRule type="cellIs" dxfId="5296" priority="9135" operator="equal">
      <formula>"Site Only"</formula>
    </cfRule>
  </conditionalFormatting>
  <conditionalFormatting sqref="I1708">
    <cfRule type="cellIs" dxfId="5295" priority="9132" operator="equal">
      <formula>"Yes"</formula>
    </cfRule>
  </conditionalFormatting>
  <conditionalFormatting sqref="P1710">
    <cfRule type="cellIs" dxfId="5294" priority="9116" operator="equal">
      <formula>"Uploaded"</formula>
    </cfRule>
  </conditionalFormatting>
  <conditionalFormatting sqref="I1971">
    <cfRule type="cellIs" dxfId="5293" priority="8956" operator="equal">
      <formula>"Yes"</formula>
    </cfRule>
  </conditionalFormatting>
  <conditionalFormatting sqref="P1711:P1712 P1715">
    <cfRule type="cellIs" dxfId="5292" priority="9125" operator="equal">
      <formula>"Yes"</formula>
    </cfRule>
    <cfRule type="cellIs" dxfId="5291" priority="9126" operator="equal">
      <formula>"No update"</formula>
    </cfRule>
    <cfRule type="cellIs" dxfId="5290" priority="9127" operator="equal">
      <formula>"Site Only"</formula>
    </cfRule>
  </conditionalFormatting>
  <conditionalFormatting sqref="C1932">
    <cfRule type="cellIs" dxfId="5289" priority="9003" operator="equal">
      <formula>"Uploaded"</formula>
    </cfRule>
  </conditionalFormatting>
  <conditionalFormatting sqref="P1711:P1712">
    <cfRule type="cellIs" dxfId="5288" priority="9128" operator="equal">
      <formula>"Uploaded"</formula>
    </cfRule>
  </conditionalFormatting>
  <conditionalFormatting sqref="I1709:I1710">
    <cfRule type="cellIs" dxfId="5287" priority="9122" operator="equal">
      <formula>"Yes"</formula>
    </cfRule>
  </conditionalFormatting>
  <conditionalFormatting sqref="P1709">
    <cfRule type="cellIs" dxfId="5286" priority="9118" operator="equal">
      <formula>"Yes"</formula>
    </cfRule>
    <cfRule type="cellIs" dxfId="5285" priority="9119" operator="equal">
      <formula>"No update"</formula>
    </cfRule>
    <cfRule type="cellIs" dxfId="5284" priority="9120" operator="equal">
      <formula>"Site Only"</formula>
    </cfRule>
  </conditionalFormatting>
  <conditionalFormatting sqref="P1709">
    <cfRule type="cellIs" dxfId="5283" priority="9121" operator="equal">
      <formula>"Uploaded"</formula>
    </cfRule>
  </conditionalFormatting>
  <conditionalFormatting sqref="Q1710">
    <cfRule type="cellIs" dxfId="5282" priority="9117" operator="equal">
      <formula>"Uploaded"</formula>
    </cfRule>
  </conditionalFormatting>
  <conditionalFormatting sqref="P1803">
    <cfRule type="cellIs" dxfId="5281" priority="9111" operator="equal">
      <formula>"No$751:$751 Update"</formula>
    </cfRule>
    <cfRule type="cellIs" dxfId="5280" priority="9112" operator="equal">
      <formula>"Updated"</formula>
    </cfRule>
    <cfRule type="cellIs" dxfId="5279" priority="9113" operator="equal">
      <formula>"Updated"</formula>
    </cfRule>
    <cfRule type="cellIs" dxfId="5278" priority="9114" operator="equal">
      <formula>"YES"</formula>
    </cfRule>
  </conditionalFormatting>
  <conditionalFormatting sqref="P1803:Q1803">
    <cfRule type="cellIs" dxfId="5277" priority="9107" operator="equal">
      <formula>"Site only"</formula>
    </cfRule>
    <cfRule type="cellIs" dxfId="5276" priority="9108" operator="equal">
      <formula>"Portfolio Credit"</formula>
    </cfRule>
    <cfRule type="cellIs" dxfId="5275" priority="9109" operator="equal">
      <formula>"No Update"</formula>
    </cfRule>
    <cfRule type="cellIs" dxfId="5274" priority="9110" operator="equal">
      <formula>"New credit"</formula>
    </cfRule>
  </conditionalFormatting>
  <conditionalFormatting sqref="Q1803">
    <cfRule type="cellIs" dxfId="5273" priority="9106" operator="equal">
      <formula>"Yes"</formula>
    </cfRule>
  </conditionalFormatting>
  <conditionalFormatting sqref="P1803">
    <cfRule type="cellIs" dxfId="5272" priority="9103" operator="equal">
      <formula>"Yes"</formula>
    </cfRule>
    <cfRule type="cellIs" dxfId="5271" priority="9104" operator="equal">
      <formula>"No update"</formula>
    </cfRule>
    <cfRule type="cellIs" dxfId="5270" priority="9105" operator="equal">
      <formula>"Site Only"</formula>
    </cfRule>
  </conditionalFormatting>
  <conditionalFormatting sqref="P1805">
    <cfRule type="cellIs" dxfId="5269" priority="9086" operator="equal">
      <formula>"Uploaded"</formula>
    </cfRule>
  </conditionalFormatting>
  <conditionalFormatting sqref="I1810">
    <cfRule type="cellIs" dxfId="5268" priority="9094" operator="equal">
      <formula>"Yes"</formula>
    </cfRule>
  </conditionalFormatting>
  <conditionalFormatting sqref="P1806:P1807 P1810">
    <cfRule type="cellIs" dxfId="5267" priority="9095" operator="equal">
      <formula>"Yes"</formula>
    </cfRule>
    <cfRule type="cellIs" dxfId="5266" priority="9096" operator="equal">
      <formula>"No update"</formula>
    </cfRule>
    <cfRule type="cellIs" dxfId="5265" priority="9097" operator="equal">
      <formula>"Site Only"</formula>
    </cfRule>
  </conditionalFormatting>
  <conditionalFormatting sqref="C1810">
    <cfRule type="cellIs" dxfId="5264" priority="9100" operator="equal">
      <formula>"Uploaded"</formula>
    </cfRule>
  </conditionalFormatting>
  <conditionalFormatting sqref="P1806:P1807">
    <cfRule type="cellIs" dxfId="5263" priority="9098" operator="equal">
      <formula>"Uploaded"</formula>
    </cfRule>
  </conditionalFormatting>
  <conditionalFormatting sqref="I1804:I1805">
    <cfRule type="cellIs" dxfId="5262" priority="9092" operator="equal">
      <formula>"Yes"</formula>
    </cfRule>
  </conditionalFormatting>
  <conditionalFormatting sqref="P1804">
    <cfRule type="cellIs" dxfId="5261" priority="9088" operator="equal">
      <formula>"Yes"</formula>
    </cfRule>
    <cfRule type="cellIs" dxfId="5260" priority="9089" operator="equal">
      <formula>"No update"</formula>
    </cfRule>
    <cfRule type="cellIs" dxfId="5259" priority="9090" operator="equal">
      <formula>"Site Only"</formula>
    </cfRule>
  </conditionalFormatting>
  <conditionalFormatting sqref="P1804">
    <cfRule type="cellIs" dxfId="5258" priority="9091" operator="equal">
      <formula>"Uploaded"</formula>
    </cfRule>
  </conditionalFormatting>
  <conditionalFormatting sqref="Q1805">
    <cfRule type="cellIs" dxfId="5257" priority="9087" operator="equal">
      <formula>"Uploaded"</formula>
    </cfRule>
  </conditionalFormatting>
  <conditionalFormatting sqref="P1801">
    <cfRule type="cellIs" dxfId="5256" priority="9081" operator="equal">
      <formula>"No$751:$751 Update"</formula>
    </cfRule>
    <cfRule type="cellIs" dxfId="5255" priority="9082" operator="equal">
      <formula>"Updated"</formula>
    </cfRule>
    <cfRule type="cellIs" dxfId="5254" priority="9083" operator="equal">
      <formula>"Updated"</formula>
    </cfRule>
    <cfRule type="cellIs" dxfId="5253" priority="9084" operator="equal">
      <formula>"YES"</formula>
    </cfRule>
  </conditionalFormatting>
  <conditionalFormatting sqref="P1801:Q1801">
    <cfRule type="cellIs" dxfId="5252" priority="9077" operator="equal">
      <formula>"Site only"</formula>
    </cfRule>
    <cfRule type="cellIs" dxfId="5251" priority="9078" operator="equal">
      <formula>"Portfolio Credit"</formula>
    </cfRule>
    <cfRule type="cellIs" dxfId="5250" priority="9079" operator="equal">
      <formula>"No Update"</formula>
    </cfRule>
    <cfRule type="cellIs" dxfId="5249" priority="9080" operator="equal">
      <formula>"New credit"</formula>
    </cfRule>
  </conditionalFormatting>
  <conditionalFormatting sqref="Q1801">
    <cfRule type="cellIs" dxfId="5248" priority="9076" operator="equal">
      <formula>"Yes"</formula>
    </cfRule>
  </conditionalFormatting>
  <conditionalFormatting sqref="P1801">
    <cfRule type="cellIs" dxfId="5247" priority="9073" operator="equal">
      <formula>"Yes"</formula>
    </cfRule>
    <cfRule type="cellIs" dxfId="5246" priority="9074" operator="equal">
      <formula>"No update"</formula>
    </cfRule>
    <cfRule type="cellIs" dxfId="5245" priority="9075" operator="equal">
      <formula>"Site Only"</formula>
    </cfRule>
  </conditionalFormatting>
  <conditionalFormatting sqref="I1801">
    <cfRule type="cellIs" dxfId="5244" priority="9072" operator="equal">
      <formula>"Yes"</formula>
    </cfRule>
  </conditionalFormatting>
  <conditionalFormatting sqref="P1828">
    <cfRule type="cellIs" dxfId="5243" priority="9061" operator="equal">
      <formula>"Uploaded"</formula>
    </cfRule>
  </conditionalFormatting>
  <conditionalFormatting sqref="Q1825">
    <cfRule type="cellIs" dxfId="5242" priority="9039" operator="equal">
      <formula>"Yes"</formula>
    </cfRule>
  </conditionalFormatting>
  <conditionalFormatting sqref="P1802">
    <cfRule type="cellIs" dxfId="5241" priority="9066" operator="equal">
      <formula>"Yes"</formula>
    </cfRule>
    <cfRule type="cellIs" dxfId="5240" priority="9067" operator="equal">
      <formula>"No update"</formula>
    </cfRule>
    <cfRule type="cellIs" dxfId="5239" priority="9068" operator="equal">
      <formula>"Site Only"</formula>
    </cfRule>
  </conditionalFormatting>
  <conditionalFormatting sqref="P2044">
    <cfRule type="cellIs" dxfId="5238" priority="8837" operator="equal">
      <formula>"Uploaded"</formula>
    </cfRule>
  </conditionalFormatting>
  <conditionalFormatting sqref="I1802:I1803">
    <cfRule type="cellIs" dxfId="5237" priority="9065" operator="equal">
      <formula>"Yes"</formula>
    </cfRule>
  </conditionalFormatting>
  <conditionalFormatting sqref="I1825">
    <cfRule type="cellIs" dxfId="5236" priority="9035" operator="equal">
      <formula>"Yes"</formula>
    </cfRule>
  </conditionalFormatting>
  <conditionalFormatting sqref="P1827">
    <cfRule type="cellIs" dxfId="5235" priority="9049" operator="equal">
      <formula>"Uploaded"</formula>
    </cfRule>
  </conditionalFormatting>
  <conditionalFormatting sqref="I1831">
    <cfRule type="cellIs" dxfId="5234" priority="9057" operator="equal">
      <formula>"Yes"</formula>
    </cfRule>
  </conditionalFormatting>
  <conditionalFormatting sqref="P1828 P1831">
    <cfRule type="cellIs" dxfId="5233" priority="9058" operator="equal">
      <formula>"Yes"</formula>
    </cfRule>
    <cfRule type="cellIs" dxfId="5232" priority="9059" operator="equal">
      <formula>"No update"</formula>
    </cfRule>
    <cfRule type="cellIs" dxfId="5231" priority="9060" operator="equal">
      <formula>"Site Only"</formula>
    </cfRule>
  </conditionalFormatting>
  <conditionalFormatting sqref="C1831">
    <cfRule type="cellIs" dxfId="5230" priority="9063" operator="equal">
      <formula>"Uploaded"</formula>
    </cfRule>
  </conditionalFormatting>
  <conditionalFormatting sqref="I1826:I1827">
    <cfRule type="cellIs" dxfId="5229" priority="9055" operator="equal">
      <formula>"Yes"</formula>
    </cfRule>
  </conditionalFormatting>
  <conditionalFormatting sqref="P1826">
    <cfRule type="cellIs" dxfId="5228" priority="9051" operator="equal">
      <formula>"Yes"</formula>
    </cfRule>
    <cfRule type="cellIs" dxfId="5227" priority="9052" operator="equal">
      <formula>"No update"</formula>
    </cfRule>
    <cfRule type="cellIs" dxfId="5226" priority="9053" operator="equal">
      <formula>"Site Only"</formula>
    </cfRule>
  </conditionalFormatting>
  <conditionalFormatting sqref="P1826">
    <cfRule type="cellIs" dxfId="5225" priority="9054" operator="equal">
      <formula>"Uploaded"</formula>
    </cfRule>
  </conditionalFormatting>
  <conditionalFormatting sqref="Q1827">
    <cfRule type="cellIs" dxfId="5224" priority="9050" operator="equal">
      <formula>"Uploaded"</formula>
    </cfRule>
  </conditionalFormatting>
  <conditionalFormatting sqref="P1825">
    <cfRule type="cellIs" dxfId="5223" priority="9044" operator="equal">
      <formula>"No$751:$751 Update"</formula>
    </cfRule>
    <cfRule type="cellIs" dxfId="5222" priority="9045" operator="equal">
      <formula>"Updated"</formula>
    </cfRule>
    <cfRule type="cellIs" dxfId="5221" priority="9046" operator="equal">
      <formula>"Updated"</formula>
    </cfRule>
    <cfRule type="cellIs" dxfId="5220" priority="9048" operator="equal">
      <formula>"YES"</formula>
    </cfRule>
  </conditionalFormatting>
  <conditionalFormatting sqref="P1825:Q1825">
    <cfRule type="cellIs" dxfId="5219" priority="9040" operator="equal">
      <formula>"Site only"</formula>
    </cfRule>
    <cfRule type="cellIs" dxfId="5218" priority="9041" operator="equal">
      <formula>"Portfolio Credit"</formula>
    </cfRule>
    <cfRule type="cellIs" dxfId="5217" priority="9042" operator="equal">
      <formula>"No Update"</formula>
    </cfRule>
    <cfRule type="cellIs" dxfId="5216" priority="9043" operator="equal">
      <formula>"New credit"</formula>
    </cfRule>
  </conditionalFormatting>
  <conditionalFormatting sqref="Q1883">
    <cfRule type="cellIs" dxfId="5215" priority="9009" operator="equal">
      <formula>"Yes"</formula>
    </cfRule>
  </conditionalFormatting>
  <conditionalFormatting sqref="P1825">
    <cfRule type="cellIs" dxfId="5214" priority="9036" operator="equal">
      <formula>"Yes"</formula>
    </cfRule>
    <cfRule type="cellIs" dxfId="5213" priority="9037" operator="equal">
      <formula>"No update"</formula>
    </cfRule>
    <cfRule type="cellIs" dxfId="5212" priority="9038" operator="equal">
      <formula>"Site Only"</formula>
    </cfRule>
  </conditionalFormatting>
  <conditionalFormatting sqref="I1883">
    <cfRule type="cellIs" dxfId="5211" priority="9005" operator="equal">
      <formula>"Yes"</formula>
    </cfRule>
  </conditionalFormatting>
  <conditionalFormatting sqref="P1885">
    <cfRule type="cellIs" dxfId="5210" priority="9019" operator="equal">
      <formula>"Uploaded"</formula>
    </cfRule>
  </conditionalFormatting>
  <conditionalFormatting sqref="I1890">
    <cfRule type="cellIs" dxfId="5209" priority="9027" operator="equal">
      <formula>"Yes"</formula>
    </cfRule>
  </conditionalFormatting>
  <conditionalFormatting sqref="P1886 P1890">
    <cfRule type="cellIs" dxfId="5208" priority="9028" operator="equal">
      <formula>"Yes"</formula>
    </cfRule>
    <cfRule type="cellIs" dxfId="5207" priority="9029" operator="equal">
      <formula>"No update"</formula>
    </cfRule>
    <cfRule type="cellIs" dxfId="5206" priority="9030" operator="equal">
      <formula>"Site Only"</formula>
    </cfRule>
  </conditionalFormatting>
  <conditionalFormatting sqref="P1886">
    <cfRule type="cellIs" dxfId="5205" priority="9031" operator="equal">
      <formula>"Uploaded"</formula>
    </cfRule>
  </conditionalFormatting>
  <conditionalFormatting sqref="I1884:I1885">
    <cfRule type="cellIs" dxfId="5204" priority="9025" operator="equal">
      <formula>"Yes"</formula>
    </cfRule>
  </conditionalFormatting>
  <conditionalFormatting sqref="P1952">
    <cfRule type="cellIs" dxfId="5203" priority="8973" operator="equal">
      <formula>"Uploaded"</formula>
    </cfRule>
  </conditionalFormatting>
  <conditionalFormatting sqref="P1884">
    <cfRule type="cellIs" dxfId="5202" priority="9021" operator="equal">
      <formula>"Yes"</formula>
    </cfRule>
    <cfRule type="cellIs" dxfId="5201" priority="9022" operator="equal">
      <formula>"No update"</formula>
    </cfRule>
    <cfRule type="cellIs" dxfId="5200" priority="9023" operator="equal">
      <formula>"Site Only"</formula>
    </cfRule>
  </conditionalFormatting>
  <conditionalFormatting sqref="P1884">
    <cfRule type="cellIs" dxfId="5199" priority="9024" operator="equal">
      <formula>"Uploaded"</formula>
    </cfRule>
  </conditionalFormatting>
  <conditionalFormatting sqref="Q1885">
    <cfRule type="cellIs" dxfId="5198" priority="9020" operator="equal">
      <formula>"Uploaded"</formula>
    </cfRule>
  </conditionalFormatting>
  <conditionalFormatting sqref="P1883">
    <cfRule type="cellIs" dxfId="5197" priority="9014" operator="equal">
      <formula>"No$751:$751 Update"</formula>
    </cfRule>
    <cfRule type="cellIs" dxfId="5196" priority="9015" operator="equal">
      <formula>"Updated"</formula>
    </cfRule>
    <cfRule type="cellIs" dxfId="5195" priority="9016" operator="equal">
      <formula>"Updated"</formula>
    </cfRule>
    <cfRule type="cellIs" dxfId="5194" priority="9018" operator="equal">
      <formula>"YES"</formula>
    </cfRule>
  </conditionalFormatting>
  <conditionalFormatting sqref="P1883:Q1883">
    <cfRule type="cellIs" dxfId="5193" priority="9010" operator="equal">
      <formula>"Site only"</formula>
    </cfRule>
    <cfRule type="cellIs" dxfId="5192" priority="9011" operator="equal">
      <formula>"Portfolio Credit"</formula>
    </cfRule>
    <cfRule type="cellIs" dxfId="5191" priority="9012" operator="equal">
      <formula>"No Update"</formula>
    </cfRule>
    <cfRule type="cellIs" dxfId="5190" priority="9013" operator="equal">
      <formula>"New credit"</formula>
    </cfRule>
  </conditionalFormatting>
  <conditionalFormatting sqref="P1883">
    <cfRule type="cellIs" dxfId="5189" priority="9006" operator="equal">
      <formula>"Yes"</formula>
    </cfRule>
    <cfRule type="cellIs" dxfId="5188" priority="9007" operator="equal">
      <formula>"No update"</formula>
    </cfRule>
    <cfRule type="cellIs" dxfId="5187" priority="9008" operator="equal">
      <formula>"Site Only"</formula>
    </cfRule>
  </conditionalFormatting>
  <conditionalFormatting sqref="Q1927">
    <cfRule type="cellIs" dxfId="5186" priority="8986" operator="equal">
      <formula>"Yes"</formula>
    </cfRule>
  </conditionalFormatting>
  <conditionalFormatting sqref="I1927">
    <cfRule type="cellIs" dxfId="5185" priority="8982" operator="equal">
      <formula>"Yes"</formula>
    </cfRule>
  </conditionalFormatting>
  <conditionalFormatting sqref="P1932">
    <cfRule type="cellIs" dxfId="5184" priority="8996" operator="equal">
      <formula>"Uploaded"</formula>
    </cfRule>
  </conditionalFormatting>
  <conditionalFormatting sqref="P1991">
    <cfRule type="cellIs" dxfId="5183" priority="8920" operator="equal">
      <formula>"Uploaded"</formula>
    </cfRule>
  </conditionalFormatting>
  <conditionalFormatting sqref="I1932">
    <cfRule type="cellIs" dxfId="5182" priority="9002" operator="equal">
      <formula>"Yes"</formula>
    </cfRule>
  </conditionalFormatting>
  <conditionalFormatting sqref="P1928:P1929">
    <cfRule type="cellIs" dxfId="5181" priority="8998" operator="equal">
      <formula>"Yes"</formula>
    </cfRule>
    <cfRule type="cellIs" dxfId="5180" priority="8999" operator="equal">
      <formula>"No update"</formula>
    </cfRule>
    <cfRule type="cellIs" dxfId="5179" priority="9000" operator="equal">
      <formula>"Site Only"</formula>
    </cfRule>
  </conditionalFormatting>
  <conditionalFormatting sqref="P1928:P1929">
    <cfRule type="cellIs" dxfId="5178" priority="9001" operator="equal">
      <formula>"Uploaded"</formula>
    </cfRule>
  </conditionalFormatting>
  <conditionalFormatting sqref="Q1932">
    <cfRule type="cellIs" dxfId="5177" priority="8997" operator="equal">
      <formula>"Uploaded"</formula>
    </cfRule>
  </conditionalFormatting>
  <conditionalFormatting sqref="P1927">
    <cfRule type="cellIs" dxfId="5176" priority="8991" operator="equal">
      <formula>"No$751:$751 Update"</formula>
    </cfRule>
    <cfRule type="cellIs" dxfId="5175" priority="8992" operator="equal">
      <formula>"Updated"</formula>
    </cfRule>
    <cfRule type="cellIs" dxfId="5174" priority="8993" operator="equal">
      <formula>"Updated"</formula>
    </cfRule>
    <cfRule type="cellIs" dxfId="5173" priority="8995" operator="equal">
      <formula>"YES"</formula>
    </cfRule>
  </conditionalFormatting>
  <conditionalFormatting sqref="P1927:Q1927">
    <cfRule type="cellIs" dxfId="5172" priority="8987" operator="equal">
      <formula>"Site only"</formula>
    </cfRule>
    <cfRule type="cellIs" dxfId="5171" priority="8988" operator="equal">
      <formula>"Portfolio Credit"</formula>
    </cfRule>
    <cfRule type="cellIs" dxfId="5170" priority="8989" operator="equal">
      <formula>"No Update"</formula>
    </cfRule>
    <cfRule type="cellIs" dxfId="5169" priority="8990" operator="equal">
      <formula>"New credit"</formula>
    </cfRule>
  </conditionalFormatting>
  <conditionalFormatting sqref="P1927">
    <cfRule type="cellIs" dxfId="5168" priority="8983" operator="equal">
      <formula>"Yes"</formula>
    </cfRule>
    <cfRule type="cellIs" dxfId="5167" priority="8984" operator="equal">
      <formula>"No update"</formula>
    </cfRule>
    <cfRule type="cellIs" dxfId="5166" priority="8985" operator="equal">
      <formula>"Site Only"</formula>
    </cfRule>
  </conditionalFormatting>
  <conditionalFormatting sqref="Q1947">
    <cfRule type="cellIs" dxfId="5165" priority="8963" operator="equal">
      <formula>"Yes"</formula>
    </cfRule>
  </conditionalFormatting>
  <conditionalFormatting sqref="I1947">
    <cfRule type="cellIs" dxfId="5164" priority="8959" operator="equal">
      <formula>"Yes"</formula>
    </cfRule>
  </conditionalFormatting>
  <conditionalFormatting sqref="P1948:P1949">
    <cfRule type="cellIs" dxfId="5163" priority="8975" operator="equal">
      <formula>"Yes"</formula>
    </cfRule>
    <cfRule type="cellIs" dxfId="5162" priority="8976" operator="equal">
      <formula>"No update"</formula>
    </cfRule>
    <cfRule type="cellIs" dxfId="5161" priority="8977" operator="equal">
      <formula>"Site Only"</formula>
    </cfRule>
  </conditionalFormatting>
  <conditionalFormatting sqref="P1948:P1949">
    <cfRule type="cellIs" dxfId="5160" priority="8978" operator="equal">
      <formula>"Uploaded"</formula>
    </cfRule>
  </conditionalFormatting>
  <conditionalFormatting sqref="Q1952">
    <cfRule type="cellIs" dxfId="5159" priority="8974" operator="equal">
      <formula>"Uploaded"</formula>
    </cfRule>
  </conditionalFormatting>
  <conditionalFormatting sqref="P1947">
    <cfRule type="cellIs" dxfId="5158" priority="8968" operator="equal">
      <formula>"No$751:$751 Update"</formula>
    </cfRule>
    <cfRule type="cellIs" dxfId="5157" priority="8969" operator="equal">
      <formula>"Updated"</formula>
    </cfRule>
    <cfRule type="cellIs" dxfId="5156" priority="8970" operator="equal">
      <formula>"Updated"</formula>
    </cfRule>
    <cfRule type="cellIs" dxfId="5155" priority="8972" operator="equal">
      <formula>"YES"</formula>
    </cfRule>
  </conditionalFormatting>
  <conditionalFormatting sqref="P1947:Q1947">
    <cfRule type="cellIs" dxfId="5154" priority="8964" operator="equal">
      <formula>"Site only"</formula>
    </cfRule>
    <cfRule type="cellIs" dxfId="5153" priority="8965" operator="equal">
      <formula>"Portfolio Credit"</formula>
    </cfRule>
    <cfRule type="cellIs" dxfId="5152" priority="8966" operator="equal">
      <formula>"No Update"</formula>
    </cfRule>
    <cfRule type="cellIs" dxfId="5151" priority="8967" operator="equal">
      <formula>"New credit"</formula>
    </cfRule>
  </conditionalFormatting>
  <conditionalFormatting sqref="P1947">
    <cfRule type="cellIs" dxfId="5150" priority="8960" operator="equal">
      <formula>"Yes"</formula>
    </cfRule>
    <cfRule type="cellIs" dxfId="5149" priority="8961" operator="equal">
      <formula>"No update"</formula>
    </cfRule>
    <cfRule type="cellIs" dxfId="5148" priority="8962" operator="equal">
      <formula>"Site Only"</formula>
    </cfRule>
  </conditionalFormatting>
  <conditionalFormatting sqref="Q1966">
    <cfRule type="cellIs" dxfId="5147" priority="8940" operator="equal">
      <formula>"Yes"</formula>
    </cfRule>
  </conditionalFormatting>
  <conditionalFormatting sqref="I1966">
    <cfRule type="cellIs" dxfId="5146" priority="8936" operator="equal">
      <formula>"Yes"</formula>
    </cfRule>
  </conditionalFormatting>
  <conditionalFormatting sqref="P1971">
    <cfRule type="cellIs" dxfId="5145" priority="8950" operator="equal">
      <formula>"Uploaded"</formula>
    </cfRule>
  </conditionalFormatting>
  <conditionalFormatting sqref="C2017">
    <cfRule type="cellIs" dxfId="5144" priority="8904" operator="equal">
      <formula>"Uploaded"</formula>
    </cfRule>
  </conditionalFormatting>
  <conditionalFormatting sqref="P1967:P1968">
    <cfRule type="cellIs" dxfId="5143" priority="8952" operator="equal">
      <formula>"Yes"</formula>
    </cfRule>
    <cfRule type="cellIs" dxfId="5142" priority="8953" operator="equal">
      <formula>"No update"</formula>
    </cfRule>
    <cfRule type="cellIs" dxfId="5141" priority="8954" operator="equal">
      <formula>"Site Only"</formula>
    </cfRule>
  </conditionalFormatting>
  <conditionalFormatting sqref="P1967:P1968">
    <cfRule type="cellIs" dxfId="5140" priority="8955" operator="equal">
      <formula>"Uploaded"</formula>
    </cfRule>
  </conditionalFormatting>
  <conditionalFormatting sqref="Q1971">
    <cfRule type="cellIs" dxfId="5139" priority="8951" operator="equal">
      <formula>"Uploaded"</formula>
    </cfRule>
  </conditionalFormatting>
  <conditionalFormatting sqref="P1966">
    <cfRule type="cellIs" dxfId="5138" priority="8945" operator="equal">
      <formula>"No$751:$751 Update"</formula>
    </cfRule>
    <cfRule type="cellIs" dxfId="5137" priority="8946" operator="equal">
      <formula>"Updated"</formula>
    </cfRule>
    <cfRule type="cellIs" dxfId="5136" priority="8947" operator="equal">
      <formula>"Updated"</formula>
    </cfRule>
    <cfRule type="cellIs" dxfId="5135" priority="8949" operator="equal">
      <formula>"YES"</formula>
    </cfRule>
  </conditionalFormatting>
  <conditionalFormatting sqref="P1966:Q1966">
    <cfRule type="cellIs" dxfId="5134" priority="8941" operator="equal">
      <formula>"Site only"</formula>
    </cfRule>
    <cfRule type="cellIs" dxfId="5133" priority="8942" operator="equal">
      <formula>"Portfolio Credit"</formula>
    </cfRule>
    <cfRule type="cellIs" dxfId="5132" priority="8943" operator="equal">
      <formula>"No Update"</formula>
    </cfRule>
    <cfRule type="cellIs" dxfId="5131" priority="8944" operator="equal">
      <formula>"New credit"</formula>
    </cfRule>
  </conditionalFormatting>
  <conditionalFormatting sqref="P1966">
    <cfRule type="cellIs" dxfId="5130" priority="8937" operator="equal">
      <formula>"Yes"</formula>
    </cfRule>
    <cfRule type="cellIs" dxfId="5129" priority="8938" operator="equal">
      <formula>"No update"</formula>
    </cfRule>
    <cfRule type="cellIs" dxfId="5128" priority="8939" operator="equal">
      <formula>"Site Only"</formula>
    </cfRule>
  </conditionalFormatting>
  <conditionalFormatting sqref="Q1989">
    <cfRule type="cellIs" dxfId="5127" priority="8910" operator="equal">
      <formula>"Yes"</formula>
    </cfRule>
  </conditionalFormatting>
  <conditionalFormatting sqref="I1989">
    <cfRule type="cellIs" dxfId="5126" priority="8906" operator="equal">
      <formula>"Yes"</formula>
    </cfRule>
  </conditionalFormatting>
  <conditionalFormatting sqref="C1992">
    <cfRule type="cellIs" dxfId="5125" priority="8933" operator="equal">
      <formula>"Uploaded"</formula>
    </cfRule>
  </conditionalFormatting>
  <conditionalFormatting sqref="P2142">
    <cfRule type="cellIs" dxfId="5124" priority="8791" operator="equal">
      <formula>"Uploaded"</formula>
    </cfRule>
  </conditionalFormatting>
  <conditionalFormatting sqref="I1996">
    <cfRule type="cellIs" dxfId="5123" priority="8928" operator="equal">
      <formula>"Yes"</formula>
    </cfRule>
  </conditionalFormatting>
  <conditionalFormatting sqref="P1992 P1996">
    <cfRule type="cellIs" dxfId="5122" priority="8929" operator="equal">
      <formula>"Yes"</formula>
    </cfRule>
    <cfRule type="cellIs" dxfId="5121" priority="8930" operator="equal">
      <formula>"No update"</formula>
    </cfRule>
    <cfRule type="cellIs" dxfId="5120" priority="8931" operator="equal">
      <formula>"Site Only"</formula>
    </cfRule>
  </conditionalFormatting>
  <conditionalFormatting sqref="C1996">
    <cfRule type="cellIs" dxfId="5119" priority="8934" operator="equal">
      <formula>"Uploaded"</formula>
    </cfRule>
  </conditionalFormatting>
  <conditionalFormatting sqref="P1992">
    <cfRule type="cellIs" dxfId="5118" priority="8932" operator="equal">
      <formula>"Uploaded"</formula>
    </cfRule>
  </conditionalFormatting>
  <conditionalFormatting sqref="I1990:I1991">
    <cfRule type="cellIs" dxfId="5117" priority="8926" operator="equal">
      <formula>"Yes"</formula>
    </cfRule>
  </conditionalFormatting>
  <conditionalFormatting sqref="C1991">
    <cfRule type="cellIs" dxfId="5116" priority="8927" operator="equal">
      <formula>"Uploaded"</formula>
    </cfRule>
  </conditionalFormatting>
  <conditionalFormatting sqref="P1990">
    <cfRule type="cellIs" dxfId="5115" priority="8922" operator="equal">
      <formula>"Yes"</formula>
    </cfRule>
    <cfRule type="cellIs" dxfId="5114" priority="8923" operator="equal">
      <formula>"No update"</formula>
    </cfRule>
    <cfRule type="cellIs" dxfId="5113" priority="8924" operator="equal">
      <formula>"Site Only"</formula>
    </cfRule>
  </conditionalFormatting>
  <conditionalFormatting sqref="P1990">
    <cfRule type="cellIs" dxfId="5112" priority="8925" operator="equal">
      <formula>"Uploaded"</formula>
    </cfRule>
  </conditionalFormatting>
  <conditionalFormatting sqref="Q1991">
    <cfRule type="cellIs" dxfId="5111" priority="8921" operator="equal">
      <formula>"Uploaded"</formula>
    </cfRule>
  </conditionalFormatting>
  <conditionalFormatting sqref="P1989">
    <cfRule type="cellIs" dxfId="5110" priority="8915" operator="equal">
      <formula>"No$751:$751 Update"</formula>
    </cfRule>
    <cfRule type="cellIs" dxfId="5109" priority="8916" operator="equal">
      <formula>"Updated"</formula>
    </cfRule>
    <cfRule type="cellIs" dxfId="5108" priority="8917" operator="equal">
      <formula>"Updated"</formula>
    </cfRule>
    <cfRule type="cellIs" dxfId="5107" priority="8919" operator="equal">
      <formula>"YES"</formula>
    </cfRule>
  </conditionalFormatting>
  <conditionalFormatting sqref="C1989">
    <cfRule type="cellIs" dxfId="5106" priority="8918" operator="equal">
      <formula>"Uploaded"</formula>
    </cfRule>
  </conditionalFormatting>
  <conditionalFormatting sqref="P1989:Q1989">
    <cfRule type="cellIs" dxfId="5105" priority="8911" operator="equal">
      <formula>"Site only"</formula>
    </cfRule>
    <cfRule type="cellIs" dxfId="5104" priority="8912" operator="equal">
      <formula>"Portfolio Credit"</formula>
    </cfRule>
    <cfRule type="cellIs" dxfId="5103" priority="8913" operator="equal">
      <formula>"No Update"</formula>
    </cfRule>
    <cfRule type="cellIs" dxfId="5102" priority="8914" operator="equal">
      <formula>"New credit"</formula>
    </cfRule>
  </conditionalFormatting>
  <conditionalFormatting sqref="P1989">
    <cfRule type="cellIs" dxfId="5101" priority="8907" operator="equal">
      <formula>"Yes"</formula>
    </cfRule>
    <cfRule type="cellIs" dxfId="5100" priority="8908" operator="equal">
      <formula>"No update"</formula>
    </cfRule>
    <cfRule type="cellIs" dxfId="5099" priority="8909" operator="equal">
      <formula>"Site Only"</formula>
    </cfRule>
  </conditionalFormatting>
  <conditionalFormatting sqref="Q2010">
    <cfRule type="cellIs" dxfId="5098" priority="8880" operator="equal">
      <formula>"Yes"</formula>
    </cfRule>
  </conditionalFormatting>
  <conditionalFormatting sqref="I2010">
    <cfRule type="cellIs" dxfId="5097" priority="8876" operator="equal">
      <formula>"Yes"</formula>
    </cfRule>
  </conditionalFormatting>
  <conditionalFormatting sqref="P2012">
    <cfRule type="cellIs" dxfId="5096" priority="8890" operator="equal">
      <formula>"Uploaded"</formula>
    </cfRule>
  </conditionalFormatting>
  <conditionalFormatting sqref="I2017">
    <cfRule type="cellIs" dxfId="5095" priority="8898" operator="equal">
      <formula>"Yes"</formula>
    </cfRule>
  </conditionalFormatting>
  <conditionalFormatting sqref="P2013 P2017">
    <cfRule type="cellIs" dxfId="5094" priority="8899" operator="equal">
      <formula>"Yes"</formula>
    </cfRule>
    <cfRule type="cellIs" dxfId="5093" priority="8900" operator="equal">
      <formula>"No update"</formula>
    </cfRule>
    <cfRule type="cellIs" dxfId="5092" priority="8901" operator="equal">
      <formula>"Site Only"</formula>
    </cfRule>
  </conditionalFormatting>
  <conditionalFormatting sqref="P2013">
    <cfRule type="cellIs" dxfId="5091" priority="8902" operator="equal">
      <formula>"Uploaded"</formula>
    </cfRule>
  </conditionalFormatting>
  <conditionalFormatting sqref="I2011:I2012">
    <cfRule type="cellIs" dxfId="5090" priority="8896" operator="equal">
      <formula>"Yes"</formula>
    </cfRule>
  </conditionalFormatting>
  <conditionalFormatting sqref="P2011">
    <cfRule type="cellIs" dxfId="5089" priority="8892" operator="equal">
      <formula>"Yes"</formula>
    </cfRule>
    <cfRule type="cellIs" dxfId="5088" priority="8893" operator="equal">
      <formula>"No update"</formula>
    </cfRule>
    <cfRule type="cellIs" dxfId="5087" priority="8894" operator="equal">
      <formula>"Site Only"</formula>
    </cfRule>
  </conditionalFormatting>
  <conditionalFormatting sqref="P2011">
    <cfRule type="cellIs" dxfId="5086" priority="8895" operator="equal">
      <formula>"Uploaded"</formula>
    </cfRule>
  </conditionalFormatting>
  <conditionalFormatting sqref="Q2012">
    <cfRule type="cellIs" dxfId="5085" priority="8891" operator="equal">
      <formula>"Uploaded"</formula>
    </cfRule>
  </conditionalFormatting>
  <conditionalFormatting sqref="P2010">
    <cfRule type="cellIs" dxfId="5084" priority="8885" operator="equal">
      <formula>"No$751:$751 Update"</formula>
    </cfRule>
    <cfRule type="cellIs" dxfId="5083" priority="8886" operator="equal">
      <formula>"Updated"</formula>
    </cfRule>
    <cfRule type="cellIs" dxfId="5082" priority="8887" operator="equal">
      <formula>"Updated"</formula>
    </cfRule>
    <cfRule type="cellIs" dxfId="5081" priority="8889" operator="equal">
      <formula>"YES"</formula>
    </cfRule>
  </conditionalFormatting>
  <conditionalFormatting sqref="P2010:Q2010">
    <cfRule type="cellIs" dxfId="5080" priority="8881" operator="equal">
      <formula>"Site only"</formula>
    </cfRule>
    <cfRule type="cellIs" dxfId="5079" priority="8882" operator="equal">
      <formula>"Portfolio Credit"</formula>
    </cfRule>
    <cfRule type="cellIs" dxfId="5078" priority="8883" operator="equal">
      <formula>"No Update"</formula>
    </cfRule>
    <cfRule type="cellIs" dxfId="5077" priority="8884" operator="equal">
      <formula>"New credit"</formula>
    </cfRule>
  </conditionalFormatting>
  <conditionalFormatting sqref="P2010">
    <cfRule type="cellIs" dxfId="5076" priority="8877" operator="equal">
      <formula>"Yes"</formula>
    </cfRule>
    <cfRule type="cellIs" dxfId="5075" priority="8878" operator="equal">
      <formula>"No update"</formula>
    </cfRule>
    <cfRule type="cellIs" dxfId="5074" priority="8879" operator="equal">
      <formula>"Site Only"</formula>
    </cfRule>
  </conditionalFormatting>
  <conditionalFormatting sqref="P2073">
    <cfRule type="cellIs" dxfId="5073" priority="8860" operator="equal">
      <formula>"Uploaded"</formula>
    </cfRule>
  </conditionalFormatting>
  <conditionalFormatting sqref="I2076">
    <cfRule type="cellIs" dxfId="5072" priority="8868" operator="equal">
      <formula>"Yes"</formula>
    </cfRule>
  </conditionalFormatting>
  <conditionalFormatting sqref="P2070 P2076">
    <cfRule type="cellIs" dxfId="5071" priority="8869" operator="equal">
      <formula>"Yes"</formula>
    </cfRule>
    <cfRule type="cellIs" dxfId="5070" priority="8870" operator="equal">
      <formula>"No update"</formula>
    </cfRule>
    <cfRule type="cellIs" dxfId="5069" priority="8871" operator="equal">
      <formula>"Site Only"</formula>
    </cfRule>
  </conditionalFormatting>
  <conditionalFormatting sqref="C2076">
    <cfRule type="cellIs" dxfId="5068" priority="8874" operator="equal">
      <formula>"Uploaded"</formula>
    </cfRule>
  </conditionalFormatting>
  <conditionalFormatting sqref="P2070">
    <cfRule type="cellIs" dxfId="5067" priority="8872" operator="equal">
      <formula>"Uploaded"</formula>
    </cfRule>
  </conditionalFormatting>
  <conditionalFormatting sqref="I2072:I2073">
    <cfRule type="cellIs" dxfId="5066" priority="8866" operator="equal">
      <formula>"Yes"</formula>
    </cfRule>
  </conditionalFormatting>
  <conditionalFormatting sqref="P2072">
    <cfRule type="cellIs" dxfId="5065" priority="8862" operator="equal">
      <formula>"Yes"</formula>
    </cfRule>
    <cfRule type="cellIs" dxfId="5064" priority="8863" operator="equal">
      <formula>"No update"</formula>
    </cfRule>
    <cfRule type="cellIs" dxfId="5063" priority="8864" operator="equal">
      <formula>"Site Only"</formula>
    </cfRule>
  </conditionalFormatting>
  <conditionalFormatting sqref="P2072">
    <cfRule type="cellIs" dxfId="5062" priority="8865" operator="equal">
      <formula>"Uploaded"</formula>
    </cfRule>
  </conditionalFormatting>
  <conditionalFormatting sqref="Q2073">
    <cfRule type="cellIs" dxfId="5061" priority="8861" operator="equal">
      <formula>"Uploaded"</formula>
    </cfRule>
  </conditionalFormatting>
  <conditionalFormatting sqref="Q2039">
    <cfRule type="cellIs" dxfId="5060" priority="8827" operator="equal">
      <formula>"Yes"</formula>
    </cfRule>
  </conditionalFormatting>
  <conditionalFormatting sqref="I2039">
    <cfRule type="cellIs" dxfId="5059" priority="8823" operator="equal">
      <formula>"Yes"</formula>
    </cfRule>
  </conditionalFormatting>
  <conditionalFormatting sqref="I2044">
    <cfRule type="cellIs" dxfId="5058" priority="8843" operator="equal">
      <formula>"Yes"</formula>
    </cfRule>
  </conditionalFormatting>
  <conditionalFormatting sqref="C2044">
    <cfRule type="cellIs" dxfId="5057" priority="8844" operator="equal">
      <formula>"Uploaded"</formula>
    </cfRule>
  </conditionalFormatting>
  <conditionalFormatting sqref="P2040">
    <cfRule type="cellIs" dxfId="5056" priority="8839" operator="equal">
      <formula>"Yes"</formula>
    </cfRule>
    <cfRule type="cellIs" dxfId="5055" priority="8840" operator="equal">
      <formula>"No update"</formula>
    </cfRule>
    <cfRule type="cellIs" dxfId="5054" priority="8841" operator="equal">
      <formula>"Site Only"</formula>
    </cfRule>
  </conditionalFormatting>
  <conditionalFormatting sqref="P2040">
    <cfRule type="cellIs" dxfId="5053" priority="8842" operator="equal">
      <formula>"Uploaded"</formula>
    </cfRule>
  </conditionalFormatting>
  <conditionalFormatting sqref="Q2044">
    <cfRule type="cellIs" dxfId="5052" priority="8838" operator="equal">
      <formula>"Uploaded"</formula>
    </cfRule>
  </conditionalFormatting>
  <conditionalFormatting sqref="P2039">
    <cfRule type="cellIs" dxfId="5051" priority="8832" operator="equal">
      <formula>"No$751:$751 Update"</formula>
    </cfRule>
    <cfRule type="cellIs" dxfId="5050" priority="8833" operator="equal">
      <formula>"Updated"</formula>
    </cfRule>
    <cfRule type="cellIs" dxfId="5049" priority="8834" operator="equal">
      <formula>"Updated"</formula>
    </cfRule>
    <cfRule type="cellIs" dxfId="5048" priority="8836" operator="equal">
      <formula>"YES"</formula>
    </cfRule>
  </conditionalFormatting>
  <conditionalFormatting sqref="P2108:P2110">
    <cfRule type="cellIs" dxfId="5047" priority="8814" operator="equal">
      <formula>"Uploaded"</formula>
    </cfRule>
  </conditionalFormatting>
  <conditionalFormatting sqref="P2039:Q2039">
    <cfRule type="cellIs" dxfId="5046" priority="8828" operator="equal">
      <formula>"Site only"</formula>
    </cfRule>
    <cfRule type="cellIs" dxfId="5045" priority="8829" operator="equal">
      <formula>"Portfolio Credit"</formula>
    </cfRule>
    <cfRule type="cellIs" dxfId="5044" priority="8830" operator="equal">
      <formula>"No Update"</formula>
    </cfRule>
    <cfRule type="cellIs" dxfId="5043" priority="8831" operator="equal">
      <formula>"New credit"</formula>
    </cfRule>
  </conditionalFormatting>
  <conditionalFormatting sqref="P2039">
    <cfRule type="cellIs" dxfId="5042" priority="8824" operator="equal">
      <formula>"Yes"</formula>
    </cfRule>
    <cfRule type="cellIs" dxfId="5041" priority="8825" operator="equal">
      <formula>"No update"</formula>
    </cfRule>
    <cfRule type="cellIs" dxfId="5040" priority="8826" operator="equal">
      <formula>"Site Only"</formula>
    </cfRule>
  </conditionalFormatting>
  <conditionalFormatting sqref="Q2106">
    <cfRule type="cellIs" dxfId="5039" priority="8804" operator="equal">
      <formula>"Yes"</formula>
    </cfRule>
  </conditionalFormatting>
  <conditionalFormatting sqref="I2106">
    <cfRule type="cellIs" dxfId="5038" priority="8800" operator="equal">
      <formula>"Yes"</formula>
    </cfRule>
  </conditionalFormatting>
  <conditionalFormatting sqref="I2107:I2110">
    <cfRule type="cellIs" dxfId="5037" priority="8820" operator="equal">
      <formula>"Yes"</formula>
    </cfRule>
  </conditionalFormatting>
  <conditionalFormatting sqref="P2107">
    <cfRule type="cellIs" dxfId="5036" priority="8816" operator="equal">
      <formula>"Yes"</formula>
    </cfRule>
    <cfRule type="cellIs" dxfId="5035" priority="8817" operator="equal">
      <formula>"No update"</formula>
    </cfRule>
    <cfRule type="cellIs" dxfId="5034" priority="8818" operator="equal">
      <formula>"Site Only"</formula>
    </cfRule>
  </conditionalFormatting>
  <conditionalFormatting sqref="P2107">
    <cfRule type="cellIs" dxfId="5033" priority="8819" operator="equal">
      <formula>"Uploaded"</formula>
    </cfRule>
  </conditionalFormatting>
  <conditionalFormatting sqref="Q2108:Q2110">
    <cfRule type="cellIs" dxfId="5032" priority="8815" operator="equal">
      <formula>"Uploaded"</formula>
    </cfRule>
  </conditionalFormatting>
  <conditionalFormatting sqref="P2106">
    <cfRule type="cellIs" dxfId="5031" priority="8809" operator="equal">
      <formula>"No$751:$751 Update"</formula>
    </cfRule>
    <cfRule type="cellIs" dxfId="5030" priority="8810" operator="equal">
      <formula>"Updated"</formula>
    </cfRule>
    <cfRule type="cellIs" dxfId="5029" priority="8811" operator="equal">
      <formula>"Updated"</formula>
    </cfRule>
    <cfRule type="cellIs" dxfId="5028" priority="8813" operator="equal">
      <formula>"YES"</formula>
    </cfRule>
  </conditionalFormatting>
  <conditionalFormatting sqref="P2106:Q2106">
    <cfRule type="cellIs" dxfId="5027" priority="8805" operator="equal">
      <formula>"Site only"</formula>
    </cfRule>
    <cfRule type="cellIs" dxfId="5026" priority="8806" operator="equal">
      <formula>"Portfolio Credit"</formula>
    </cfRule>
    <cfRule type="cellIs" dxfId="5025" priority="8807" operator="equal">
      <formula>"No Update"</formula>
    </cfRule>
    <cfRule type="cellIs" dxfId="5024" priority="8808" operator="equal">
      <formula>"New credit"</formula>
    </cfRule>
  </conditionalFormatting>
  <conditionalFormatting sqref="P2106">
    <cfRule type="cellIs" dxfId="5023" priority="8801" operator="equal">
      <formula>"Yes"</formula>
    </cfRule>
    <cfRule type="cellIs" dxfId="5022" priority="8802" operator="equal">
      <formula>"No update"</formula>
    </cfRule>
    <cfRule type="cellIs" dxfId="5021" priority="8803" operator="equal">
      <formula>"Site Only"</formula>
    </cfRule>
  </conditionalFormatting>
  <conditionalFormatting sqref="Q2137">
    <cfRule type="cellIs" dxfId="5020" priority="8781" operator="equal">
      <formula>"Yes"</formula>
    </cfRule>
  </conditionalFormatting>
  <conditionalFormatting sqref="I2137">
    <cfRule type="cellIs" dxfId="5019" priority="8777" operator="equal">
      <formula>"Yes"</formula>
    </cfRule>
  </conditionalFormatting>
  <conditionalFormatting sqref="I2142">
    <cfRule type="cellIs" dxfId="5018" priority="8797" operator="equal">
      <formula>"Yes"</formula>
    </cfRule>
  </conditionalFormatting>
  <conditionalFormatting sqref="P2138">
    <cfRule type="cellIs" dxfId="5017" priority="8793" operator="equal">
      <formula>"Yes"</formula>
    </cfRule>
    <cfRule type="cellIs" dxfId="5016" priority="8794" operator="equal">
      <formula>"No update"</formula>
    </cfRule>
    <cfRule type="cellIs" dxfId="5015" priority="8795" operator="equal">
      <formula>"Site Only"</formula>
    </cfRule>
  </conditionalFormatting>
  <conditionalFormatting sqref="P2138">
    <cfRule type="cellIs" dxfId="5014" priority="8796" operator="equal">
      <formula>"Uploaded"</formula>
    </cfRule>
  </conditionalFormatting>
  <conditionalFormatting sqref="Q2142">
    <cfRule type="cellIs" dxfId="5013" priority="8792" operator="equal">
      <formula>"Uploaded"</formula>
    </cfRule>
  </conditionalFormatting>
  <conditionalFormatting sqref="P2137">
    <cfRule type="cellIs" dxfId="5012" priority="8786" operator="equal">
      <formula>"No$751:$751 Update"</formula>
    </cfRule>
    <cfRule type="cellIs" dxfId="5011" priority="8787" operator="equal">
      <formula>"Updated"</formula>
    </cfRule>
    <cfRule type="cellIs" dxfId="5010" priority="8788" operator="equal">
      <formula>"Updated"</formula>
    </cfRule>
    <cfRule type="cellIs" dxfId="5009" priority="8790" operator="equal">
      <formula>"YES"</formula>
    </cfRule>
  </conditionalFormatting>
  <conditionalFormatting sqref="P2137:Q2137">
    <cfRule type="cellIs" dxfId="5008" priority="8782" operator="equal">
      <formula>"Site only"</formula>
    </cfRule>
    <cfRule type="cellIs" dxfId="5007" priority="8783" operator="equal">
      <formula>"Portfolio Credit"</formula>
    </cfRule>
    <cfRule type="cellIs" dxfId="5006" priority="8784" operator="equal">
      <formula>"No Update"</formula>
    </cfRule>
    <cfRule type="cellIs" dxfId="5005" priority="8785" operator="equal">
      <formula>"New credit"</formula>
    </cfRule>
  </conditionalFormatting>
  <conditionalFormatting sqref="P2137">
    <cfRule type="cellIs" dxfId="5004" priority="8778" operator="equal">
      <formula>"Yes"</formula>
    </cfRule>
    <cfRule type="cellIs" dxfId="5003" priority="8779" operator="equal">
      <formula>"No update"</formula>
    </cfRule>
    <cfRule type="cellIs" dxfId="5002" priority="8780" operator="equal">
      <formula>"Site Only"</formula>
    </cfRule>
  </conditionalFormatting>
  <conditionalFormatting sqref="C2165">
    <cfRule type="cellIs" dxfId="5001" priority="8776" operator="equal">
      <formula>"Uploaded"</formula>
    </cfRule>
  </conditionalFormatting>
  <conditionalFormatting sqref="P2161 P2165">
    <cfRule type="cellIs" dxfId="5000" priority="8770" operator="equal">
      <formula>"Yes"</formula>
    </cfRule>
    <cfRule type="cellIs" dxfId="4999" priority="8771" operator="equal">
      <formula>"No update"</formula>
    </cfRule>
    <cfRule type="cellIs" dxfId="4998" priority="8772" operator="equal">
      <formula>"Site Only"</formula>
    </cfRule>
  </conditionalFormatting>
  <conditionalFormatting sqref="P2161 P2165">
    <cfRule type="cellIs" dxfId="4997" priority="8773" operator="equal">
      <formula>"Uploaded"</formula>
    </cfRule>
  </conditionalFormatting>
  <conditionalFormatting sqref="Q2160">
    <cfRule type="containsText" dxfId="4996" priority="8767" operator="containsText" text="YES">
      <formula>NOT(ISERROR(SEARCH("YES",Q2160)))</formula>
    </cfRule>
  </conditionalFormatting>
  <conditionalFormatting sqref="P2160">
    <cfRule type="cellIs" dxfId="4995" priority="8763" operator="equal">
      <formula>"No$751:$751 Update"</formula>
    </cfRule>
    <cfRule type="cellIs" dxfId="4994" priority="8764" operator="equal">
      <formula>"Updated"</formula>
    </cfRule>
    <cfRule type="cellIs" dxfId="4993" priority="8765" operator="equal">
      <formula>"Updated"</formula>
    </cfRule>
    <cfRule type="cellIs" dxfId="4992" priority="8766" operator="equal">
      <formula>"YES"</formula>
    </cfRule>
  </conditionalFormatting>
  <conditionalFormatting sqref="P2160:Q2160">
    <cfRule type="cellIs" dxfId="4991" priority="8759" operator="equal">
      <formula>"Site only"</formula>
    </cfRule>
    <cfRule type="cellIs" dxfId="4990" priority="8760" operator="equal">
      <formula>"Portfolio Credit"</formula>
    </cfRule>
    <cfRule type="cellIs" dxfId="4989" priority="8761" operator="equal">
      <formula>"No Update"</formula>
    </cfRule>
    <cfRule type="cellIs" dxfId="4988" priority="8762" operator="equal">
      <formula>"New credit"</formula>
    </cfRule>
  </conditionalFormatting>
  <conditionalFormatting sqref="Q2160 I2160">
    <cfRule type="cellIs" dxfId="4987" priority="8758" operator="equal">
      <formula>"Yes"</formula>
    </cfRule>
  </conditionalFormatting>
  <conditionalFormatting sqref="P2160">
    <cfRule type="cellIs" dxfId="4986" priority="8755" operator="equal">
      <formula>"Yes"</formula>
    </cfRule>
    <cfRule type="cellIs" dxfId="4985" priority="8756" operator="equal">
      <formula>"No update"</formula>
    </cfRule>
    <cfRule type="cellIs" dxfId="4984" priority="8757" operator="equal">
      <formula>"Site Only"</formula>
    </cfRule>
  </conditionalFormatting>
  <conditionalFormatting sqref="P138">
    <cfRule type="cellIs" dxfId="4983" priority="8754" operator="equal">
      <formula>"Uploaded"</formula>
    </cfRule>
  </conditionalFormatting>
  <conditionalFormatting sqref="P138">
    <cfRule type="cellIs" dxfId="4982" priority="8751" operator="equal">
      <formula>"Yes"</formula>
    </cfRule>
    <cfRule type="cellIs" dxfId="4981" priority="8752" operator="equal">
      <formula>"No update"</formula>
    </cfRule>
    <cfRule type="cellIs" dxfId="4980" priority="8753" operator="equal">
      <formula>"Site Only"</formula>
    </cfRule>
  </conditionalFormatting>
  <conditionalFormatting sqref="P176">
    <cfRule type="cellIs" dxfId="4979" priority="8750" operator="equal">
      <formula>"Uploaded"</formula>
    </cfRule>
  </conditionalFormatting>
  <conditionalFormatting sqref="P176">
    <cfRule type="cellIs" dxfId="4978" priority="8747" operator="equal">
      <formula>"Yes"</formula>
    </cfRule>
    <cfRule type="cellIs" dxfId="4977" priority="8748" operator="equal">
      <formula>"No update"</formula>
    </cfRule>
    <cfRule type="cellIs" dxfId="4976" priority="8749" operator="equal">
      <formula>"Site Only"</formula>
    </cfRule>
  </conditionalFormatting>
  <conditionalFormatting sqref="C156">
    <cfRule type="cellIs" dxfId="4975" priority="8746" operator="equal">
      <formula>"Uploaded"</formula>
    </cfRule>
  </conditionalFormatting>
  <conditionalFormatting sqref="C166">
    <cfRule type="cellIs" dxfId="4974" priority="8745" operator="equal">
      <formula>"Uploaded"</formula>
    </cfRule>
  </conditionalFormatting>
  <conditionalFormatting sqref="C143">
    <cfRule type="cellIs" dxfId="4973" priority="8736" operator="equal">
      <formula>"Uploaded"</formula>
    </cfRule>
  </conditionalFormatting>
  <conditionalFormatting sqref="P142">
    <cfRule type="cellIs" dxfId="4972" priority="8721" operator="equal">
      <formula>"Site only"</formula>
    </cfRule>
    <cfRule type="cellIs" dxfId="4971" priority="8722" operator="equal">
      <formula>"Portfolio Credit"</formula>
    </cfRule>
    <cfRule type="cellIs" dxfId="4970" priority="8723" operator="equal">
      <formula>"No Update"</formula>
    </cfRule>
    <cfRule type="cellIs" dxfId="4969" priority="8724" operator="equal">
      <formula>"New credit"</formula>
    </cfRule>
  </conditionalFormatting>
  <conditionalFormatting sqref="P142">
    <cfRule type="cellIs" dxfId="4968" priority="8725" operator="equal">
      <formula>"No$751:$751 Update"</formula>
    </cfRule>
    <cfRule type="cellIs" dxfId="4967" priority="8726" operator="equal">
      <formula>"Updated"</formula>
    </cfRule>
    <cfRule type="cellIs" dxfId="4966" priority="8727" operator="equal">
      <formula>"Updated"</formula>
    </cfRule>
    <cfRule type="cellIs" dxfId="4965" priority="8728" operator="equal">
      <formula>"YES"</formula>
    </cfRule>
  </conditionalFormatting>
  <conditionalFormatting sqref="P142">
    <cfRule type="cellIs" dxfId="4964" priority="8718" operator="equal">
      <formula>"Yes"</formula>
    </cfRule>
    <cfRule type="cellIs" dxfId="4963" priority="8719" operator="equal">
      <formula>"No update"</formula>
    </cfRule>
    <cfRule type="cellIs" dxfId="4962" priority="8720" operator="equal">
      <formula>"Site Only"</formula>
    </cfRule>
  </conditionalFormatting>
  <conditionalFormatting sqref="I142">
    <cfRule type="cellIs" dxfId="4961" priority="8717" operator="equal">
      <formula>"Yes"</formula>
    </cfRule>
  </conditionalFormatting>
  <conditionalFormatting sqref="P179">
    <cfRule type="cellIs" dxfId="4960" priority="8712" operator="equal">
      <formula>"No$751:$751 Update"</formula>
    </cfRule>
    <cfRule type="cellIs" dxfId="4959" priority="8713" operator="equal">
      <formula>"Updated"</formula>
    </cfRule>
    <cfRule type="cellIs" dxfId="4958" priority="8714" operator="equal">
      <formula>"Updated"</formula>
    </cfRule>
    <cfRule type="cellIs" dxfId="4957" priority="8716" operator="equal">
      <formula>"YES"</formula>
    </cfRule>
  </conditionalFormatting>
  <conditionalFormatting sqref="P179:Q179">
    <cfRule type="cellIs" dxfId="4956" priority="8708" operator="equal">
      <formula>"Site only"</formula>
    </cfRule>
    <cfRule type="cellIs" dxfId="4955" priority="8709" operator="equal">
      <formula>"Portfolio Credit"</formula>
    </cfRule>
    <cfRule type="cellIs" dxfId="4954" priority="8710" operator="equal">
      <formula>"No Update"</formula>
    </cfRule>
    <cfRule type="cellIs" dxfId="4953" priority="8711" operator="equal">
      <formula>"New credit"</formula>
    </cfRule>
  </conditionalFormatting>
  <conditionalFormatting sqref="Q179">
    <cfRule type="cellIs" dxfId="4952" priority="8707" operator="equal">
      <formula>"Yes"</formula>
    </cfRule>
  </conditionalFormatting>
  <conditionalFormatting sqref="P179">
    <cfRule type="cellIs" dxfId="4951" priority="8704" operator="equal">
      <formula>"Yes"</formula>
    </cfRule>
    <cfRule type="cellIs" dxfId="4950" priority="8705" operator="equal">
      <formula>"No update"</formula>
    </cfRule>
    <cfRule type="cellIs" dxfId="4949" priority="8706" operator="equal">
      <formula>"Site Only"</formula>
    </cfRule>
  </conditionalFormatting>
  <conditionalFormatting sqref="I180">
    <cfRule type="cellIs" dxfId="4948" priority="8668" operator="equal">
      <formula>"Yes"</formula>
    </cfRule>
  </conditionalFormatting>
  <conditionalFormatting sqref="O182">
    <cfRule type="cellIs" dxfId="4947" priority="8698" operator="equal">
      <formula>"No$751:$751 Update"</formula>
    </cfRule>
    <cfRule type="cellIs" dxfId="4946" priority="8699" operator="equal">
      <formula>"Updated"</formula>
    </cfRule>
    <cfRule type="cellIs" dxfId="4945" priority="8700" operator="equal">
      <formula>"Updated"</formula>
    </cfRule>
    <cfRule type="cellIs" dxfId="4944" priority="8702" operator="equal">
      <formula>"YES"</formula>
    </cfRule>
  </conditionalFormatting>
  <conditionalFormatting sqref="C182">
    <cfRule type="cellIs" dxfId="4943" priority="8701" operator="equal">
      <formula>"Uploaded"</formula>
    </cfRule>
  </conditionalFormatting>
  <conditionalFormatting sqref="O182:P182">
    <cfRule type="cellIs" dxfId="4942" priority="8694" operator="equal">
      <formula>"Site only"</formula>
    </cfRule>
    <cfRule type="cellIs" dxfId="4941" priority="8695" operator="equal">
      <formula>"Portfolio Credit"</formula>
    </cfRule>
    <cfRule type="cellIs" dxfId="4940" priority="8696" operator="equal">
      <formula>"No Update"</formula>
    </cfRule>
    <cfRule type="cellIs" dxfId="4939" priority="8697" operator="equal">
      <formula>"New credit"</formula>
    </cfRule>
  </conditionalFormatting>
  <conditionalFormatting sqref="P182">
    <cfRule type="cellIs" dxfId="4938" priority="8693" operator="equal">
      <formula>"Yes"</formula>
    </cfRule>
  </conditionalFormatting>
  <conditionalFormatting sqref="P182">
    <cfRule type="cellIs" dxfId="4937" priority="8690" operator="equal">
      <formula>"Yes"</formula>
    </cfRule>
    <cfRule type="cellIs" dxfId="4936" priority="8691" operator="equal">
      <formula>"No update"</formula>
    </cfRule>
    <cfRule type="cellIs" dxfId="4935" priority="8692" operator="equal">
      <formula>"Site Only"</formula>
    </cfRule>
  </conditionalFormatting>
  <conditionalFormatting sqref="I182">
    <cfRule type="cellIs" dxfId="4934" priority="8689" operator="equal">
      <formula>"Yes"</formula>
    </cfRule>
  </conditionalFormatting>
  <conditionalFormatting sqref="C181">
    <cfRule type="cellIs" dxfId="4933" priority="8687" operator="equal">
      <formula>"Uploaded"</formula>
    </cfRule>
  </conditionalFormatting>
  <conditionalFormatting sqref="P180">
    <cfRule type="cellIs" dxfId="4932" priority="8672" operator="equal">
      <formula>"Site only"</formula>
    </cfRule>
    <cfRule type="cellIs" dxfId="4931" priority="8673" operator="equal">
      <formula>"Portfolio Credit"</formula>
    </cfRule>
    <cfRule type="cellIs" dxfId="4930" priority="8674" operator="equal">
      <formula>"No Update"</formula>
    </cfRule>
    <cfRule type="cellIs" dxfId="4929" priority="8675" operator="equal">
      <formula>"New credit"</formula>
    </cfRule>
  </conditionalFormatting>
  <conditionalFormatting sqref="P180">
    <cfRule type="cellIs" dxfId="4928" priority="8676" operator="equal">
      <formula>"No$751:$751 Update"</formula>
    </cfRule>
    <cfRule type="cellIs" dxfId="4927" priority="8677" operator="equal">
      <formula>"Updated"</formula>
    </cfRule>
    <cfRule type="cellIs" dxfId="4926" priority="8678" operator="equal">
      <formula>"Updated"</formula>
    </cfRule>
    <cfRule type="cellIs" dxfId="4925" priority="8679" operator="equal">
      <formula>"YES"</formula>
    </cfRule>
  </conditionalFormatting>
  <conditionalFormatting sqref="P180">
    <cfRule type="cellIs" dxfId="4924" priority="8669" operator="equal">
      <formula>"Yes"</formula>
    </cfRule>
    <cfRule type="cellIs" dxfId="4923" priority="8670" operator="equal">
      <formula>"No update"</formula>
    </cfRule>
    <cfRule type="cellIs" dxfId="4922" priority="8671" operator="equal">
      <formula>"Site Only"</formula>
    </cfRule>
  </conditionalFormatting>
  <conditionalFormatting sqref="I219:I220">
    <cfRule type="cellIs" dxfId="4921" priority="8636" operator="equal">
      <formula>"Yes"</formula>
    </cfRule>
  </conditionalFormatting>
  <conditionalFormatting sqref="P249">
    <cfRule type="cellIs" dxfId="4920" priority="8663" operator="equal">
      <formula>"No$751:$751 Update"</formula>
    </cfRule>
    <cfRule type="cellIs" dxfId="4919" priority="8664" operator="equal">
      <formula>"Updated"</formula>
    </cfRule>
    <cfRule type="cellIs" dxfId="4918" priority="8665" operator="equal">
      <formula>"Updated"</formula>
    </cfRule>
    <cfRule type="cellIs" dxfId="4917" priority="8667" operator="equal">
      <formula>"YES"</formula>
    </cfRule>
  </conditionalFormatting>
  <conditionalFormatting sqref="P249:Q249">
    <cfRule type="cellIs" dxfId="4916" priority="8659" operator="equal">
      <formula>"Site only"</formula>
    </cfRule>
    <cfRule type="cellIs" dxfId="4915" priority="8660" operator="equal">
      <formula>"Portfolio Credit"</formula>
    </cfRule>
    <cfRule type="cellIs" dxfId="4914" priority="8661" operator="equal">
      <formula>"No Update"</formula>
    </cfRule>
    <cfRule type="cellIs" dxfId="4913" priority="8662" operator="equal">
      <formula>"New credit"</formula>
    </cfRule>
  </conditionalFormatting>
  <conditionalFormatting sqref="Q249">
    <cfRule type="cellIs" dxfId="4912" priority="8658" operator="equal">
      <formula>"Yes"</formula>
    </cfRule>
  </conditionalFormatting>
  <conditionalFormatting sqref="P249">
    <cfRule type="cellIs" dxfId="4911" priority="8655" operator="equal">
      <formula>"Yes"</formula>
    </cfRule>
    <cfRule type="cellIs" dxfId="4910" priority="8656" operator="equal">
      <formula>"No update"</formula>
    </cfRule>
    <cfRule type="cellIs" dxfId="4909" priority="8657" operator="equal">
      <formula>"Site Only"</formula>
    </cfRule>
  </conditionalFormatting>
  <conditionalFormatting sqref="P218">
    <cfRule type="cellIs" dxfId="4908" priority="8650" operator="equal">
      <formula>"No$751:$751 Update"</formula>
    </cfRule>
    <cfRule type="cellIs" dxfId="4907" priority="8651" operator="equal">
      <formula>"Updated"</formula>
    </cfRule>
    <cfRule type="cellIs" dxfId="4906" priority="8652" operator="equal">
      <formula>"Updated"</formula>
    </cfRule>
    <cfRule type="cellIs" dxfId="4905" priority="8654" operator="equal">
      <formula>"YES"</formula>
    </cfRule>
  </conditionalFormatting>
  <conditionalFormatting sqref="P218:Q218">
    <cfRule type="cellIs" dxfId="4904" priority="8646" operator="equal">
      <formula>"Site only"</formula>
    </cfRule>
    <cfRule type="cellIs" dxfId="4903" priority="8647" operator="equal">
      <formula>"Portfolio Credit"</formula>
    </cfRule>
    <cfRule type="cellIs" dxfId="4902" priority="8648" operator="equal">
      <formula>"No Update"</formula>
    </cfRule>
    <cfRule type="cellIs" dxfId="4901" priority="8649" operator="equal">
      <formula>"New credit"</formula>
    </cfRule>
  </conditionalFormatting>
  <conditionalFormatting sqref="I218 Q218">
    <cfRule type="cellIs" dxfId="4900" priority="8645" operator="equal">
      <formula>"Yes"</formula>
    </cfRule>
  </conditionalFormatting>
  <conditionalFormatting sqref="P218">
    <cfRule type="cellIs" dxfId="4899" priority="8642" operator="equal">
      <formula>"Yes"</formula>
    </cfRule>
    <cfRule type="cellIs" dxfId="4898" priority="8643" operator="equal">
      <formula>"No update"</formula>
    </cfRule>
    <cfRule type="cellIs" dxfId="4897" priority="8644" operator="equal">
      <formula>"Site Only"</formula>
    </cfRule>
  </conditionalFormatting>
  <conditionalFormatting sqref="P219:P220">
    <cfRule type="cellIs" dxfId="4896" priority="8637" operator="equal">
      <formula>"Yes"</formula>
    </cfRule>
    <cfRule type="cellIs" dxfId="4895" priority="8638" operator="equal">
      <formula>"No update"</formula>
    </cfRule>
    <cfRule type="cellIs" dxfId="4894" priority="8639" operator="equal">
      <formula>"Site Only"</formula>
    </cfRule>
  </conditionalFormatting>
  <conditionalFormatting sqref="I221">
    <cfRule type="cellIs" dxfId="4893" priority="8601" operator="equal">
      <formula>"Yes"</formula>
    </cfRule>
  </conditionalFormatting>
  <conditionalFormatting sqref="P219">
    <cfRule type="cellIs" dxfId="4892" priority="8640" operator="equal">
      <formula>"Uploaded"</formula>
    </cfRule>
  </conditionalFormatting>
  <conditionalFormatting sqref="O223">
    <cfRule type="cellIs" dxfId="4891" priority="8631" operator="equal">
      <formula>"No$751:$751 Update"</formula>
    </cfRule>
    <cfRule type="cellIs" dxfId="4890" priority="8632" operator="equal">
      <formula>"Updated"</formula>
    </cfRule>
    <cfRule type="cellIs" dxfId="4889" priority="8633" operator="equal">
      <formula>"Updated"</formula>
    </cfRule>
    <cfRule type="cellIs" dxfId="4888" priority="8635" operator="equal">
      <formula>"YES"</formula>
    </cfRule>
  </conditionalFormatting>
  <conditionalFormatting sqref="C223">
    <cfRule type="cellIs" dxfId="4887" priority="8634" operator="equal">
      <formula>"Uploaded"</formula>
    </cfRule>
  </conditionalFormatting>
  <conditionalFormatting sqref="O223:P223">
    <cfRule type="cellIs" dxfId="4886" priority="8627" operator="equal">
      <formula>"Site only"</formula>
    </cfRule>
    <cfRule type="cellIs" dxfId="4885" priority="8628" operator="equal">
      <formula>"Portfolio Credit"</formula>
    </cfRule>
    <cfRule type="cellIs" dxfId="4884" priority="8629" operator="equal">
      <formula>"No Update"</formula>
    </cfRule>
    <cfRule type="cellIs" dxfId="4883" priority="8630" operator="equal">
      <formula>"New credit"</formula>
    </cfRule>
  </conditionalFormatting>
  <conditionalFormatting sqref="P223">
    <cfRule type="cellIs" dxfId="4882" priority="8626" operator="equal">
      <formula>"Yes"</formula>
    </cfRule>
  </conditionalFormatting>
  <conditionalFormatting sqref="P223">
    <cfRule type="cellIs" dxfId="4881" priority="8623" operator="equal">
      <formula>"Yes"</formula>
    </cfRule>
    <cfRule type="cellIs" dxfId="4880" priority="8624" operator="equal">
      <formula>"No update"</formula>
    </cfRule>
    <cfRule type="cellIs" dxfId="4879" priority="8625" operator="equal">
      <formula>"Site Only"</formula>
    </cfRule>
  </conditionalFormatting>
  <conditionalFormatting sqref="I223">
    <cfRule type="cellIs" dxfId="4878" priority="8622" operator="equal">
      <formula>"Yes"</formula>
    </cfRule>
  </conditionalFormatting>
  <conditionalFormatting sqref="P221">
    <cfRule type="cellIs" dxfId="4877" priority="8605" operator="equal">
      <formula>"Site only"</formula>
    </cfRule>
    <cfRule type="cellIs" dxfId="4876" priority="8606" operator="equal">
      <formula>"Portfolio Credit"</formula>
    </cfRule>
    <cfRule type="cellIs" dxfId="4875" priority="8607" operator="equal">
      <formula>"No Update"</formula>
    </cfRule>
    <cfRule type="cellIs" dxfId="4874" priority="8608" operator="equal">
      <formula>"New credit"</formula>
    </cfRule>
  </conditionalFormatting>
  <conditionalFormatting sqref="P221">
    <cfRule type="cellIs" dxfId="4873" priority="8609" operator="equal">
      <formula>"No$751:$751 Update"</formula>
    </cfRule>
    <cfRule type="cellIs" dxfId="4872" priority="8610" operator="equal">
      <formula>"Updated"</formula>
    </cfRule>
    <cfRule type="cellIs" dxfId="4871" priority="8611" operator="equal">
      <formula>"Updated"</formula>
    </cfRule>
    <cfRule type="cellIs" dxfId="4870" priority="8612" operator="equal">
      <formula>"YES"</formula>
    </cfRule>
  </conditionalFormatting>
  <conditionalFormatting sqref="P221">
    <cfRule type="cellIs" dxfId="4869" priority="8602" operator="equal">
      <formula>"Yes"</formula>
    </cfRule>
    <cfRule type="cellIs" dxfId="4868" priority="8603" operator="equal">
      <formula>"No update"</formula>
    </cfRule>
    <cfRule type="cellIs" dxfId="4867" priority="8604" operator="equal">
      <formula>"Site Only"</formula>
    </cfRule>
  </conditionalFormatting>
  <conditionalFormatting sqref="I250">
    <cfRule type="cellIs" dxfId="4866" priority="8565" operator="equal">
      <formula>"Yes"</formula>
    </cfRule>
  </conditionalFormatting>
  <conditionalFormatting sqref="O253">
    <cfRule type="cellIs" dxfId="4865" priority="8595" operator="equal">
      <formula>"No$751:$751 Update"</formula>
    </cfRule>
    <cfRule type="cellIs" dxfId="4864" priority="8596" operator="equal">
      <formula>"Updated"</formula>
    </cfRule>
    <cfRule type="cellIs" dxfId="4863" priority="8597" operator="equal">
      <formula>"Updated"</formula>
    </cfRule>
    <cfRule type="cellIs" dxfId="4862" priority="8599" operator="equal">
      <formula>"YES"</formula>
    </cfRule>
  </conditionalFormatting>
  <conditionalFormatting sqref="O253:P253">
    <cfRule type="cellIs" dxfId="4861" priority="8591" operator="equal">
      <formula>"Site only"</formula>
    </cfRule>
    <cfRule type="cellIs" dxfId="4860" priority="8592" operator="equal">
      <formula>"Portfolio Credit"</formula>
    </cfRule>
    <cfRule type="cellIs" dxfId="4859" priority="8593" operator="equal">
      <formula>"No Update"</formula>
    </cfRule>
    <cfRule type="cellIs" dxfId="4858" priority="8594" operator="equal">
      <formula>"New credit"</formula>
    </cfRule>
  </conditionalFormatting>
  <conditionalFormatting sqref="P253">
    <cfRule type="cellIs" dxfId="4857" priority="8590" operator="equal">
      <formula>"Yes"</formula>
    </cfRule>
  </conditionalFormatting>
  <conditionalFormatting sqref="P253">
    <cfRule type="cellIs" dxfId="4856" priority="8587" operator="equal">
      <formula>"Yes"</formula>
    </cfRule>
    <cfRule type="cellIs" dxfId="4855" priority="8588" operator="equal">
      <formula>"No update"</formula>
    </cfRule>
    <cfRule type="cellIs" dxfId="4854" priority="8589" operator="equal">
      <formula>"Site Only"</formula>
    </cfRule>
  </conditionalFormatting>
  <conditionalFormatting sqref="I253">
    <cfRule type="cellIs" dxfId="4853" priority="8586" operator="equal">
      <formula>"Yes"</formula>
    </cfRule>
  </conditionalFormatting>
  <conditionalFormatting sqref="P250">
    <cfRule type="cellIs" dxfId="4852" priority="8569" operator="equal">
      <formula>"Site only"</formula>
    </cfRule>
    <cfRule type="cellIs" dxfId="4851" priority="8570" operator="equal">
      <formula>"Portfolio Credit"</formula>
    </cfRule>
    <cfRule type="cellIs" dxfId="4850" priority="8571" operator="equal">
      <formula>"No Update"</formula>
    </cfRule>
    <cfRule type="cellIs" dxfId="4849" priority="8572" operator="equal">
      <formula>"New credit"</formula>
    </cfRule>
  </conditionalFormatting>
  <conditionalFormatting sqref="P250">
    <cfRule type="cellIs" dxfId="4848" priority="8573" operator="equal">
      <formula>"No$751:$751 Update"</formula>
    </cfRule>
    <cfRule type="cellIs" dxfId="4847" priority="8574" operator="equal">
      <formula>"Updated"</formula>
    </cfRule>
    <cfRule type="cellIs" dxfId="4846" priority="8575" operator="equal">
      <formula>"Updated"</formula>
    </cfRule>
    <cfRule type="cellIs" dxfId="4845" priority="8576" operator="equal">
      <formula>"YES"</formula>
    </cfRule>
  </conditionalFormatting>
  <conditionalFormatting sqref="P250">
    <cfRule type="cellIs" dxfId="4844" priority="8566" operator="equal">
      <formula>"Yes"</formula>
    </cfRule>
    <cfRule type="cellIs" dxfId="4843" priority="8567" operator="equal">
      <formula>"No update"</formula>
    </cfRule>
    <cfRule type="cellIs" dxfId="4842" priority="8568" operator="equal">
      <formula>"Site Only"</formula>
    </cfRule>
  </conditionalFormatting>
  <conditionalFormatting sqref="I281">
    <cfRule type="cellIs" dxfId="4841" priority="8530" operator="equal">
      <formula>"Yes"</formula>
    </cfRule>
  </conditionalFormatting>
  <conditionalFormatting sqref="O283">
    <cfRule type="cellIs" dxfId="4840" priority="8560" operator="equal">
      <formula>"No$751:$751 Update"</formula>
    </cfRule>
    <cfRule type="cellIs" dxfId="4839" priority="8561" operator="equal">
      <formula>"Updated"</formula>
    </cfRule>
    <cfRule type="cellIs" dxfId="4838" priority="8562" operator="equal">
      <formula>"Updated"</formula>
    </cfRule>
    <cfRule type="cellIs" dxfId="4837" priority="8564" operator="equal">
      <formula>"YES"</formula>
    </cfRule>
  </conditionalFormatting>
  <conditionalFormatting sqref="C283">
    <cfRule type="cellIs" dxfId="4836" priority="8563" operator="equal">
      <formula>"Uploaded"</formula>
    </cfRule>
  </conditionalFormatting>
  <conditionalFormatting sqref="O283:P283">
    <cfRule type="cellIs" dxfId="4835" priority="8556" operator="equal">
      <formula>"Site only"</formula>
    </cfRule>
    <cfRule type="cellIs" dxfId="4834" priority="8557" operator="equal">
      <formula>"Portfolio Credit"</formula>
    </cfRule>
    <cfRule type="cellIs" dxfId="4833" priority="8558" operator="equal">
      <formula>"No Update"</formula>
    </cfRule>
    <cfRule type="cellIs" dxfId="4832" priority="8559" operator="equal">
      <formula>"New credit"</formula>
    </cfRule>
  </conditionalFormatting>
  <conditionalFormatting sqref="P283">
    <cfRule type="cellIs" dxfId="4831" priority="8555" operator="equal">
      <formula>"Yes"</formula>
    </cfRule>
  </conditionalFormatting>
  <conditionalFormatting sqref="P283">
    <cfRule type="cellIs" dxfId="4830" priority="8552" operator="equal">
      <formula>"Yes"</formula>
    </cfRule>
    <cfRule type="cellIs" dxfId="4829" priority="8553" operator="equal">
      <formula>"No update"</formula>
    </cfRule>
    <cfRule type="cellIs" dxfId="4828" priority="8554" operator="equal">
      <formula>"Site Only"</formula>
    </cfRule>
  </conditionalFormatting>
  <conditionalFormatting sqref="I283">
    <cfRule type="cellIs" dxfId="4827" priority="8551" operator="equal">
      <formula>"Yes"</formula>
    </cfRule>
  </conditionalFormatting>
  <conditionalFormatting sqref="P281">
    <cfRule type="cellIs" dxfId="4826" priority="8534" operator="equal">
      <formula>"Site only"</formula>
    </cfRule>
    <cfRule type="cellIs" dxfId="4825" priority="8535" operator="equal">
      <formula>"Portfolio Credit"</formula>
    </cfRule>
    <cfRule type="cellIs" dxfId="4824" priority="8536" operator="equal">
      <formula>"No Update"</formula>
    </cfRule>
    <cfRule type="cellIs" dxfId="4823" priority="8537" operator="equal">
      <formula>"New credit"</formula>
    </cfRule>
  </conditionalFormatting>
  <conditionalFormatting sqref="P281">
    <cfRule type="cellIs" dxfId="4822" priority="8538" operator="equal">
      <formula>"No$751:$751 Update"</formula>
    </cfRule>
    <cfRule type="cellIs" dxfId="4821" priority="8539" operator="equal">
      <formula>"Updated"</formula>
    </cfRule>
    <cfRule type="cellIs" dxfId="4820" priority="8540" operator="equal">
      <formula>"Updated"</formula>
    </cfRule>
    <cfRule type="cellIs" dxfId="4819" priority="8541" operator="equal">
      <formula>"YES"</formula>
    </cfRule>
  </conditionalFormatting>
  <conditionalFormatting sqref="P281">
    <cfRule type="cellIs" dxfId="4818" priority="8531" operator="equal">
      <formula>"Yes"</formula>
    </cfRule>
    <cfRule type="cellIs" dxfId="4817" priority="8532" operator="equal">
      <formula>"No update"</formula>
    </cfRule>
    <cfRule type="cellIs" dxfId="4816" priority="8533" operator="equal">
      <formula>"Site Only"</formula>
    </cfRule>
  </conditionalFormatting>
  <conditionalFormatting sqref="P310">
    <cfRule type="cellIs" dxfId="4815" priority="8525" operator="equal">
      <formula>"Yes"</formula>
    </cfRule>
    <cfRule type="cellIs" dxfId="4814" priority="8526" operator="equal">
      <formula>"No update"</formula>
    </cfRule>
    <cfRule type="cellIs" dxfId="4813" priority="8527" operator="equal">
      <formula>"Site Only"</formula>
    </cfRule>
  </conditionalFormatting>
  <conditionalFormatting sqref="P310">
    <cfRule type="cellIs" dxfId="4812" priority="8528" operator="equal">
      <formula>"Uploaded"</formula>
    </cfRule>
  </conditionalFormatting>
  <conditionalFormatting sqref="I311">
    <cfRule type="cellIs" dxfId="4811" priority="8455" operator="equal">
      <formula>"Yes"</formula>
    </cfRule>
  </conditionalFormatting>
  <conditionalFormatting sqref="O313">
    <cfRule type="cellIs" dxfId="4810" priority="8485" operator="equal">
      <formula>"No$751:$751 Update"</formula>
    </cfRule>
    <cfRule type="cellIs" dxfId="4809" priority="8486" operator="equal">
      <formula>"Updated"</formula>
    </cfRule>
    <cfRule type="cellIs" dxfId="4808" priority="8487" operator="equal">
      <formula>"Updated"</formula>
    </cfRule>
    <cfRule type="cellIs" dxfId="4807" priority="8489" operator="equal">
      <formula>"YES"</formula>
    </cfRule>
  </conditionalFormatting>
  <conditionalFormatting sqref="O313:P313">
    <cfRule type="cellIs" dxfId="4806" priority="8481" operator="equal">
      <formula>"Site only"</formula>
    </cfRule>
    <cfRule type="cellIs" dxfId="4805" priority="8482" operator="equal">
      <formula>"Portfolio Credit"</formula>
    </cfRule>
    <cfRule type="cellIs" dxfId="4804" priority="8483" operator="equal">
      <formula>"No Update"</formula>
    </cfRule>
    <cfRule type="cellIs" dxfId="4803" priority="8484" operator="equal">
      <formula>"New credit"</formula>
    </cfRule>
  </conditionalFormatting>
  <conditionalFormatting sqref="P313">
    <cfRule type="cellIs" dxfId="4802" priority="8480" operator="equal">
      <formula>"Yes"</formula>
    </cfRule>
  </conditionalFormatting>
  <conditionalFormatting sqref="P313">
    <cfRule type="cellIs" dxfId="4801" priority="8477" operator="equal">
      <formula>"Yes"</formula>
    </cfRule>
    <cfRule type="cellIs" dxfId="4800" priority="8478" operator="equal">
      <formula>"No update"</formula>
    </cfRule>
    <cfRule type="cellIs" dxfId="4799" priority="8479" operator="equal">
      <formula>"Site Only"</formula>
    </cfRule>
  </conditionalFormatting>
  <conditionalFormatting sqref="I313">
    <cfRule type="cellIs" dxfId="4798" priority="8476" operator="equal">
      <formula>"Yes"</formula>
    </cfRule>
  </conditionalFormatting>
  <conditionalFormatting sqref="P311">
    <cfRule type="cellIs" dxfId="4797" priority="8459" operator="equal">
      <formula>"Site only"</formula>
    </cfRule>
    <cfRule type="cellIs" dxfId="4796" priority="8460" operator="equal">
      <formula>"Portfolio Credit"</formula>
    </cfRule>
    <cfRule type="cellIs" dxfId="4795" priority="8461" operator="equal">
      <formula>"No Update"</formula>
    </cfRule>
    <cfRule type="cellIs" dxfId="4794" priority="8462" operator="equal">
      <formula>"New credit"</formula>
    </cfRule>
  </conditionalFormatting>
  <conditionalFormatting sqref="P311">
    <cfRule type="cellIs" dxfId="4793" priority="8463" operator="equal">
      <formula>"No$751:$751 Update"</formula>
    </cfRule>
    <cfRule type="cellIs" dxfId="4792" priority="8464" operator="equal">
      <formula>"Updated"</formula>
    </cfRule>
    <cfRule type="cellIs" dxfId="4791" priority="8465" operator="equal">
      <formula>"Updated"</formula>
    </cfRule>
    <cfRule type="cellIs" dxfId="4790" priority="8466" operator="equal">
      <formula>"YES"</formula>
    </cfRule>
  </conditionalFormatting>
  <conditionalFormatting sqref="P311">
    <cfRule type="cellIs" dxfId="4789" priority="8456" operator="equal">
      <formula>"Yes"</formula>
    </cfRule>
    <cfRule type="cellIs" dxfId="4788" priority="8457" operator="equal">
      <formula>"No update"</formula>
    </cfRule>
    <cfRule type="cellIs" dxfId="4787" priority="8458" operator="equal">
      <formula>"Site Only"</formula>
    </cfRule>
  </conditionalFormatting>
  <conditionalFormatting sqref="I342">
    <cfRule type="cellIs" dxfId="4786" priority="8420" operator="equal">
      <formula>"Yes"</formula>
    </cfRule>
  </conditionalFormatting>
  <conditionalFormatting sqref="O344">
    <cfRule type="cellIs" dxfId="4785" priority="8450" operator="equal">
      <formula>"No$751:$751 Update"</formula>
    </cfRule>
    <cfRule type="cellIs" dxfId="4784" priority="8451" operator="equal">
      <formula>"Updated"</formula>
    </cfRule>
    <cfRule type="cellIs" dxfId="4783" priority="8452" operator="equal">
      <formula>"Updated"</formula>
    </cfRule>
    <cfRule type="cellIs" dxfId="4782" priority="8454" operator="equal">
      <formula>"YES"</formula>
    </cfRule>
  </conditionalFormatting>
  <conditionalFormatting sqref="C344">
    <cfRule type="cellIs" dxfId="4781" priority="8453" operator="equal">
      <formula>"Uploaded"</formula>
    </cfRule>
  </conditionalFormatting>
  <conditionalFormatting sqref="O344:P344">
    <cfRule type="cellIs" dxfId="4780" priority="8446" operator="equal">
      <formula>"Site only"</formula>
    </cfRule>
    <cfRule type="cellIs" dxfId="4779" priority="8447" operator="equal">
      <formula>"Portfolio Credit"</formula>
    </cfRule>
    <cfRule type="cellIs" dxfId="4778" priority="8448" operator="equal">
      <formula>"No Update"</formula>
    </cfRule>
    <cfRule type="cellIs" dxfId="4777" priority="8449" operator="equal">
      <formula>"New credit"</formula>
    </cfRule>
  </conditionalFormatting>
  <conditionalFormatting sqref="P344">
    <cfRule type="cellIs" dxfId="4776" priority="8445" operator="equal">
      <formula>"Yes"</formula>
    </cfRule>
  </conditionalFormatting>
  <conditionalFormatting sqref="P344">
    <cfRule type="cellIs" dxfId="4775" priority="8442" operator="equal">
      <formula>"Yes"</formula>
    </cfRule>
    <cfRule type="cellIs" dxfId="4774" priority="8443" operator="equal">
      <formula>"No update"</formula>
    </cfRule>
    <cfRule type="cellIs" dxfId="4773" priority="8444" operator="equal">
      <formula>"Site Only"</formula>
    </cfRule>
  </conditionalFormatting>
  <conditionalFormatting sqref="I344">
    <cfRule type="cellIs" dxfId="4772" priority="8441" operator="equal">
      <formula>"Yes"</formula>
    </cfRule>
  </conditionalFormatting>
  <conditionalFormatting sqref="C343">
    <cfRule type="cellIs" dxfId="4771" priority="8439" operator="equal">
      <formula>"Uploaded"</formula>
    </cfRule>
  </conditionalFormatting>
  <conditionalFormatting sqref="P342">
    <cfRule type="cellIs" dxfId="4770" priority="8424" operator="equal">
      <formula>"Site only"</formula>
    </cfRule>
    <cfRule type="cellIs" dxfId="4769" priority="8425" operator="equal">
      <formula>"Portfolio Credit"</formula>
    </cfRule>
    <cfRule type="cellIs" dxfId="4768" priority="8426" operator="equal">
      <formula>"No Update"</formula>
    </cfRule>
    <cfRule type="cellIs" dxfId="4767" priority="8427" operator="equal">
      <formula>"New credit"</formula>
    </cfRule>
  </conditionalFormatting>
  <conditionalFormatting sqref="P342">
    <cfRule type="cellIs" dxfId="4766" priority="8428" operator="equal">
      <formula>"No$751:$751 Update"</formula>
    </cfRule>
    <cfRule type="cellIs" dxfId="4765" priority="8429" operator="equal">
      <formula>"Updated"</formula>
    </cfRule>
    <cfRule type="cellIs" dxfId="4764" priority="8430" operator="equal">
      <formula>"Updated"</formula>
    </cfRule>
    <cfRule type="cellIs" dxfId="4763" priority="8431" operator="equal">
      <formula>"YES"</formula>
    </cfRule>
  </conditionalFormatting>
  <conditionalFormatting sqref="P342">
    <cfRule type="cellIs" dxfId="4762" priority="8421" operator="equal">
      <formula>"Yes"</formula>
    </cfRule>
    <cfRule type="cellIs" dxfId="4761" priority="8422" operator="equal">
      <formula>"No update"</formula>
    </cfRule>
    <cfRule type="cellIs" dxfId="4760" priority="8423" operator="equal">
      <formula>"Site Only"</formula>
    </cfRule>
  </conditionalFormatting>
  <conditionalFormatting sqref="I361">
    <cfRule type="cellIs" dxfId="4759" priority="8385" operator="equal">
      <formula>"Yes"</formula>
    </cfRule>
  </conditionalFormatting>
  <conditionalFormatting sqref="I379">
    <cfRule type="cellIs" dxfId="4758" priority="8364" operator="equal">
      <formula>"Yes"</formula>
    </cfRule>
  </conditionalFormatting>
  <conditionalFormatting sqref="P442">
    <cfRule type="cellIs" dxfId="4757" priority="8278" operator="equal">
      <formula>"Yes"</formula>
    </cfRule>
    <cfRule type="cellIs" dxfId="4756" priority="8279" operator="equal">
      <formula>"No update"</formula>
    </cfRule>
    <cfRule type="cellIs" dxfId="4755" priority="8280" operator="equal">
      <formula>"Site Only"</formula>
    </cfRule>
  </conditionalFormatting>
  <conditionalFormatting sqref="I397">
    <cfRule type="cellIs" dxfId="4754" priority="8338" operator="equal">
      <formula>"Yes"</formula>
    </cfRule>
  </conditionalFormatting>
  <conditionalFormatting sqref="I415">
    <cfRule type="cellIs" dxfId="4753" priority="8317" operator="equal">
      <formula>"Yes"</formula>
    </cfRule>
  </conditionalFormatting>
  <conditionalFormatting sqref="O363">
    <cfRule type="cellIs" dxfId="4752" priority="8415" operator="equal">
      <formula>"No$751:$751 Update"</formula>
    </cfRule>
    <cfRule type="cellIs" dxfId="4751" priority="8416" operator="equal">
      <formula>"Updated"</formula>
    </cfRule>
    <cfRule type="cellIs" dxfId="4750" priority="8417" operator="equal">
      <formula>"Updated"</formula>
    </cfRule>
    <cfRule type="cellIs" dxfId="4749" priority="8419" operator="equal">
      <formula>"YES"</formula>
    </cfRule>
  </conditionalFormatting>
  <conditionalFormatting sqref="C363">
    <cfRule type="cellIs" dxfId="4748" priority="8418" operator="equal">
      <formula>"Uploaded"</formula>
    </cfRule>
  </conditionalFormatting>
  <conditionalFormatting sqref="O363:P363">
    <cfRule type="cellIs" dxfId="4747" priority="8411" operator="equal">
      <formula>"Site only"</formula>
    </cfRule>
    <cfRule type="cellIs" dxfId="4746" priority="8412" operator="equal">
      <formula>"Portfolio Credit"</formula>
    </cfRule>
    <cfRule type="cellIs" dxfId="4745" priority="8413" operator="equal">
      <formula>"No Update"</formula>
    </cfRule>
    <cfRule type="cellIs" dxfId="4744" priority="8414" operator="equal">
      <formula>"New credit"</formula>
    </cfRule>
  </conditionalFormatting>
  <conditionalFormatting sqref="P363">
    <cfRule type="cellIs" dxfId="4743" priority="8410" operator="equal">
      <formula>"Yes"</formula>
    </cfRule>
  </conditionalFormatting>
  <conditionalFormatting sqref="P363">
    <cfRule type="cellIs" dxfId="4742" priority="8407" operator="equal">
      <formula>"Yes"</formula>
    </cfRule>
    <cfRule type="cellIs" dxfId="4741" priority="8408" operator="equal">
      <formula>"No update"</formula>
    </cfRule>
    <cfRule type="cellIs" dxfId="4740" priority="8409" operator="equal">
      <formula>"Site Only"</formula>
    </cfRule>
  </conditionalFormatting>
  <conditionalFormatting sqref="I363">
    <cfRule type="cellIs" dxfId="4739" priority="8406" operator="equal">
      <formula>"Yes"</formula>
    </cfRule>
  </conditionalFormatting>
  <conditionalFormatting sqref="C362">
    <cfRule type="cellIs" dxfId="4738" priority="8404" operator="equal">
      <formula>"Uploaded"</formula>
    </cfRule>
  </conditionalFormatting>
  <conditionalFormatting sqref="P361">
    <cfRule type="cellIs" dxfId="4737" priority="8389" operator="equal">
      <formula>"Site only"</formula>
    </cfRule>
    <cfRule type="cellIs" dxfId="4736" priority="8390" operator="equal">
      <formula>"Portfolio Credit"</formula>
    </cfRule>
    <cfRule type="cellIs" dxfId="4735" priority="8391" operator="equal">
      <formula>"No Update"</formula>
    </cfRule>
    <cfRule type="cellIs" dxfId="4734" priority="8392" operator="equal">
      <formula>"New credit"</formula>
    </cfRule>
  </conditionalFormatting>
  <conditionalFormatting sqref="P361">
    <cfRule type="cellIs" dxfId="4733" priority="8393" operator="equal">
      <formula>"No$751:$751 Update"</formula>
    </cfRule>
    <cfRule type="cellIs" dxfId="4732" priority="8394" operator="equal">
      <formula>"Updated"</formula>
    </cfRule>
    <cfRule type="cellIs" dxfId="4731" priority="8395" operator="equal">
      <formula>"Updated"</formula>
    </cfRule>
    <cfRule type="cellIs" dxfId="4730" priority="8396" operator="equal">
      <formula>"YES"</formula>
    </cfRule>
  </conditionalFormatting>
  <conditionalFormatting sqref="P361">
    <cfRule type="cellIs" dxfId="4729" priority="8386" operator="equal">
      <formula>"Yes"</formula>
    </cfRule>
    <cfRule type="cellIs" dxfId="4728" priority="8387" operator="equal">
      <formula>"No update"</formula>
    </cfRule>
    <cfRule type="cellIs" dxfId="4727" priority="8388" operator="equal">
      <formula>"Site Only"</formula>
    </cfRule>
  </conditionalFormatting>
  <conditionalFormatting sqref="I443">
    <cfRule type="cellIs" dxfId="4726" priority="8291" operator="equal">
      <formula>"Yes"</formula>
    </cfRule>
  </conditionalFormatting>
  <conditionalFormatting sqref="P399">
    <cfRule type="cellIs" dxfId="4725" priority="8360" operator="equal">
      <formula>"Yes"</formula>
    </cfRule>
    <cfRule type="cellIs" dxfId="4724" priority="8361" operator="equal">
      <formula>"No update"</formula>
    </cfRule>
    <cfRule type="cellIs" dxfId="4723" priority="8362" operator="equal">
      <formula>"Site Only"</formula>
    </cfRule>
  </conditionalFormatting>
  <conditionalFormatting sqref="I399">
    <cfRule type="cellIs" dxfId="4722" priority="8359" operator="equal">
      <formula>"Yes"</formula>
    </cfRule>
  </conditionalFormatting>
  <conditionalFormatting sqref="P379">
    <cfRule type="cellIs" dxfId="4721" priority="8368" operator="equal">
      <formula>"Site only"</formula>
    </cfRule>
    <cfRule type="cellIs" dxfId="4720" priority="8369" operator="equal">
      <formula>"Portfolio Credit"</formula>
    </cfRule>
    <cfRule type="cellIs" dxfId="4719" priority="8370" operator="equal">
      <formula>"No Update"</formula>
    </cfRule>
    <cfRule type="cellIs" dxfId="4718" priority="8371" operator="equal">
      <formula>"New credit"</formula>
    </cfRule>
  </conditionalFormatting>
  <conditionalFormatting sqref="P379">
    <cfRule type="cellIs" dxfId="4717" priority="8372" operator="equal">
      <formula>"No$751:$751 Update"</formula>
    </cfRule>
    <cfRule type="cellIs" dxfId="4716" priority="8373" operator="equal">
      <formula>"Updated"</formula>
    </cfRule>
    <cfRule type="cellIs" dxfId="4715" priority="8374" operator="equal">
      <formula>"Updated"</formula>
    </cfRule>
    <cfRule type="cellIs" dxfId="4714" priority="8375" operator="equal">
      <formula>"YES"</formula>
    </cfRule>
  </conditionalFormatting>
  <conditionalFormatting sqref="P379">
    <cfRule type="cellIs" dxfId="4713" priority="8365" operator="equal">
      <formula>"Yes"</formula>
    </cfRule>
    <cfRule type="cellIs" dxfId="4712" priority="8366" operator="equal">
      <formula>"No update"</formula>
    </cfRule>
    <cfRule type="cellIs" dxfId="4711" priority="8367" operator="equal">
      <formula>"Site Only"</formula>
    </cfRule>
  </conditionalFormatting>
  <conditionalFormatting sqref="C398">
    <cfRule type="cellIs" dxfId="4710" priority="8357" operator="equal">
      <formula>"Uploaded"</formula>
    </cfRule>
  </conditionalFormatting>
  <conditionalFormatting sqref="P397">
    <cfRule type="cellIs" dxfId="4709" priority="8342" operator="equal">
      <formula>"Site only"</formula>
    </cfRule>
    <cfRule type="cellIs" dxfId="4708" priority="8343" operator="equal">
      <formula>"Portfolio Credit"</formula>
    </cfRule>
    <cfRule type="cellIs" dxfId="4707" priority="8344" operator="equal">
      <formula>"No Update"</formula>
    </cfRule>
    <cfRule type="cellIs" dxfId="4706" priority="8345" operator="equal">
      <formula>"New credit"</formula>
    </cfRule>
  </conditionalFormatting>
  <conditionalFormatting sqref="P397">
    <cfRule type="cellIs" dxfId="4705" priority="8346" operator="equal">
      <formula>"No$751:$751 Update"</formula>
    </cfRule>
    <cfRule type="cellIs" dxfId="4704" priority="8347" operator="equal">
      <formula>"Updated"</formula>
    </cfRule>
    <cfRule type="cellIs" dxfId="4703" priority="8348" operator="equal">
      <formula>"Updated"</formula>
    </cfRule>
    <cfRule type="cellIs" dxfId="4702" priority="8349" operator="equal">
      <formula>"YES"</formula>
    </cfRule>
  </conditionalFormatting>
  <conditionalFormatting sqref="P397">
    <cfRule type="cellIs" dxfId="4701" priority="8339" operator="equal">
      <formula>"Yes"</formula>
    </cfRule>
    <cfRule type="cellIs" dxfId="4700" priority="8340" operator="equal">
      <formula>"No update"</formula>
    </cfRule>
    <cfRule type="cellIs" dxfId="4699" priority="8341" operator="equal">
      <formula>"Site Only"</formula>
    </cfRule>
  </conditionalFormatting>
  <conditionalFormatting sqref="I445">
    <cfRule type="cellIs" dxfId="4698" priority="8312" operator="equal">
      <formula>"Yes"</formula>
    </cfRule>
  </conditionalFormatting>
  <conditionalFormatting sqref="P445">
    <cfRule type="cellIs" dxfId="4697" priority="8313" operator="equal">
      <formula>"Yes"</formula>
    </cfRule>
    <cfRule type="cellIs" dxfId="4696" priority="8314" operator="equal">
      <formula>"No update"</formula>
    </cfRule>
    <cfRule type="cellIs" dxfId="4695" priority="8315" operator="equal">
      <formula>"Site Only"</formula>
    </cfRule>
  </conditionalFormatting>
  <conditionalFormatting sqref="C399">
    <cfRule type="cellIs" dxfId="4694" priority="8363" operator="equal">
      <formula>"Uploaded"</formula>
    </cfRule>
  </conditionalFormatting>
  <conditionalFormatting sqref="P415">
    <cfRule type="cellIs" dxfId="4693" priority="8321" operator="equal">
      <formula>"Site only"</formula>
    </cfRule>
    <cfRule type="cellIs" dxfId="4692" priority="8322" operator="equal">
      <formula>"Portfolio Credit"</formula>
    </cfRule>
    <cfRule type="cellIs" dxfId="4691" priority="8323" operator="equal">
      <formula>"No Update"</formula>
    </cfRule>
    <cfRule type="cellIs" dxfId="4690" priority="8324" operator="equal">
      <formula>"New credit"</formula>
    </cfRule>
  </conditionalFormatting>
  <conditionalFormatting sqref="P415">
    <cfRule type="cellIs" dxfId="4689" priority="8325" operator="equal">
      <formula>"No$751:$751 Update"</formula>
    </cfRule>
    <cfRule type="cellIs" dxfId="4688" priority="8326" operator="equal">
      <formula>"Updated"</formula>
    </cfRule>
    <cfRule type="cellIs" dxfId="4687" priority="8327" operator="equal">
      <formula>"Updated"</formula>
    </cfRule>
    <cfRule type="cellIs" dxfId="4686" priority="8328" operator="equal">
      <formula>"YES"</formula>
    </cfRule>
  </conditionalFormatting>
  <conditionalFormatting sqref="P415">
    <cfRule type="cellIs" dxfId="4685" priority="8318" operator="equal">
      <formula>"Yes"</formula>
    </cfRule>
    <cfRule type="cellIs" dxfId="4684" priority="8319" operator="equal">
      <formula>"No update"</formula>
    </cfRule>
    <cfRule type="cellIs" dxfId="4683" priority="8320" operator="equal">
      <formula>"Site Only"</formula>
    </cfRule>
  </conditionalFormatting>
  <conditionalFormatting sqref="P443">
    <cfRule type="cellIs" dxfId="4682" priority="8295" operator="equal">
      <formula>"Site only"</formula>
    </cfRule>
    <cfRule type="cellIs" dxfId="4681" priority="8296" operator="equal">
      <formula>"Portfolio Credit"</formula>
    </cfRule>
    <cfRule type="cellIs" dxfId="4680" priority="8297" operator="equal">
      <formula>"No Update"</formula>
    </cfRule>
    <cfRule type="cellIs" dxfId="4679" priority="8298" operator="equal">
      <formula>"New credit"</formula>
    </cfRule>
  </conditionalFormatting>
  <conditionalFormatting sqref="P443">
    <cfRule type="cellIs" dxfId="4678" priority="8299" operator="equal">
      <formula>"No$751:$751 Update"</formula>
    </cfRule>
    <cfRule type="cellIs" dxfId="4677" priority="8300" operator="equal">
      <formula>"Updated"</formula>
    </cfRule>
    <cfRule type="cellIs" dxfId="4676" priority="8301" operator="equal">
      <formula>"Updated"</formula>
    </cfRule>
    <cfRule type="cellIs" dxfId="4675" priority="8302" operator="equal">
      <formula>"YES"</formula>
    </cfRule>
  </conditionalFormatting>
  <conditionalFormatting sqref="P443">
    <cfRule type="cellIs" dxfId="4674" priority="8292" operator="equal">
      <formula>"Yes"</formula>
    </cfRule>
    <cfRule type="cellIs" dxfId="4673" priority="8293" operator="equal">
      <formula>"No update"</formula>
    </cfRule>
    <cfRule type="cellIs" dxfId="4672" priority="8294" operator="equal">
      <formula>"Site Only"</formula>
    </cfRule>
  </conditionalFormatting>
  <conditionalFormatting sqref="P442:Q442">
    <cfRule type="cellIs" dxfId="4671" priority="8282" operator="equal">
      <formula>"Site only"</formula>
    </cfRule>
    <cfRule type="cellIs" dxfId="4670" priority="8283" operator="equal">
      <formula>"Portfolio Credit"</formula>
    </cfRule>
    <cfRule type="cellIs" dxfId="4669" priority="8284" operator="equal">
      <formula>"No Update"</formula>
    </cfRule>
    <cfRule type="cellIs" dxfId="4668" priority="8285" operator="equal">
      <formula>"New credit"</formula>
    </cfRule>
  </conditionalFormatting>
  <conditionalFormatting sqref="P442">
    <cfRule type="cellIs" dxfId="4667" priority="8286" operator="equal">
      <formula>"No$751:$751 Update"</formula>
    </cfRule>
    <cfRule type="cellIs" dxfId="4666" priority="8287" operator="equal">
      <formula>"Updated"</formula>
    </cfRule>
    <cfRule type="cellIs" dxfId="4665" priority="8288" operator="equal">
      <formula>"Updated"</formula>
    </cfRule>
    <cfRule type="cellIs" dxfId="4664" priority="8290" operator="equal">
      <formula>"YES"</formula>
    </cfRule>
  </conditionalFormatting>
  <conditionalFormatting sqref="Q442 I442">
    <cfRule type="cellIs" dxfId="4663" priority="8281" operator="equal">
      <formula>"Yes"</formula>
    </cfRule>
  </conditionalFormatting>
  <conditionalFormatting sqref="I464">
    <cfRule type="cellIs" dxfId="4662" priority="8252" operator="equal">
      <formula>"Yes"</formula>
    </cfRule>
  </conditionalFormatting>
  <conditionalFormatting sqref="I466">
    <cfRule type="cellIs" dxfId="4661" priority="8273" operator="equal">
      <formula>"Yes"</formula>
    </cfRule>
  </conditionalFormatting>
  <conditionalFormatting sqref="P466">
    <cfRule type="cellIs" dxfId="4660" priority="8274" operator="equal">
      <formula>"Yes"</formula>
    </cfRule>
    <cfRule type="cellIs" dxfId="4659" priority="8275" operator="equal">
      <formula>"No update"</formula>
    </cfRule>
    <cfRule type="cellIs" dxfId="4658" priority="8276" operator="equal">
      <formula>"Site Only"</formula>
    </cfRule>
  </conditionalFormatting>
  <conditionalFormatting sqref="C464:C465">
    <cfRule type="cellIs" dxfId="4657" priority="8271" operator="equal">
      <formula>"Uploaded"</formula>
    </cfRule>
  </conditionalFormatting>
  <conditionalFormatting sqref="P464">
    <cfRule type="cellIs" dxfId="4656" priority="8256" operator="equal">
      <formula>"Site only"</formula>
    </cfRule>
    <cfRule type="cellIs" dxfId="4655" priority="8257" operator="equal">
      <formula>"Portfolio Credit"</formula>
    </cfRule>
    <cfRule type="cellIs" dxfId="4654" priority="8258" operator="equal">
      <formula>"No Update"</formula>
    </cfRule>
    <cfRule type="cellIs" dxfId="4653" priority="8259" operator="equal">
      <formula>"New credit"</formula>
    </cfRule>
  </conditionalFormatting>
  <conditionalFormatting sqref="P464">
    <cfRule type="cellIs" dxfId="4652" priority="8260" operator="equal">
      <formula>"No$751:$751 Update"</formula>
    </cfRule>
    <cfRule type="cellIs" dxfId="4651" priority="8261" operator="equal">
      <formula>"Updated"</formula>
    </cfRule>
    <cfRule type="cellIs" dxfId="4650" priority="8262" operator="equal">
      <formula>"Updated"</formula>
    </cfRule>
    <cfRule type="cellIs" dxfId="4649" priority="8263" operator="equal">
      <formula>"YES"</formula>
    </cfRule>
  </conditionalFormatting>
  <conditionalFormatting sqref="P464">
    <cfRule type="cellIs" dxfId="4648" priority="8253" operator="equal">
      <formula>"Yes"</formula>
    </cfRule>
    <cfRule type="cellIs" dxfId="4647" priority="8254" operator="equal">
      <formula>"No update"</formula>
    </cfRule>
    <cfRule type="cellIs" dxfId="4646" priority="8255" operator="equal">
      <formula>"Site Only"</formula>
    </cfRule>
  </conditionalFormatting>
  <conditionalFormatting sqref="C466">
    <cfRule type="cellIs" dxfId="4645" priority="8277" operator="equal">
      <formula>"Uploaded"</formula>
    </cfRule>
  </conditionalFormatting>
  <conditionalFormatting sqref="I482">
    <cfRule type="cellIs" dxfId="4644" priority="8226" operator="equal">
      <formula>"Yes"</formula>
    </cfRule>
  </conditionalFormatting>
  <conditionalFormatting sqref="I484">
    <cfRule type="cellIs" dxfId="4643" priority="8247" operator="equal">
      <formula>"Yes"</formula>
    </cfRule>
  </conditionalFormatting>
  <conditionalFormatting sqref="P484">
    <cfRule type="cellIs" dxfId="4642" priority="8248" operator="equal">
      <formula>"Yes"</formula>
    </cfRule>
    <cfRule type="cellIs" dxfId="4641" priority="8249" operator="equal">
      <formula>"No update"</formula>
    </cfRule>
    <cfRule type="cellIs" dxfId="4640" priority="8250" operator="equal">
      <formula>"Site Only"</formula>
    </cfRule>
  </conditionalFormatting>
  <conditionalFormatting sqref="P482">
    <cfRule type="cellIs" dxfId="4639" priority="8230" operator="equal">
      <formula>"Site only"</formula>
    </cfRule>
    <cfRule type="cellIs" dxfId="4638" priority="8231" operator="equal">
      <formula>"Portfolio Credit"</formula>
    </cfRule>
    <cfRule type="cellIs" dxfId="4637" priority="8232" operator="equal">
      <formula>"No Update"</formula>
    </cfRule>
    <cfRule type="cellIs" dxfId="4636" priority="8233" operator="equal">
      <formula>"New credit"</formula>
    </cfRule>
  </conditionalFormatting>
  <conditionalFormatting sqref="P482">
    <cfRule type="cellIs" dxfId="4635" priority="8234" operator="equal">
      <formula>"No$751:$751 Update"</formula>
    </cfRule>
    <cfRule type="cellIs" dxfId="4634" priority="8235" operator="equal">
      <formula>"Updated"</formula>
    </cfRule>
    <cfRule type="cellIs" dxfId="4633" priority="8236" operator="equal">
      <formula>"Updated"</formula>
    </cfRule>
    <cfRule type="cellIs" dxfId="4632" priority="8237" operator="equal">
      <formula>"YES"</formula>
    </cfRule>
  </conditionalFormatting>
  <conditionalFormatting sqref="P482">
    <cfRule type="cellIs" dxfId="4631" priority="8227" operator="equal">
      <formula>"Yes"</formula>
    </cfRule>
    <cfRule type="cellIs" dxfId="4630" priority="8228" operator="equal">
      <formula>"No update"</formula>
    </cfRule>
    <cfRule type="cellIs" dxfId="4629" priority="8229" operator="equal">
      <formula>"Site Only"</formula>
    </cfRule>
  </conditionalFormatting>
  <conditionalFormatting sqref="C484">
    <cfRule type="cellIs" dxfId="4628" priority="8251" operator="equal">
      <formula>"Uploaded"</formula>
    </cfRule>
  </conditionalFormatting>
  <conditionalFormatting sqref="P481">
    <cfRule type="cellIs" dxfId="4627" priority="8221" operator="equal">
      <formula>"No$751:$751 Update"</formula>
    </cfRule>
    <cfRule type="cellIs" dxfId="4626" priority="8222" operator="equal">
      <formula>"Updated"</formula>
    </cfRule>
    <cfRule type="cellIs" dxfId="4625" priority="8223" operator="equal">
      <formula>"Updated"</formula>
    </cfRule>
    <cfRule type="cellIs" dxfId="4624" priority="8225" operator="equal">
      <formula>"YES"</formula>
    </cfRule>
  </conditionalFormatting>
  <conditionalFormatting sqref="P481:Q481">
    <cfRule type="cellIs" dxfId="4623" priority="8217" operator="equal">
      <formula>"Site only"</formula>
    </cfRule>
    <cfRule type="cellIs" dxfId="4622" priority="8218" operator="equal">
      <formula>"Portfolio Credit"</formula>
    </cfRule>
    <cfRule type="cellIs" dxfId="4621" priority="8219" operator="equal">
      <formula>"No Update"</formula>
    </cfRule>
    <cfRule type="cellIs" dxfId="4620" priority="8220" operator="equal">
      <formula>"New credit"</formula>
    </cfRule>
  </conditionalFormatting>
  <conditionalFormatting sqref="I481 Q481">
    <cfRule type="cellIs" dxfId="4619" priority="8216" operator="equal">
      <formula>"Yes"</formula>
    </cfRule>
  </conditionalFormatting>
  <conditionalFormatting sqref="P481">
    <cfRule type="cellIs" dxfId="4618" priority="8213" operator="equal">
      <formula>"Yes"</formula>
    </cfRule>
    <cfRule type="cellIs" dxfId="4617" priority="8214" operator="equal">
      <formula>"No update"</formula>
    </cfRule>
    <cfRule type="cellIs" dxfId="4616" priority="8215" operator="equal">
      <formula>"Site Only"</formula>
    </cfRule>
  </conditionalFormatting>
  <conditionalFormatting sqref="I503">
    <cfRule type="cellIs" dxfId="4615" priority="8192" operator="equal">
      <formula>"Yes"</formula>
    </cfRule>
  </conditionalFormatting>
  <conditionalFormatting sqref="C504">
    <cfRule type="cellIs" dxfId="4614" priority="8211" operator="equal">
      <formula>"Uploaded"</formula>
    </cfRule>
  </conditionalFormatting>
  <conditionalFormatting sqref="P503">
    <cfRule type="cellIs" dxfId="4613" priority="8196" operator="equal">
      <formula>"Site only"</formula>
    </cfRule>
    <cfRule type="cellIs" dxfId="4612" priority="8197" operator="equal">
      <formula>"Portfolio Credit"</formula>
    </cfRule>
    <cfRule type="cellIs" dxfId="4611" priority="8198" operator="equal">
      <formula>"No Update"</formula>
    </cfRule>
    <cfRule type="cellIs" dxfId="4610" priority="8199" operator="equal">
      <formula>"New credit"</formula>
    </cfRule>
  </conditionalFormatting>
  <conditionalFormatting sqref="P503">
    <cfRule type="cellIs" dxfId="4609" priority="8200" operator="equal">
      <formula>"No$751:$751 Update"</formula>
    </cfRule>
    <cfRule type="cellIs" dxfId="4608" priority="8201" operator="equal">
      <formula>"Updated"</formula>
    </cfRule>
    <cfRule type="cellIs" dxfId="4607" priority="8202" operator="equal">
      <formula>"Updated"</formula>
    </cfRule>
    <cfRule type="cellIs" dxfId="4606" priority="8203" operator="equal">
      <formula>"YES"</formula>
    </cfRule>
  </conditionalFormatting>
  <conditionalFormatting sqref="P503">
    <cfRule type="cellIs" dxfId="4605" priority="8193" operator="equal">
      <formula>"Yes"</formula>
    </cfRule>
    <cfRule type="cellIs" dxfId="4604" priority="8194" operator="equal">
      <formula>"No update"</formula>
    </cfRule>
    <cfRule type="cellIs" dxfId="4603" priority="8195" operator="equal">
      <formula>"Site Only"</formula>
    </cfRule>
  </conditionalFormatting>
  <conditionalFormatting sqref="P524">
    <cfRule type="cellIs" dxfId="4602" priority="8157" operator="equal">
      <formula>"Site only"</formula>
    </cfRule>
    <cfRule type="cellIs" dxfId="4601" priority="8158" operator="equal">
      <formula>"Portfolio Credit"</formula>
    </cfRule>
    <cfRule type="cellIs" dxfId="4600" priority="8159" operator="equal">
      <formula>"No Update"</formula>
    </cfRule>
    <cfRule type="cellIs" dxfId="4599" priority="8160" operator="equal">
      <formula>"New credit"</formula>
    </cfRule>
  </conditionalFormatting>
  <conditionalFormatting sqref="I526">
    <cfRule type="cellIs" dxfId="4598" priority="8174" operator="equal">
      <formula>"Yes"</formula>
    </cfRule>
  </conditionalFormatting>
  <conditionalFormatting sqref="P526">
    <cfRule type="cellIs" dxfId="4597" priority="8175" operator="equal">
      <formula>"Yes"</formula>
    </cfRule>
    <cfRule type="cellIs" dxfId="4596" priority="8176" operator="equal">
      <formula>"No update"</formula>
    </cfRule>
    <cfRule type="cellIs" dxfId="4595" priority="8177" operator="equal">
      <formula>"Site Only"</formula>
    </cfRule>
  </conditionalFormatting>
  <conditionalFormatting sqref="I524">
    <cfRule type="cellIs" dxfId="4594" priority="8153" operator="equal">
      <formula>"Yes"</formula>
    </cfRule>
  </conditionalFormatting>
  <conditionalFormatting sqref="P524">
    <cfRule type="cellIs" dxfId="4593" priority="8161" operator="equal">
      <formula>"No$751:$751 Update"</formula>
    </cfRule>
    <cfRule type="cellIs" dxfId="4592" priority="8162" operator="equal">
      <formula>"Updated"</formula>
    </cfRule>
    <cfRule type="cellIs" dxfId="4591" priority="8163" operator="equal">
      <formula>"Updated"</formula>
    </cfRule>
    <cfRule type="cellIs" dxfId="4590" priority="8164" operator="equal">
      <formula>"YES"</formula>
    </cfRule>
  </conditionalFormatting>
  <conditionalFormatting sqref="P524">
    <cfRule type="cellIs" dxfId="4589" priority="8154" operator="equal">
      <formula>"Yes"</formula>
    </cfRule>
    <cfRule type="cellIs" dxfId="4588" priority="8155" operator="equal">
      <formula>"No update"</formula>
    </cfRule>
    <cfRule type="cellIs" dxfId="4587" priority="8156" operator="equal">
      <formula>"Site Only"</formula>
    </cfRule>
  </conditionalFormatting>
  <conditionalFormatting sqref="Q2160">
    <cfRule type="cellIs" dxfId="4586" priority="8149" operator="equal">
      <formula>"No$751:$751 Update"</formula>
    </cfRule>
    <cfRule type="cellIs" dxfId="4585" priority="8150" operator="equal">
      <formula>"Updated"</formula>
    </cfRule>
    <cfRule type="cellIs" dxfId="4584" priority="8151" operator="equal">
      <formula>"Updated"</formula>
    </cfRule>
    <cfRule type="cellIs" dxfId="4583" priority="8152" operator="equal">
      <formula>"YES"</formula>
    </cfRule>
  </conditionalFormatting>
  <conditionalFormatting sqref="Q2160">
    <cfRule type="cellIs" dxfId="4582" priority="8146" operator="equal">
      <formula>"Yes"</formula>
    </cfRule>
    <cfRule type="cellIs" dxfId="4581" priority="8147" operator="equal">
      <formula>"No update"</formula>
    </cfRule>
    <cfRule type="cellIs" dxfId="4580" priority="8148" operator="equal">
      <formula>"Site Only"</formula>
    </cfRule>
  </conditionalFormatting>
  <conditionalFormatting sqref="Q2162">
    <cfRule type="cellIs" dxfId="4579" priority="8142" operator="equal">
      <formula>"No$751:$751 Update"</formula>
    </cfRule>
    <cfRule type="cellIs" dxfId="4578" priority="8143" operator="equal">
      <formula>"Updated"</formula>
    </cfRule>
    <cfRule type="cellIs" dxfId="4577" priority="8144" operator="equal">
      <formula>"Updated"</formula>
    </cfRule>
    <cfRule type="cellIs" dxfId="4576" priority="8145" operator="equal">
      <formula>"YES"</formula>
    </cfRule>
  </conditionalFormatting>
  <conditionalFormatting sqref="Q2162">
    <cfRule type="cellIs" dxfId="4575" priority="8138" operator="equal">
      <formula>"Site only"</formula>
    </cfRule>
    <cfRule type="cellIs" dxfId="4574" priority="8139" operator="equal">
      <formula>"Portfolio Credit"</formula>
    </cfRule>
    <cfRule type="cellIs" dxfId="4573" priority="8140" operator="equal">
      <formula>"No Update"</formula>
    </cfRule>
    <cfRule type="cellIs" dxfId="4572" priority="8141" operator="equal">
      <formula>"New credit"</formula>
    </cfRule>
  </conditionalFormatting>
  <conditionalFormatting sqref="Q2162">
    <cfRule type="cellIs" dxfId="4571" priority="8135" operator="equal">
      <formula>"Yes"</formula>
    </cfRule>
    <cfRule type="cellIs" dxfId="4570" priority="8136" operator="equal">
      <formula>"No update"</formula>
    </cfRule>
    <cfRule type="cellIs" dxfId="4569" priority="8137" operator="equal">
      <formula>"Site Only"</formula>
    </cfRule>
  </conditionalFormatting>
  <conditionalFormatting sqref="P2162">
    <cfRule type="cellIs" dxfId="4568" priority="8131" operator="equal">
      <formula>"No$751:$751 Update"</formula>
    </cfRule>
    <cfRule type="cellIs" dxfId="4567" priority="8132" operator="equal">
      <formula>"Updated"</formula>
    </cfRule>
    <cfRule type="cellIs" dxfId="4566" priority="8133" operator="equal">
      <formula>"Updated"</formula>
    </cfRule>
    <cfRule type="cellIs" dxfId="4565" priority="8134" operator="equal">
      <formula>"YES"</formula>
    </cfRule>
  </conditionalFormatting>
  <conditionalFormatting sqref="P2162">
    <cfRule type="cellIs" dxfId="4564" priority="8127" operator="equal">
      <formula>"Site only"</formula>
    </cfRule>
    <cfRule type="cellIs" dxfId="4563" priority="8128" operator="equal">
      <formula>"Portfolio Credit"</formula>
    </cfRule>
    <cfRule type="cellIs" dxfId="4562" priority="8129" operator="equal">
      <formula>"No Update"</formula>
    </cfRule>
    <cfRule type="cellIs" dxfId="4561" priority="8130" operator="equal">
      <formula>"New credit"</formula>
    </cfRule>
  </conditionalFormatting>
  <conditionalFormatting sqref="P2162">
    <cfRule type="cellIs" dxfId="4560" priority="8124" operator="equal">
      <formula>"Yes"</formula>
    </cfRule>
    <cfRule type="cellIs" dxfId="4559" priority="8125" operator="equal">
      <formula>"No update"</formula>
    </cfRule>
    <cfRule type="cellIs" dxfId="4558" priority="8126" operator="equal">
      <formula>"Site Only"</formula>
    </cfRule>
  </conditionalFormatting>
  <conditionalFormatting sqref="Q2165">
    <cfRule type="cellIs" dxfId="4557" priority="8120" operator="equal">
      <formula>"No$751:$751 Update"</formula>
    </cfRule>
    <cfRule type="cellIs" dxfId="4556" priority="8121" operator="equal">
      <formula>"Updated"</formula>
    </cfRule>
    <cfRule type="cellIs" dxfId="4555" priority="8122" operator="equal">
      <formula>"Updated"</formula>
    </cfRule>
    <cfRule type="cellIs" dxfId="4554" priority="8123" operator="equal">
      <formula>"YES"</formula>
    </cfRule>
  </conditionalFormatting>
  <conditionalFormatting sqref="Q2165">
    <cfRule type="cellIs" dxfId="4553" priority="8116" operator="equal">
      <formula>"Site only"</formula>
    </cfRule>
    <cfRule type="cellIs" dxfId="4552" priority="8117" operator="equal">
      <formula>"Portfolio Credit"</formula>
    </cfRule>
    <cfRule type="cellIs" dxfId="4551" priority="8118" operator="equal">
      <formula>"No Update"</formula>
    </cfRule>
    <cfRule type="cellIs" dxfId="4550" priority="8119" operator="equal">
      <formula>"New credit"</formula>
    </cfRule>
  </conditionalFormatting>
  <conditionalFormatting sqref="Q2165">
    <cfRule type="cellIs" dxfId="4549" priority="8113" operator="equal">
      <formula>"Yes"</formula>
    </cfRule>
    <cfRule type="cellIs" dxfId="4548" priority="8114" operator="equal">
      <formula>"No update"</formula>
    </cfRule>
    <cfRule type="cellIs" dxfId="4547" priority="8115" operator="equal">
      <formula>"Site Only"</formula>
    </cfRule>
  </conditionalFormatting>
  <conditionalFormatting sqref="P2120">
    <cfRule type="cellIs" dxfId="4546" priority="8087" operator="equal">
      <formula>"No$751:$751 Update"</formula>
    </cfRule>
    <cfRule type="cellIs" dxfId="4545" priority="8088" operator="equal">
      <formula>"Updated"</formula>
    </cfRule>
    <cfRule type="cellIs" dxfId="4544" priority="8089" operator="equal">
      <formula>"Updated"</formula>
    </cfRule>
    <cfRule type="cellIs" dxfId="4543" priority="8090" operator="equal">
      <formula>"YES"</formula>
    </cfRule>
  </conditionalFormatting>
  <conditionalFormatting sqref="P2120">
    <cfRule type="cellIs" dxfId="4542" priority="8083" operator="equal">
      <formula>"Site only"</formula>
    </cfRule>
    <cfRule type="cellIs" dxfId="4541" priority="8084" operator="equal">
      <formula>"Portfolio Credit"</formula>
    </cfRule>
    <cfRule type="cellIs" dxfId="4540" priority="8085" operator="equal">
      <formula>"No Update"</formula>
    </cfRule>
    <cfRule type="cellIs" dxfId="4539" priority="8086" operator="equal">
      <formula>"New credit"</formula>
    </cfRule>
  </conditionalFormatting>
  <conditionalFormatting sqref="P2120">
    <cfRule type="cellIs" dxfId="4538" priority="8080" operator="equal">
      <formula>"Yes"</formula>
    </cfRule>
    <cfRule type="cellIs" dxfId="4537" priority="8081" operator="equal">
      <formula>"No update"</formula>
    </cfRule>
    <cfRule type="cellIs" dxfId="4536" priority="8082" operator="equal">
      <formula>"Site Only"</formula>
    </cfRule>
  </conditionalFormatting>
  <conditionalFormatting sqref="Q2120">
    <cfRule type="cellIs" dxfId="4535" priority="8076" operator="equal">
      <formula>"No$751:$751 Update"</formula>
    </cfRule>
    <cfRule type="cellIs" dxfId="4534" priority="8077" operator="equal">
      <formula>"Updated"</formula>
    </cfRule>
    <cfRule type="cellIs" dxfId="4533" priority="8078" operator="equal">
      <formula>"Updated"</formula>
    </cfRule>
    <cfRule type="cellIs" dxfId="4532" priority="8079" operator="equal">
      <formula>"YES"</formula>
    </cfRule>
  </conditionalFormatting>
  <conditionalFormatting sqref="Q2120">
    <cfRule type="cellIs" dxfId="4531" priority="8072" operator="equal">
      <formula>"Site only"</formula>
    </cfRule>
    <cfRule type="cellIs" dxfId="4530" priority="8073" operator="equal">
      <formula>"Portfolio Credit"</formula>
    </cfRule>
    <cfRule type="cellIs" dxfId="4529" priority="8074" operator="equal">
      <formula>"No Update"</formula>
    </cfRule>
    <cfRule type="cellIs" dxfId="4528" priority="8075" operator="equal">
      <formula>"New credit"</formula>
    </cfRule>
  </conditionalFormatting>
  <conditionalFormatting sqref="Q2120">
    <cfRule type="cellIs" dxfId="4527" priority="8069" operator="equal">
      <formula>"Yes"</formula>
    </cfRule>
    <cfRule type="cellIs" dxfId="4526" priority="8070" operator="equal">
      <formula>"No update"</formula>
    </cfRule>
    <cfRule type="cellIs" dxfId="4525" priority="8071" operator="equal">
      <formula>"Site Only"</formula>
    </cfRule>
  </conditionalFormatting>
  <conditionalFormatting sqref="Q2071">
    <cfRule type="cellIs" dxfId="4524" priority="8065" operator="equal">
      <formula>"No$751:$751 Update"</formula>
    </cfRule>
    <cfRule type="cellIs" dxfId="4523" priority="8066" operator="equal">
      <formula>"Updated"</formula>
    </cfRule>
    <cfRule type="cellIs" dxfId="4522" priority="8067" operator="equal">
      <formula>"Updated"</formula>
    </cfRule>
    <cfRule type="cellIs" dxfId="4521" priority="8068" operator="equal">
      <formula>"YES"</formula>
    </cfRule>
  </conditionalFormatting>
  <conditionalFormatting sqref="Q2071">
    <cfRule type="cellIs" dxfId="4520" priority="8061" operator="equal">
      <formula>"Site only"</formula>
    </cfRule>
    <cfRule type="cellIs" dxfId="4519" priority="8062" operator="equal">
      <formula>"Portfolio Credit"</formula>
    </cfRule>
    <cfRule type="cellIs" dxfId="4518" priority="8063" operator="equal">
      <formula>"No Update"</formula>
    </cfRule>
    <cfRule type="cellIs" dxfId="4517" priority="8064" operator="equal">
      <formula>"New credit"</formula>
    </cfRule>
  </conditionalFormatting>
  <conditionalFormatting sqref="Q2071">
    <cfRule type="cellIs" dxfId="4516" priority="8058" operator="equal">
      <formula>"Yes"</formula>
    </cfRule>
    <cfRule type="cellIs" dxfId="4515" priority="8059" operator="equal">
      <formula>"No update"</formula>
    </cfRule>
    <cfRule type="cellIs" dxfId="4514" priority="8060" operator="equal">
      <formula>"Site Only"</formula>
    </cfRule>
  </conditionalFormatting>
  <conditionalFormatting sqref="P2071">
    <cfRule type="cellIs" dxfId="4513" priority="8054" operator="equal">
      <formula>"No$751:$751 Update"</formula>
    </cfRule>
    <cfRule type="cellIs" dxfId="4512" priority="8055" operator="equal">
      <formula>"Updated"</formula>
    </cfRule>
    <cfRule type="cellIs" dxfId="4511" priority="8056" operator="equal">
      <formula>"Updated"</formula>
    </cfRule>
    <cfRule type="cellIs" dxfId="4510" priority="8057" operator="equal">
      <formula>"YES"</formula>
    </cfRule>
  </conditionalFormatting>
  <conditionalFormatting sqref="P2071">
    <cfRule type="cellIs" dxfId="4509" priority="8050" operator="equal">
      <formula>"Site only"</formula>
    </cfRule>
    <cfRule type="cellIs" dxfId="4508" priority="8051" operator="equal">
      <formula>"Portfolio Credit"</formula>
    </cfRule>
    <cfRule type="cellIs" dxfId="4507" priority="8052" operator="equal">
      <formula>"No Update"</formula>
    </cfRule>
    <cfRule type="cellIs" dxfId="4506" priority="8053" operator="equal">
      <formula>"New credit"</formula>
    </cfRule>
  </conditionalFormatting>
  <conditionalFormatting sqref="P2071">
    <cfRule type="cellIs" dxfId="4505" priority="8047" operator="equal">
      <formula>"Yes"</formula>
    </cfRule>
    <cfRule type="cellIs" dxfId="4504" priority="8048" operator="equal">
      <formula>"No update"</formula>
    </cfRule>
    <cfRule type="cellIs" dxfId="4503" priority="8049" operator="equal">
      <formula>"Site Only"</formula>
    </cfRule>
  </conditionalFormatting>
  <conditionalFormatting sqref="Q1978">
    <cfRule type="cellIs" dxfId="4502" priority="8021" operator="equal">
      <formula>"No$751:$751 Update"</formula>
    </cfRule>
    <cfRule type="cellIs" dxfId="4501" priority="8022" operator="equal">
      <formula>"Updated"</formula>
    </cfRule>
    <cfRule type="cellIs" dxfId="4500" priority="8023" operator="equal">
      <formula>"Updated"</formula>
    </cfRule>
    <cfRule type="cellIs" dxfId="4499" priority="8024" operator="equal">
      <formula>"YES"</formula>
    </cfRule>
  </conditionalFormatting>
  <conditionalFormatting sqref="Q1978">
    <cfRule type="cellIs" dxfId="4498" priority="8017" operator="equal">
      <formula>"Site only"</formula>
    </cfRule>
    <cfRule type="cellIs" dxfId="4497" priority="8018" operator="equal">
      <formula>"Portfolio Credit"</formula>
    </cfRule>
    <cfRule type="cellIs" dxfId="4496" priority="8019" operator="equal">
      <formula>"No Update"</formula>
    </cfRule>
    <cfRule type="cellIs" dxfId="4495" priority="8020" operator="equal">
      <formula>"New credit"</formula>
    </cfRule>
  </conditionalFormatting>
  <conditionalFormatting sqref="Q1978">
    <cfRule type="cellIs" dxfId="4494" priority="8014" operator="equal">
      <formula>"Yes"</formula>
    </cfRule>
    <cfRule type="cellIs" dxfId="4493" priority="8015" operator="equal">
      <formula>"No update"</formula>
    </cfRule>
    <cfRule type="cellIs" dxfId="4492" priority="8016" operator="equal">
      <formula>"Site Only"</formula>
    </cfRule>
  </conditionalFormatting>
  <conditionalFormatting sqref="P1978">
    <cfRule type="cellIs" dxfId="4491" priority="8010" operator="equal">
      <formula>"No$751:$751 Update"</formula>
    </cfRule>
    <cfRule type="cellIs" dxfId="4490" priority="8011" operator="equal">
      <formula>"Updated"</formula>
    </cfRule>
    <cfRule type="cellIs" dxfId="4489" priority="8012" operator="equal">
      <formula>"Updated"</formula>
    </cfRule>
    <cfRule type="cellIs" dxfId="4488" priority="8013" operator="equal">
      <formula>"YES"</formula>
    </cfRule>
  </conditionalFormatting>
  <conditionalFormatting sqref="P1978">
    <cfRule type="cellIs" dxfId="4487" priority="8006" operator="equal">
      <formula>"Site only"</formula>
    </cfRule>
    <cfRule type="cellIs" dxfId="4486" priority="8007" operator="equal">
      <formula>"Portfolio Credit"</formula>
    </cfRule>
    <cfRule type="cellIs" dxfId="4485" priority="8008" operator="equal">
      <formula>"No Update"</formula>
    </cfRule>
    <cfRule type="cellIs" dxfId="4484" priority="8009" operator="equal">
      <formula>"New credit"</formula>
    </cfRule>
  </conditionalFormatting>
  <conditionalFormatting sqref="P1978">
    <cfRule type="cellIs" dxfId="4483" priority="8003" operator="equal">
      <formula>"Yes"</formula>
    </cfRule>
    <cfRule type="cellIs" dxfId="4482" priority="8004" operator="equal">
      <formula>"No update"</formula>
    </cfRule>
    <cfRule type="cellIs" dxfId="4481" priority="8005" operator="equal">
      <formula>"Site Only"</formula>
    </cfRule>
  </conditionalFormatting>
  <conditionalFormatting sqref="Q1935">
    <cfRule type="cellIs" dxfId="4480" priority="7999" operator="equal">
      <formula>"No$751:$751 Update"</formula>
    </cfRule>
    <cfRule type="cellIs" dxfId="4479" priority="8000" operator="equal">
      <formula>"Updated"</formula>
    </cfRule>
    <cfRule type="cellIs" dxfId="4478" priority="8001" operator="equal">
      <formula>"Updated"</formula>
    </cfRule>
    <cfRule type="cellIs" dxfId="4477" priority="8002" operator="equal">
      <formula>"YES"</formula>
    </cfRule>
  </conditionalFormatting>
  <conditionalFormatting sqref="Q1935">
    <cfRule type="cellIs" dxfId="4476" priority="7995" operator="equal">
      <formula>"Site only"</formula>
    </cfRule>
    <cfRule type="cellIs" dxfId="4475" priority="7996" operator="equal">
      <formula>"Portfolio Credit"</formula>
    </cfRule>
    <cfRule type="cellIs" dxfId="4474" priority="7997" operator="equal">
      <formula>"No Update"</formula>
    </cfRule>
    <cfRule type="cellIs" dxfId="4473" priority="7998" operator="equal">
      <formula>"New credit"</formula>
    </cfRule>
  </conditionalFormatting>
  <conditionalFormatting sqref="Q1935">
    <cfRule type="cellIs" dxfId="4472" priority="7992" operator="equal">
      <formula>"Yes"</formula>
    </cfRule>
    <cfRule type="cellIs" dxfId="4471" priority="7993" operator="equal">
      <formula>"No update"</formula>
    </cfRule>
    <cfRule type="cellIs" dxfId="4470" priority="7994" operator="equal">
      <formula>"Site Only"</formula>
    </cfRule>
  </conditionalFormatting>
  <conditionalFormatting sqref="P1935">
    <cfRule type="cellIs" dxfId="4469" priority="7988" operator="equal">
      <formula>"No$751:$751 Update"</formula>
    </cfRule>
    <cfRule type="cellIs" dxfId="4468" priority="7989" operator="equal">
      <formula>"Updated"</formula>
    </cfRule>
    <cfRule type="cellIs" dxfId="4467" priority="7990" operator="equal">
      <formula>"Updated"</formula>
    </cfRule>
    <cfRule type="cellIs" dxfId="4466" priority="7991" operator="equal">
      <formula>"YES"</formula>
    </cfRule>
  </conditionalFormatting>
  <conditionalFormatting sqref="P1935">
    <cfRule type="cellIs" dxfId="4465" priority="7984" operator="equal">
      <formula>"Site only"</formula>
    </cfRule>
    <cfRule type="cellIs" dxfId="4464" priority="7985" operator="equal">
      <formula>"Portfolio Credit"</formula>
    </cfRule>
    <cfRule type="cellIs" dxfId="4463" priority="7986" operator="equal">
      <formula>"No Update"</formula>
    </cfRule>
    <cfRule type="cellIs" dxfId="4462" priority="7987" operator="equal">
      <formula>"New credit"</formula>
    </cfRule>
  </conditionalFormatting>
  <conditionalFormatting sqref="P1935">
    <cfRule type="cellIs" dxfId="4461" priority="7981" operator="equal">
      <formula>"Yes"</formula>
    </cfRule>
    <cfRule type="cellIs" dxfId="4460" priority="7982" operator="equal">
      <formula>"No update"</formula>
    </cfRule>
    <cfRule type="cellIs" dxfId="4459" priority="7983" operator="equal">
      <formula>"Site Only"</formula>
    </cfRule>
  </conditionalFormatting>
  <conditionalFormatting sqref="P1914">
    <cfRule type="cellIs" dxfId="4458" priority="7977" operator="equal">
      <formula>"No$751:$751 Update"</formula>
    </cfRule>
    <cfRule type="cellIs" dxfId="4457" priority="7978" operator="equal">
      <formula>"Updated"</formula>
    </cfRule>
    <cfRule type="cellIs" dxfId="4456" priority="7979" operator="equal">
      <formula>"Updated"</formula>
    </cfRule>
    <cfRule type="cellIs" dxfId="4455" priority="7980" operator="equal">
      <formula>"YES"</formula>
    </cfRule>
  </conditionalFormatting>
  <conditionalFormatting sqref="P1914">
    <cfRule type="cellIs" dxfId="4454" priority="7973" operator="equal">
      <formula>"Site only"</formula>
    </cfRule>
    <cfRule type="cellIs" dxfId="4453" priority="7974" operator="equal">
      <formula>"Portfolio Credit"</formula>
    </cfRule>
    <cfRule type="cellIs" dxfId="4452" priority="7975" operator="equal">
      <formula>"No Update"</formula>
    </cfRule>
    <cfRule type="cellIs" dxfId="4451" priority="7976" operator="equal">
      <formula>"New credit"</formula>
    </cfRule>
  </conditionalFormatting>
  <conditionalFormatting sqref="P1914">
    <cfRule type="cellIs" dxfId="4450" priority="7970" operator="equal">
      <formula>"Yes"</formula>
    </cfRule>
    <cfRule type="cellIs" dxfId="4449" priority="7971" operator="equal">
      <formula>"No update"</formula>
    </cfRule>
    <cfRule type="cellIs" dxfId="4448" priority="7972" operator="equal">
      <formula>"Site Only"</formula>
    </cfRule>
  </conditionalFormatting>
  <conditionalFormatting sqref="Q1914">
    <cfRule type="cellIs" dxfId="4447" priority="7966" operator="equal">
      <formula>"No$751:$751 Update"</formula>
    </cfRule>
    <cfRule type="cellIs" dxfId="4446" priority="7967" operator="equal">
      <formula>"Updated"</formula>
    </cfRule>
    <cfRule type="cellIs" dxfId="4445" priority="7968" operator="equal">
      <formula>"Updated"</formula>
    </cfRule>
    <cfRule type="cellIs" dxfId="4444" priority="7969" operator="equal">
      <formula>"YES"</formula>
    </cfRule>
  </conditionalFormatting>
  <conditionalFormatting sqref="Q1914">
    <cfRule type="cellIs" dxfId="4443" priority="7962" operator="equal">
      <formula>"Site only"</formula>
    </cfRule>
    <cfRule type="cellIs" dxfId="4442" priority="7963" operator="equal">
      <formula>"Portfolio Credit"</formula>
    </cfRule>
    <cfRule type="cellIs" dxfId="4441" priority="7964" operator="equal">
      <formula>"No Update"</formula>
    </cfRule>
    <cfRule type="cellIs" dxfId="4440" priority="7965" operator="equal">
      <formula>"New credit"</formula>
    </cfRule>
  </conditionalFormatting>
  <conditionalFormatting sqref="Q1914">
    <cfRule type="cellIs" dxfId="4439" priority="7959" operator="equal">
      <formula>"Yes"</formula>
    </cfRule>
    <cfRule type="cellIs" dxfId="4438" priority="7960" operator="equal">
      <formula>"No update"</formula>
    </cfRule>
    <cfRule type="cellIs" dxfId="4437" priority="7961" operator="equal">
      <formula>"Site Only"</formula>
    </cfRule>
  </conditionalFormatting>
  <conditionalFormatting sqref="Q1863">
    <cfRule type="cellIs" dxfId="4436" priority="7933" operator="equal">
      <formula>"No$751:$751 Update"</formula>
    </cfRule>
    <cfRule type="cellIs" dxfId="4435" priority="7934" operator="equal">
      <formula>"Updated"</formula>
    </cfRule>
    <cfRule type="cellIs" dxfId="4434" priority="7935" operator="equal">
      <formula>"Updated"</formula>
    </cfRule>
    <cfRule type="cellIs" dxfId="4433" priority="7936" operator="equal">
      <formula>"YES"</formula>
    </cfRule>
  </conditionalFormatting>
  <conditionalFormatting sqref="Q1863">
    <cfRule type="cellIs" dxfId="4432" priority="7929" operator="equal">
      <formula>"Site only"</formula>
    </cfRule>
    <cfRule type="cellIs" dxfId="4431" priority="7930" operator="equal">
      <formula>"Portfolio Credit"</formula>
    </cfRule>
    <cfRule type="cellIs" dxfId="4430" priority="7931" operator="equal">
      <formula>"No Update"</formula>
    </cfRule>
    <cfRule type="cellIs" dxfId="4429" priority="7932" operator="equal">
      <formula>"New credit"</formula>
    </cfRule>
  </conditionalFormatting>
  <conditionalFormatting sqref="Q1863">
    <cfRule type="cellIs" dxfId="4428" priority="7926" operator="equal">
      <formula>"Yes"</formula>
    </cfRule>
    <cfRule type="cellIs" dxfId="4427" priority="7927" operator="equal">
      <formula>"No update"</formula>
    </cfRule>
    <cfRule type="cellIs" dxfId="4426" priority="7928" operator="equal">
      <formula>"Site Only"</formula>
    </cfRule>
  </conditionalFormatting>
  <conditionalFormatting sqref="P1863">
    <cfRule type="cellIs" dxfId="4425" priority="7922" operator="equal">
      <formula>"No$751:$751 Update"</formula>
    </cfRule>
    <cfRule type="cellIs" dxfId="4424" priority="7923" operator="equal">
      <formula>"Updated"</formula>
    </cfRule>
    <cfRule type="cellIs" dxfId="4423" priority="7924" operator="equal">
      <formula>"Updated"</formula>
    </cfRule>
    <cfRule type="cellIs" dxfId="4422" priority="7925" operator="equal">
      <formula>"YES"</formula>
    </cfRule>
  </conditionalFormatting>
  <conditionalFormatting sqref="P1863">
    <cfRule type="cellIs" dxfId="4421" priority="7918" operator="equal">
      <formula>"Site only"</formula>
    </cfRule>
    <cfRule type="cellIs" dxfId="4420" priority="7919" operator="equal">
      <formula>"Portfolio Credit"</formula>
    </cfRule>
    <cfRule type="cellIs" dxfId="4419" priority="7920" operator="equal">
      <formula>"No Update"</formula>
    </cfRule>
    <cfRule type="cellIs" dxfId="4418" priority="7921" operator="equal">
      <formula>"New credit"</formula>
    </cfRule>
  </conditionalFormatting>
  <conditionalFormatting sqref="P1863">
    <cfRule type="cellIs" dxfId="4417" priority="7915" operator="equal">
      <formula>"Yes"</formula>
    </cfRule>
    <cfRule type="cellIs" dxfId="4416" priority="7916" operator="equal">
      <formula>"No update"</formula>
    </cfRule>
    <cfRule type="cellIs" dxfId="4415" priority="7917" operator="equal">
      <formula>"Site Only"</formula>
    </cfRule>
  </conditionalFormatting>
  <conditionalFormatting sqref="P1834">
    <cfRule type="cellIs" dxfId="4414" priority="7911" operator="equal">
      <formula>"No$751:$751 Update"</formula>
    </cfRule>
    <cfRule type="cellIs" dxfId="4413" priority="7912" operator="equal">
      <formula>"Updated"</formula>
    </cfRule>
    <cfRule type="cellIs" dxfId="4412" priority="7913" operator="equal">
      <formula>"Updated"</formula>
    </cfRule>
    <cfRule type="cellIs" dxfId="4411" priority="7914" operator="equal">
      <formula>"YES"</formula>
    </cfRule>
  </conditionalFormatting>
  <conditionalFormatting sqref="P1834">
    <cfRule type="cellIs" dxfId="4410" priority="7907" operator="equal">
      <formula>"Site only"</formula>
    </cfRule>
    <cfRule type="cellIs" dxfId="4409" priority="7908" operator="equal">
      <formula>"Portfolio Credit"</formula>
    </cfRule>
    <cfRule type="cellIs" dxfId="4408" priority="7909" operator="equal">
      <formula>"No Update"</formula>
    </cfRule>
    <cfRule type="cellIs" dxfId="4407" priority="7910" operator="equal">
      <formula>"New credit"</formula>
    </cfRule>
  </conditionalFormatting>
  <conditionalFormatting sqref="P1834">
    <cfRule type="cellIs" dxfId="4406" priority="7904" operator="equal">
      <formula>"Yes"</formula>
    </cfRule>
    <cfRule type="cellIs" dxfId="4405" priority="7905" operator="equal">
      <formula>"No update"</formula>
    </cfRule>
    <cfRule type="cellIs" dxfId="4404" priority="7906" operator="equal">
      <formula>"Site Only"</formula>
    </cfRule>
  </conditionalFormatting>
  <conditionalFormatting sqref="Q1834">
    <cfRule type="cellIs" dxfId="4403" priority="7900" operator="equal">
      <formula>"No$751:$751 Update"</formula>
    </cfRule>
    <cfRule type="cellIs" dxfId="4402" priority="7901" operator="equal">
      <formula>"Updated"</formula>
    </cfRule>
    <cfRule type="cellIs" dxfId="4401" priority="7902" operator="equal">
      <formula>"Updated"</formula>
    </cfRule>
    <cfRule type="cellIs" dxfId="4400" priority="7903" operator="equal">
      <formula>"YES"</formula>
    </cfRule>
  </conditionalFormatting>
  <conditionalFormatting sqref="Q1834">
    <cfRule type="cellIs" dxfId="4399" priority="7896" operator="equal">
      <formula>"Site only"</formula>
    </cfRule>
    <cfRule type="cellIs" dxfId="4398" priority="7897" operator="equal">
      <formula>"Portfolio Credit"</formula>
    </cfRule>
    <cfRule type="cellIs" dxfId="4397" priority="7898" operator="equal">
      <formula>"No Update"</formula>
    </cfRule>
    <cfRule type="cellIs" dxfId="4396" priority="7899" operator="equal">
      <formula>"New credit"</formula>
    </cfRule>
  </conditionalFormatting>
  <conditionalFormatting sqref="Q1834">
    <cfRule type="cellIs" dxfId="4395" priority="7893" operator="equal">
      <formula>"Yes"</formula>
    </cfRule>
    <cfRule type="cellIs" dxfId="4394" priority="7894" operator="equal">
      <formula>"No update"</formula>
    </cfRule>
    <cfRule type="cellIs" dxfId="4393" priority="7895" operator="equal">
      <formula>"Site Only"</formula>
    </cfRule>
  </conditionalFormatting>
  <conditionalFormatting sqref="P559">
    <cfRule type="cellIs" dxfId="4392" priority="7889" operator="equal">
      <formula>"Site only"</formula>
    </cfRule>
    <cfRule type="cellIs" dxfId="4391" priority="7890" operator="equal">
      <formula>"Portfolio Credit"</formula>
    </cfRule>
    <cfRule type="cellIs" dxfId="4390" priority="7891" operator="equal">
      <formula>"No Update"</formula>
    </cfRule>
    <cfRule type="cellIs" dxfId="4389" priority="7892" operator="equal">
      <formula>"New credit"</formula>
    </cfRule>
  </conditionalFormatting>
  <conditionalFormatting sqref="P559">
    <cfRule type="cellIs" dxfId="4388" priority="7888" operator="equal">
      <formula>"Yes"</formula>
    </cfRule>
  </conditionalFormatting>
  <conditionalFormatting sqref="Q559">
    <cfRule type="cellIs" dxfId="4387" priority="7884" operator="equal">
      <formula>"Site only"</formula>
    </cfRule>
    <cfRule type="cellIs" dxfId="4386" priority="7885" operator="equal">
      <formula>"Portfolio Credit"</formula>
    </cfRule>
    <cfRule type="cellIs" dxfId="4385" priority="7886" operator="equal">
      <formula>"No Update"</formula>
    </cfRule>
    <cfRule type="cellIs" dxfId="4384" priority="7887" operator="equal">
      <formula>"New credit"</formula>
    </cfRule>
  </conditionalFormatting>
  <conditionalFormatting sqref="Q559">
    <cfRule type="cellIs" dxfId="4383" priority="7883" operator="equal">
      <formula>"Yes"</formula>
    </cfRule>
  </conditionalFormatting>
  <conditionalFormatting sqref="P560">
    <cfRule type="cellIs" dxfId="4382" priority="7861" operator="equal">
      <formula>"Site only"</formula>
    </cfRule>
    <cfRule type="cellIs" dxfId="4381" priority="7862" operator="equal">
      <formula>"Portfolio Credit"</formula>
    </cfRule>
    <cfRule type="cellIs" dxfId="4380" priority="7863" operator="equal">
      <formula>"No Update"</formula>
    </cfRule>
    <cfRule type="cellIs" dxfId="4379" priority="7864" operator="equal">
      <formula>"New credit"</formula>
    </cfRule>
  </conditionalFormatting>
  <conditionalFormatting sqref="I562">
    <cfRule type="cellIs" dxfId="4378" priority="7878" operator="equal">
      <formula>"Yes"</formula>
    </cfRule>
  </conditionalFormatting>
  <conditionalFormatting sqref="C562">
    <cfRule type="cellIs" dxfId="4377" priority="7882" operator="equal">
      <formula>"Uploaded"</formula>
    </cfRule>
  </conditionalFormatting>
  <conditionalFormatting sqref="I560">
    <cfRule type="cellIs" dxfId="4376" priority="7857" operator="equal">
      <formula>"Yes"</formula>
    </cfRule>
  </conditionalFormatting>
  <conditionalFormatting sqref="P560">
    <cfRule type="cellIs" dxfId="4375" priority="7865" operator="equal">
      <formula>"No$751:$751 Update"</formula>
    </cfRule>
    <cfRule type="cellIs" dxfId="4374" priority="7866" operator="equal">
      <formula>"Updated"</formula>
    </cfRule>
    <cfRule type="cellIs" dxfId="4373" priority="7867" operator="equal">
      <formula>"Updated"</formula>
    </cfRule>
    <cfRule type="cellIs" dxfId="4372" priority="7868" operator="equal">
      <formula>"YES"</formula>
    </cfRule>
  </conditionalFormatting>
  <conditionalFormatting sqref="P560">
    <cfRule type="cellIs" dxfId="4371" priority="7858" operator="equal">
      <formula>"Yes"</formula>
    </cfRule>
    <cfRule type="cellIs" dxfId="4370" priority="7859" operator="equal">
      <formula>"No update"</formula>
    </cfRule>
    <cfRule type="cellIs" dxfId="4369" priority="7860" operator="equal">
      <formula>"Site Only"</formula>
    </cfRule>
  </conditionalFormatting>
  <conditionalFormatting sqref="P588">
    <cfRule type="cellIs" dxfId="4368" priority="7835" operator="equal">
      <formula>"Site only"</formula>
    </cfRule>
    <cfRule type="cellIs" dxfId="4367" priority="7836" operator="equal">
      <formula>"Portfolio Credit"</formula>
    </cfRule>
    <cfRule type="cellIs" dxfId="4366" priority="7837" operator="equal">
      <formula>"No Update"</formula>
    </cfRule>
    <cfRule type="cellIs" dxfId="4365" priority="7838" operator="equal">
      <formula>"New credit"</formula>
    </cfRule>
  </conditionalFormatting>
  <conditionalFormatting sqref="I590">
    <cfRule type="cellIs" dxfId="4364" priority="7852" operator="equal">
      <formula>"Yes"</formula>
    </cfRule>
  </conditionalFormatting>
  <conditionalFormatting sqref="P590">
    <cfRule type="cellIs" dxfId="4363" priority="7853" operator="equal">
      <formula>"Yes"</formula>
    </cfRule>
    <cfRule type="cellIs" dxfId="4362" priority="7854" operator="equal">
      <formula>"No update"</formula>
    </cfRule>
    <cfRule type="cellIs" dxfId="4361" priority="7855" operator="equal">
      <formula>"Site Only"</formula>
    </cfRule>
  </conditionalFormatting>
  <conditionalFormatting sqref="I588">
    <cfRule type="cellIs" dxfId="4360" priority="7831" operator="equal">
      <formula>"Yes"</formula>
    </cfRule>
  </conditionalFormatting>
  <conditionalFormatting sqref="P588">
    <cfRule type="cellIs" dxfId="4359" priority="7839" operator="equal">
      <formula>"No$751:$751 Update"</formula>
    </cfRule>
    <cfRule type="cellIs" dxfId="4358" priority="7840" operator="equal">
      <formula>"Updated"</formula>
    </cfRule>
    <cfRule type="cellIs" dxfId="4357" priority="7841" operator="equal">
      <formula>"Updated"</formula>
    </cfRule>
    <cfRule type="cellIs" dxfId="4356" priority="7842" operator="equal">
      <formula>"YES"</formula>
    </cfRule>
  </conditionalFormatting>
  <conditionalFormatting sqref="P588">
    <cfRule type="cellIs" dxfId="4355" priority="7832" operator="equal">
      <formula>"Yes"</formula>
    </cfRule>
    <cfRule type="cellIs" dxfId="4354" priority="7833" operator="equal">
      <formula>"No update"</formula>
    </cfRule>
    <cfRule type="cellIs" dxfId="4353" priority="7834" operator="equal">
      <formula>"Site Only"</formula>
    </cfRule>
  </conditionalFormatting>
  <conditionalFormatting sqref="P612">
    <cfRule type="cellIs" dxfId="4352" priority="7809" operator="equal">
      <formula>"Site only"</formula>
    </cfRule>
    <cfRule type="cellIs" dxfId="4351" priority="7810" operator="equal">
      <formula>"Portfolio Credit"</formula>
    </cfRule>
    <cfRule type="cellIs" dxfId="4350" priority="7811" operator="equal">
      <formula>"No Update"</formula>
    </cfRule>
    <cfRule type="cellIs" dxfId="4349" priority="7812" operator="equal">
      <formula>"New credit"</formula>
    </cfRule>
  </conditionalFormatting>
  <conditionalFormatting sqref="I614">
    <cfRule type="cellIs" dxfId="4348" priority="7826" operator="equal">
      <formula>"Yes"</formula>
    </cfRule>
  </conditionalFormatting>
  <conditionalFormatting sqref="P614">
    <cfRule type="cellIs" dxfId="4347" priority="7827" operator="equal">
      <formula>"Yes"</formula>
    </cfRule>
    <cfRule type="cellIs" dxfId="4346" priority="7828" operator="equal">
      <formula>"No update"</formula>
    </cfRule>
    <cfRule type="cellIs" dxfId="4345" priority="7829" operator="equal">
      <formula>"Site Only"</formula>
    </cfRule>
  </conditionalFormatting>
  <conditionalFormatting sqref="I612">
    <cfRule type="cellIs" dxfId="4344" priority="7805" operator="equal">
      <formula>"Yes"</formula>
    </cfRule>
  </conditionalFormatting>
  <conditionalFormatting sqref="P612">
    <cfRule type="cellIs" dxfId="4343" priority="7813" operator="equal">
      <formula>"No$751:$751 Update"</formula>
    </cfRule>
    <cfRule type="cellIs" dxfId="4342" priority="7814" operator="equal">
      <formula>"Updated"</formula>
    </cfRule>
    <cfRule type="cellIs" dxfId="4341" priority="7815" operator="equal">
      <formula>"Updated"</formula>
    </cfRule>
    <cfRule type="cellIs" dxfId="4340" priority="7816" operator="equal">
      <formula>"YES"</formula>
    </cfRule>
  </conditionalFormatting>
  <conditionalFormatting sqref="P612">
    <cfRule type="cellIs" dxfId="4339" priority="7806" operator="equal">
      <formula>"Yes"</formula>
    </cfRule>
    <cfRule type="cellIs" dxfId="4338" priority="7807" operator="equal">
      <formula>"No update"</formula>
    </cfRule>
    <cfRule type="cellIs" dxfId="4337" priority="7808" operator="equal">
      <formula>"Site Only"</formula>
    </cfRule>
  </conditionalFormatting>
  <conditionalFormatting sqref="P632">
    <cfRule type="cellIs" dxfId="4336" priority="7788" operator="equal">
      <formula>"Site only"</formula>
    </cfRule>
    <cfRule type="cellIs" dxfId="4335" priority="7789" operator="equal">
      <formula>"Portfolio Credit"</formula>
    </cfRule>
    <cfRule type="cellIs" dxfId="4334" priority="7790" operator="equal">
      <formula>"No Update"</formula>
    </cfRule>
    <cfRule type="cellIs" dxfId="4333" priority="7791" operator="equal">
      <formula>"New credit"</formula>
    </cfRule>
  </conditionalFormatting>
  <conditionalFormatting sqref="I632">
    <cfRule type="cellIs" dxfId="4332" priority="7784" operator="equal">
      <formula>"Yes"</formula>
    </cfRule>
  </conditionalFormatting>
  <conditionalFormatting sqref="P632">
    <cfRule type="cellIs" dxfId="4331" priority="7792" operator="equal">
      <formula>"No$751:$751 Update"</formula>
    </cfRule>
    <cfRule type="cellIs" dxfId="4330" priority="7793" operator="equal">
      <formula>"Updated"</formula>
    </cfRule>
    <cfRule type="cellIs" dxfId="4329" priority="7794" operator="equal">
      <formula>"Updated"</formula>
    </cfRule>
    <cfRule type="cellIs" dxfId="4328" priority="7795" operator="equal">
      <formula>"YES"</formula>
    </cfRule>
  </conditionalFormatting>
  <conditionalFormatting sqref="P632">
    <cfRule type="cellIs" dxfId="4327" priority="7785" operator="equal">
      <formula>"Yes"</formula>
    </cfRule>
    <cfRule type="cellIs" dxfId="4326" priority="7786" operator="equal">
      <formula>"No update"</formula>
    </cfRule>
    <cfRule type="cellIs" dxfId="4325" priority="7787" operator="equal">
      <formula>"Site Only"</formula>
    </cfRule>
  </conditionalFormatting>
  <conditionalFormatting sqref="P654">
    <cfRule type="cellIs" dxfId="4324" priority="7767" operator="equal">
      <formula>"Site only"</formula>
    </cfRule>
    <cfRule type="cellIs" dxfId="4323" priority="7768" operator="equal">
      <formula>"Portfolio Credit"</formula>
    </cfRule>
    <cfRule type="cellIs" dxfId="4322" priority="7769" operator="equal">
      <formula>"No Update"</formula>
    </cfRule>
    <cfRule type="cellIs" dxfId="4321" priority="7770" operator="equal">
      <formula>"New credit"</formula>
    </cfRule>
  </conditionalFormatting>
  <conditionalFormatting sqref="I654">
    <cfRule type="cellIs" dxfId="4320" priority="7763" operator="equal">
      <formula>"Yes"</formula>
    </cfRule>
  </conditionalFormatting>
  <conditionalFormatting sqref="C655">
    <cfRule type="cellIs" dxfId="4319" priority="7782" operator="equal">
      <formula>"Uploaded"</formula>
    </cfRule>
  </conditionalFormatting>
  <conditionalFormatting sqref="P654">
    <cfRule type="cellIs" dxfId="4318" priority="7771" operator="equal">
      <formula>"No$751:$751 Update"</formula>
    </cfRule>
    <cfRule type="cellIs" dxfId="4317" priority="7772" operator="equal">
      <formula>"Updated"</formula>
    </cfRule>
    <cfRule type="cellIs" dxfId="4316" priority="7773" operator="equal">
      <formula>"Updated"</formula>
    </cfRule>
    <cfRule type="cellIs" dxfId="4315" priority="7774" operator="equal">
      <formula>"YES"</formula>
    </cfRule>
  </conditionalFormatting>
  <conditionalFormatting sqref="P654">
    <cfRule type="cellIs" dxfId="4314" priority="7764" operator="equal">
      <formula>"Yes"</formula>
    </cfRule>
    <cfRule type="cellIs" dxfId="4313" priority="7765" operator="equal">
      <formula>"No update"</formula>
    </cfRule>
    <cfRule type="cellIs" dxfId="4312" priority="7766" operator="equal">
      <formula>"Site Only"</formula>
    </cfRule>
  </conditionalFormatting>
  <conditionalFormatting sqref="I675">
    <cfRule type="cellIs" dxfId="4311" priority="7742" operator="equal">
      <formula>"Yes"</formula>
    </cfRule>
  </conditionalFormatting>
  <conditionalFormatting sqref="C676">
    <cfRule type="cellIs" dxfId="4310" priority="7761" operator="equal">
      <formula>"Uploaded"</formula>
    </cfRule>
  </conditionalFormatting>
  <conditionalFormatting sqref="P696">
    <cfRule type="cellIs" dxfId="4309" priority="7725" operator="equal">
      <formula>"Site only"</formula>
    </cfRule>
    <cfRule type="cellIs" dxfId="4308" priority="7726" operator="equal">
      <formula>"Portfolio Credit"</formula>
    </cfRule>
    <cfRule type="cellIs" dxfId="4307" priority="7727" operator="equal">
      <formula>"No Update"</formula>
    </cfRule>
    <cfRule type="cellIs" dxfId="4306" priority="7728" operator="equal">
      <formula>"New credit"</formula>
    </cfRule>
  </conditionalFormatting>
  <conditionalFormatting sqref="I696">
    <cfRule type="cellIs" dxfId="4305" priority="7721" operator="equal">
      <formula>"Yes"</formula>
    </cfRule>
  </conditionalFormatting>
  <conditionalFormatting sqref="P696">
    <cfRule type="cellIs" dxfId="4304" priority="7729" operator="equal">
      <formula>"No$751:$751 Update"</formula>
    </cfRule>
    <cfRule type="cellIs" dxfId="4303" priority="7730" operator="equal">
      <formula>"Updated"</formula>
    </cfRule>
    <cfRule type="cellIs" dxfId="4302" priority="7731" operator="equal">
      <formula>"Updated"</formula>
    </cfRule>
    <cfRule type="cellIs" dxfId="4301" priority="7732" operator="equal">
      <formula>"YES"</formula>
    </cfRule>
  </conditionalFormatting>
  <conditionalFormatting sqref="P696">
    <cfRule type="cellIs" dxfId="4300" priority="7722" operator="equal">
      <formula>"Yes"</formula>
    </cfRule>
    <cfRule type="cellIs" dxfId="4299" priority="7723" operator="equal">
      <formula>"No update"</formula>
    </cfRule>
    <cfRule type="cellIs" dxfId="4298" priority="7724" operator="equal">
      <formula>"Site Only"</formula>
    </cfRule>
  </conditionalFormatting>
  <conditionalFormatting sqref="P718">
    <cfRule type="cellIs" dxfId="4297" priority="7704" operator="equal">
      <formula>"Site only"</formula>
    </cfRule>
    <cfRule type="cellIs" dxfId="4296" priority="7705" operator="equal">
      <formula>"Portfolio Credit"</formula>
    </cfRule>
    <cfRule type="cellIs" dxfId="4295" priority="7706" operator="equal">
      <formula>"No Update"</formula>
    </cfRule>
    <cfRule type="cellIs" dxfId="4294" priority="7707" operator="equal">
      <formula>"New credit"</formula>
    </cfRule>
  </conditionalFormatting>
  <conditionalFormatting sqref="I718">
    <cfRule type="cellIs" dxfId="4293" priority="7700" operator="equal">
      <formula>"Yes"</formula>
    </cfRule>
  </conditionalFormatting>
  <conditionalFormatting sqref="P718">
    <cfRule type="cellIs" dxfId="4292" priority="7708" operator="equal">
      <formula>"No$751:$751 Update"</formula>
    </cfRule>
    <cfRule type="cellIs" dxfId="4291" priority="7709" operator="equal">
      <formula>"Updated"</formula>
    </cfRule>
    <cfRule type="cellIs" dxfId="4290" priority="7710" operator="equal">
      <formula>"Updated"</formula>
    </cfRule>
    <cfRule type="cellIs" dxfId="4289" priority="7711" operator="equal">
      <formula>"YES"</formula>
    </cfRule>
  </conditionalFormatting>
  <conditionalFormatting sqref="P718">
    <cfRule type="cellIs" dxfId="4288" priority="7701" operator="equal">
      <formula>"Yes"</formula>
    </cfRule>
    <cfRule type="cellIs" dxfId="4287" priority="7702" operator="equal">
      <formula>"No update"</formula>
    </cfRule>
    <cfRule type="cellIs" dxfId="4286" priority="7703" operator="equal">
      <formula>"Site Only"</formula>
    </cfRule>
  </conditionalFormatting>
  <conditionalFormatting sqref="P739">
    <cfRule type="cellIs" dxfId="4285" priority="7683" operator="equal">
      <formula>"Site only"</formula>
    </cfRule>
    <cfRule type="cellIs" dxfId="4284" priority="7684" operator="equal">
      <formula>"Portfolio Credit"</formula>
    </cfRule>
    <cfRule type="cellIs" dxfId="4283" priority="7685" operator="equal">
      <formula>"No Update"</formula>
    </cfRule>
    <cfRule type="cellIs" dxfId="4282" priority="7686" operator="equal">
      <formula>"New credit"</formula>
    </cfRule>
  </conditionalFormatting>
  <conditionalFormatting sqref="I739">
    <cfRule type="cellIs" dxfId="4281" priority="7679" operator="equal">
      <formula>"Yes"</formula>
    </cfRule>
  </conditionalFormatting>
  <conditionalFormatting sqref="P739">
    <cfRule type="cellIs" dxfId="4280" priority="7687" operator="equal">
      <formula>"No$751:$751 Update"</formula>
    </cfRule>
    <cfRule type="cellIs" dxfId="4279" priority="7688" operator="equal">
      <formula>"Updated"</formula>
    </cfRule>
    <cfRule type="cellIs" dxfId="4278" priority="7689" operator="equal">
      <formula>"Updated"</formula>
    </cfRule>
    <cfRule type="cellIs" dxfId="4277" priority="7690" operator="equal">
      <formula>"YES"</formula>
    </cfRule>
  </conditionalFormatting>
  <conditionalFormatting sqref="P739">
    <cfRule type="cellIs" dxfId="4276" priority="7680" operator="equal">
      <formula>"Yes"</formula>
    </cfRule>
    <cfRule type="cellIs" dxfId="4275" priority="7681" operator="equal">
      <formula>"No update"</formula>
    </cfRule>
    <cfRule type="cellIs" dxfId="4274" priority="7682" operator="equal">
      <formula>"Site Only"</formula>
    </cfRule>
  </conditionalFormatting>
  <conditionalFormatting sqref="P938">
    <cfRule type="cellIs" dxfId="4273" priority="7662" operator="equal">
      <formula>"Site only"</formula>
    </cfRule>
    <cfRule type="cellIs" dxfId="4272" priority="7663" operator="equal">
      <formula>"Portfolio Credit"</formula>
    </cfRule>
    <cfRule type="cellIs" dxfId="4271" priority="7664" operator="equal">
      <formula>"No Update"</formula>
    </cfRule>
    <cfRule type="cellIs" dxfId="4270" priority="7665" operator="equal">
      <formula>"New credit"</formula>
    </cfRule>
  </conditionalFormatting>
  <conditionalFormatting sqref="I938">
    <cfRule type="cellIs" dxfId="4269" priority="7658" operator="equal">
      <formula>"Yes"</formula>
    </cfRule>
  </conditionalFormatting>
  <conditionalFormatting sqref="C938:C939">
    <cfRule type="cellIs" dxfId="4268" priority="7677" operator="equal">
      <formula>"Uploaded"</formula>
    </cfRule>
  </conditionalFormatting>
  <conditionalFormatting sqref="P938">
    <cfRule type="cellIs" dxfId="4267" priority="7666" operator="equal">
      <formula>"No$751:$751 Update"</formula>
    </cfRule>
    <cfRule type="cellIs" dxfId="4266" priority="7667" operator="equal">
      <formula>"Updated"</formula>
    </cfRule>
    <cfRule type="cellIs" dxfId="4265" priority="7668" operator="equal">
      <formula>"Updated"</formula>
    </cfRule>
    <cfRule type="cellIs" dxfId="4264" priority="7669" operator="equal">
      <formula>"YES"</formula>
    </cfRule>
  </conditionalFormatting>
  <conditionalFormatting sqref="P938">
    <cfRule type="cellIs" dxfId="4263" priority="7659" operator="equal">
      <formula>"Yes"</formula>
    </cfRule>
    <cfRule type="cellIs" dxfId="4262" priority="7660" operator="equal">
      <formula>"No update"</formula>
    </cfRule>
    <cfRule type="cellIs" dxfId="4261" priority="7661" operator="equal">
      <formula>"Site Only"</formula>
    </cfRule>
  </conditionalFormatting>
  <conditionalFormatting sqref="P960">
    <cfRule type="cellIs" dxfId="4260" priority="7620" operator="equal">
      <formula>"Site only"</formula>
    </cfRule>
    <cfRule type="cellIs" dxfId="4259" priority="7621" operator="equal">
      <formula>"Portfolio Credit"</formula>
    </cfRule>
    <cfRule type="cellIs" dxfId="4258" priority="7622" operator="equal">
      <formula>"No Update"</formula>
    </cfRule>
    <cfRule type="cellIs" dxfId="4257" priority="7623" operator="equal">
      <formula>"New credit"</formula>
    </cfRule>
  </conditionalFormatting>
  <conditionalFormatting sqref="I960">
    <cfRule type="cellIs" dxfId="4256" priority="7616" operator="equal">
      <formula>"Yes"</formula>
    </cfRule>
  </conditionalFormatting>
  <conditionalFormatting sqref="P960">
    <cfRule type="cellIs" dxfId="4255" priority="7624" operator="equal">
      <formula>"No$751:$751 Update"</formula>
    </cfRule>
    <cfRule type="cellIs" dxfId="4254" priority="7625" operator="equal">
      <formula>"Updated"</formula>
    </cfRule>
    <cfRule type="cellIs" dxfId="4253" priority="7626" operator="equal">
      <formula>"Updated"</formula>
    </cfRule>
    <cfRule type="cellIs" dxfId="4252" priority="7627" operator="equal">
      <formula>"YES"</formula>
    </cfRule>
  </conditionalFormatting>
  <conditionalFormatting sqref="P960">
    <cfRule type="cellIs" dxfId="4251" priority="7617" operator="equal">
      <formula>"Yes"</formula>
    </cfRule>
    <cfRule type="cellIs" dxfId="4250" priority="7618" operator="equal">
      <formula>"No update"</formula>
    </cfRule>
    <cfRule type="cellIs" dxfId="4249" priority="7619" operator="equal">
      <formula>"Site Only"</formula>
    </cfRule>
  </conditionalFormatting>
  <conditionalFormatting sqref="P1003">
    <cfRule type="cellIs" dxfId="4248" priority="7578" operator="equal">
      <formula>"Site only"</formula>
    </cfRule>
    <cfRule type="cellIs" dxfId="4247" priority="7579" operator="equal">
      <formula>"Portfolio Credit"</formula>
    </cfRule>
    <cfRule type="cellIs" dxfId="4246" priority="7580" operator="equal">
      <formula>"No Update"</formula>
    </cfRule>
    <cfRule type="cellIs" dxfId="4245" priority="7581" operator="equal">
      <formula>"New credit"</formula>
    </cfRule>
  </conditionalFormatting>
  <conditionalFormatting sqref="I1003">
    <cfRule type="cellIs" dxfId="4244" priority="7574" operator="equal">
      <formula>"Yes"</formula>
    </cfRule>
  </conditionalFormatting>
  <conditionalFormatting sqref="P1003">
    <cfRule type="cellIs" dxfId="4243" priority="7582" operator="equal">
      <formula>"No$751:$751 Update"</formula>
    </cfRule>
    <cfRule type="cellIs" dxfId="4242" priority="7583" operator="equal">
      <formula>"Updated"</formula>
    </cfRule>
    <cfRule type="cellIs" dxfId="4241" priority="7584" operator="equal">
      <formula>"Updated"</formula>
    </cfRule>
    <cfRule type="cellIs" dxfId="4240" priority="7585" operator="equal">
      <formula>"YES"</formula>
    </cfRule>
  </conditionalFormatting>
  <conditionalFormatting sqref="P1003">
    <cfRule type="cellIs" dxfId="4239" priority="7575" operator="equal">
      <formula>"Yes"</formula>
    </cfRule>
    <cfRule type="cellIs" dxfId="4238" priority="7576" operator="equal">
      <formula>"No update"</formula>
    </cfRule>
    <cfRule type="cellIs" dxfId="4237" priority="7577" operator="equal">
      <formula>"Site Only"</formula>
    </cfRule>
  </conditionalFormatting>
  <conditionalFormatting sqref="P1027">
    <cfRule type="cellIs" dxfId="4236" priority="7557" operator="equal">
      <formula>"Site only"</formula>
    </cfRule>
    <cfRule type="cellIs" dxfId="4235" priority="7558" operator="equal">
      <formula>"Portfolio Credit"</formula>
    </cfRule>
    <cfRule type="cellIs" dxfId="4234" priority="7559" operator="equal">
      <formula>"No Update"</formula>
    </cfRule>
    <cfRule type="cellIs" dxfId="4233" priority="7560" operator="equal">
      <formula>"New credit"</formula>
    </cfRule>
  </conditionalFormatting>
  <conditionalFormatting sqref="I1027">
    <cfRule type="cellIs" dxfId="4232" priority="7553" operator="equal">
      <formula>"Yes"</formula>
    </cfRule>
  </conditionalFormatting>
  <conditionalFormatting sqref="C1028">
    <cfRule type="cellIs" dxfId="4231" priority="7572" operator="equal">
      <formula>"Uploaded"</formula>
    </cfRule>
  </conditionalFormatting>
  <conditionalFormatting sqref="P1027">
    <cfRule type="cellIs" dxfId="4230" priority="7561" operator="equal">
      <formula>"No$751:$751 Update"</formula>
    </cfRule>
    <cfRule type="cellIs" dxfId="4229" priority="7562" operator="equal">
      <formula>"Updated"</formula>
    </cfRule>
    <cfRule type="cellIs" dxfId="4228" priority="7563" operator="equal">
      <formula>"Updated"</formula>
    </cfRule>
    <cfRule type="cellIs" dxfId="4227" priority="7564" operator="equal">
      <formula>"YES"</formula>
    </cfRule>
  </conditionalFormatting>
  <conditionalFormatting sqref="P1027">
    <cfRule type="cellIs" dxfId="4226" priority="7554" operator="equal">
      <formula>"Yes"</formula>
    </cfRule>
    <cfRule type="cellIs" dxfId="4225" priority="7555" operator="equal">
      <formula>"No update"</formula>
    </cfRule>
    <cfRule type="cellIs" dxfId="4224" priority="7556" operator="equal">
      <formula>"Site Only"</formula>
    </cfRule>
  </conditionalFormatting>
  <conditionalFormatting sqref="P1088">
    <cfRule type="cellIs" dxfId="4223" priority="7536" operator="equal">
      <formula>"Site only"</formula>
    </cfRule>
    <cfRule type="cellIs" dxfId="4222" priority="7537" operator="equal">
      <formula>"Portfolio Credit"</formula>
    </cfRule>
    <cfRule type="cellIs" dxfId="4221" priority="7538" operator="equal">
      <formula>"No Update"</formula>
    </cfRule>
    <cfRule type="cellIs" dxfId="4220" priority="7539" operator="equal">
      <formula>"New credit"</formula>
    </cfRule>
  </conditionalFormatting>
  <conditionalFormatting sqref="I1088">
    <cfRule type="cellIs" dxfId="4219" priority="7532" operator="equal">
      <formula>"Yes"</formula>
    </cfRule>
  </conditionalFormatting>
  <conditionalFormatting sqref="P1088">
    <cfRule type="cellIs" dxfId="4218" priority="7540" operator="equal">
      <formula>"No$751:$751 Update"</formula>
    </cfRule>
    <cfRule type="cellIs" dxfId="4217" priority="7541" operator="equal">
      <formula>"Updated"</formula>
    </cfRule>
    <cfRule type="cellIs" dxfId="4216" priority="7542" operator="equal">
      <formula>"Updated"</formula>
    </cfRule>
    <cfRule type="cellIs" dxfId="4215" priority="7543" operator="equal">
      <formula>"YES"</formula>
    </cfRule>
  </conditionalFormatting>
  <conditionalFormatting sqref="P1088">
    <cfRule type="cellIs" dxfId="4214" priority="7533" operator="equal">
      <formula>"Yes"</formula>
    </cfRule>
    <cfRule type="cellIs" dxfId="4213" priority="7534" operator="equal">
      <formula>"No update"</formula>
    </cfRule>
    <cfRule type="cellIs" dxfId="4212" priority="7535" operator="equal">
      <formula>"Site Only"</formula>
    </cfRule>
  </conditionalFormatting>
  <conditionalFormatting sqref="P1109">
    <cfRule type="cellIs" dxfId="4211" priority="7515" operator="equal">
      <formula>"Site only"</formula>
    </cfRule>
    <cfRule type="cellIs" dxfId="4210" priority="7516" operator="equal">
      <formula>"Portfolio Credit"</formula>
    </cfRule>
    <cfRule type="cellIs" dxfId="4209" priority="7517" operator="equal">
      <formula>"No Update"</formula>
    </cfRule>
    <cfRule type="cellIs" dxfId="4208" priority="7518" operator="equal">
      <formula>"New credit"</formula>
    </cfRule>
  </conditionalFormatting>
  <conditionalFormatting sqref="I1109">
    <cfRule type="cellIs" dxfId="4207" priority="7511" operator="equal">
      <formula>"Yes"</formula>
    </cfRule>
  </conditionalFormatting>
  <conditionalFormatting sqref="C1110">
    <cfRule type="cellIs" dxfId="4206" priority="7530" operator="equal">
      <formula>"Uploaded"</formula>
    </cfRule>
  </conditionalFormatting>
  <conditionalFormatting sqref="P1109">
    <cfRule type="cellIs" dxfId="4205" priority="7519" operator="equal">
      <formula>"No$751:$751 Update"</formula>
    </cfRule>
    <cfRule type="cellIs" dxfId="4204" priority="7520" operator="equal">
      <formula>"Updated"</formula>
    </cfRule>
    <cfRule type="cellIs" dxfId="4203" priority="7521" operator="equal">
      <formula>"Updated"</formula>
    </cfRule>
    <cfRule type="cellIs" dxfId="4202" priority="7522" operator="equal">
      <formula>"YES"</formula>
    </cfRule>
  </conditionalFormatting>
  <conditionalFormatting sqref="P1109">
    <cfRule type="cellIs" dxfId="4201" priority="7512" operator="equal">
      <formula>"Yes"</formula>
    </cfRule>
    <cfRule type="cellIs" dxfId="4200" priority="7513" operator="equal">
      <formula>"No update"</formula>
    </cfRule>
    <cfRule type="cellIs" dxfId="4199" priority="7514" operator="equal">
      <formula>"Site Only"</formula>
    </cfRule>
  </conditionalFormatting>
  <conditionalFormatting sqref="P1131">
    <cfRule type="cellIs" dxfId="4198" priority="7494" operator="equal">
      <formula>"Site only"</formula>
    </cfRule>
    <cfRule type="cellIs" dxfId="4197" priority="7495" operator="equal">
      <formula>"Portfolio Credit"</formula>
    </cfRule>
    <cfRule type="cellIs" dxfId="4196" priority="7496" operator="equal">
      <formula>"No Update"</formula>
    </cfRule>
    <cfRule type="cellIs" dxfId="4195" priority="7497" operator="equal">
      <formula>"New credit"</formula>
    </cfRule>
  </conditionalFormatting>
  <conditionalFormatting sqref="I1131">
    <cfRule type="cellIs" dxfId="4194" priority="7490" operator="equal">
      <formula>"Yes"</formula>
    </cfRule>
  </conditionalFormatting>
  <conditionalFormatting sqref="P1131">
    <cfRule type="cellIs" dxfId="4193" priority="7498" operator="equal">
      <formula>"No$751:$751 Update"</formula>
    </cfRule>
    <cfRule type="cellIs" dxfId="4192" priority="7499" operator="equal">
      <formula>"Updated"</formula>
    </cfRule>
    <cfRule type="cellIs" dxfId="4191" priority="7500" operator="equal">
      <formula>"Updated"</formula>
    </cfRule>
    <cfRule type="cellIs" dxfId="4190" priority="7501" operator="equal">
      <formula>"YES"</formula>
    </cfRule>
  </conditionalFormatting>
  <conditionalFormatting sqref="P1131">
    <cfRule type="cellIs" dxfId="4189" priority="7491" operator="equal">
      <formula>"Yes"</formula>
    </cfRule>
    <cfRule type="cellIs" dxfId="4188" priority="7492" operator="equal">
      <formula>"No update"</formula>
    </cfRule>
    <cfRule type="cellIs" dxfId="4187" priority="7493" operator="equal">
      <formula>"Site Only"</formula>
    </cfRule>
  </conditionalFormatting>
  <conditionalFormatting sqref="P1152">
    <cfRule type="cellIs" dxfId="4186" priority="7473" operator="equal">
      <formula>"Site only"</formula>
    </cfRule>
    <cfRule type="cellIs" dxfId="4185" priority="7474" operator="equal">
      <formula>"Portfolio Credit"</formula>
    </cfRule>
    <cfRule type="cellIs" dxfId="4184" priority="7475" operator="equal">
      <formula>"No Update"</formula>
    </cfRule>
    <cfRule type="cellIs" dxfId="4183" priority="7476" operator="equal">
      <formula>"New credit"</formula>
    </cfRule>
  </conditionalFormatting>
  <conditionalFormatting sqref="I1152">
    <cfRule type="cellIs" dxfId="4182" priority="7469" operator="equal">
      <formula>"Yes"</formula>
    </cfRule>
  </conditionalFormatting>
  <conditionalFormatting sqref="C1153">
    <cfRule type="cellIs" dxfId="4181" priority="7488" operator="equal">
      <formula>"Uploaded"</formula>
    </cfRule>
  </conditionalFormatting>
  <conditionalFormatting sqref="P1152">
    <cfRule type="cellIs" dxfId="4180" priority="7477" operator="equal">
      <formula>"No$751:$751 Update"</formula>
    </cfRule>
    <cfRule type="cellIs" dxfId="4179" priority="7478" operator="equal">
      <formula>"Updated"</formula>
    </cfRule>
    <cfRule type="cellIs" dxfId="4178" priority="7479" operator="equal">
      <formula>"Updated"</formula>
    </cfRule>
    <cfRule type="cellIs" dxfId="4177" priority="7480" operator="equal">
      <formula>"YES"</formula>
    </cfRule>
  </conditionalFormatting>
  <conditionalFormatting sqref="P1152">
    <cfRule type="cellIs" dxfId="4176" priority="7470" operator="equal">
      <formula>"Yes"</formula>
    </cfRule>
    <cfRule type="cellIs" dxfId="4175" priority="7471" operator="equal">
      <formula>"No update"</formula>
    </cfRule>
    <cfRule type="cellIs" dxfId="4174" priority="7472" operator="equal">
      <formula>"Site Only"</formula>
    </cfRule>
  </conditionalFormatting>
  <conditionalFormatting sqref="P1174">
    <cfRule type="cellIs" dxfId="4173" priority="7452" operator="equal">
      <formula>"Site only"</formula>
    </cfRule>
    <cfRule type="cellIs" dxfId="4172" priority="7453" operator="equal">
      <formula>"Portfolio Credit"</formula>
    </cfRule>
    <cfRule type="cellIs" dxfId="4171" priority="7454" operator="equal">
      <formula>"No Update"</formula>
    </cfRule>
    <cfRule type="cellIs" dxfId="4170" priority="7455" operator="equal">
      <formula>"New credit"</formula>
    </cfRule>
  </conditionalFormatting>
  <conditionalFormatting sqref="I1174">
    <cfRule type="cellIs" dxfId="4169" priority="7448" operator="equal">
      <formula>"Yes"</formula>
    </cfRule>
  </conditionalFormatting>
  <conditionalFormatting sqref="P1174">
    <cfRule type="cellIs" dxfId="4168" priority="7456" operator="equal">
      <formula>"No$751:$751 Update"</formula>
    </cfRule>
    <cfRule type="cellIs" dxfId="4167" priority="7457" operator="equal">
      <formula>"Updated"</formula>
    </cfRule>
    <cfRule type="cellIs" dxfId="4166" priority="7458" operator="equal">
      <formula>"Updated"</formula>
    </cfRule>
    <cfRule type="cellIs" dxfId="4165" priority="7459" operator="equal">
      <formula>"YES"</formula>
    </cfRule>
  </conditionalFormatting>
  <conditionalFormatting sqref="P1174">
    <cfRule type="cellIs" dxfId="4164" priority="7449" operator="equal">
      <formula>"Yes"</formula>
    </cfRule>
    <cfRule type="cellIs" dxfId="4163" priority="7450" operator="equal">
      <formula>"No update"</formula>
    </cfRule>
    <cfRule type="cellIs" dxfId="4162" priority="7451" operator="equal">
      <formula>"Site Only"</formula>
    </cfRule>
  </conditionalFormatting>
  <conditionalFormatting sqref="P1195">
    <cfRule type="cellIs" dxfId="4161" priority="7431" operator="equal">
      <formula>"Site only"</formula>
    </cfRule>
    <cfRule type="cellIs" dxfId="4160" priority="7432" operator="equal">
      <formula>"Portfolio Credit"</formula>
    </cfRule>
    <cfRule type="cellIs" dxfId="4159" priority="7433" operator="equal">
      <formula>"No Update"</formula>
    </cfRule>
    <cfRule type="cellIs" dxfId="4158" priority="7434" operator="equal">
      <formula>"New credit"</formula>
    </cfRule>
  </conditionalFormatting>
  <conditionalFormatting sqref="I1195">
    <cfRule type="cellIs" dxfId="4157" priority="7427" operator="equal">
      <formula>"Yes"</formula>
    </cfRule>
  </conditionalFormatting>
  <conditionalFormatting sqref="P1195">
    <cfRule type="cellIs" dxfId="4156" priority="7435" operator="equal">
      <formula>"No$751:$751 Update"</formula>
    </cfRule>
    <cfRule type="cellIs" dxfId="4155" priority="7436" operator="equal">
      <formula>"Updated"</formula>
    </cfRule>
    <cfRule type="cellIs" dxfId="4154" priority="7437" operator="equal">
      <formula>"Updated"</formula>
    </cfRule>
    <cfRule type="cellIs" dxfId="4153" priority="7438" operator="equal">
      <formula>"YES"</formula>
    </cfRule>
  </conditionalFormatting>
  <conditionalFormatting sqref="P1195">
    <cfRule type="cellIs" dxfId="4152" priority="7428" operator="equal">
      <formula>"Yes"</formula>
    </cfRule>
    <cfRule type="cellIs" dxfId="4151" priority="7429" operator="equal">
      <formula>"No update"</formula>
    </cfRule>
    <cfRule type="cellIs" dxfId="4150" priority="7430" operator="equal">
      <formula>"Site Only"</formula>
    </cfRule>
  </conditionalFormatting>
  <conditionalFormatting sqref="P1216">
    <cfRule type="cellIs" dxfId="4149" priority="7410" operator="equal">
      <formula>"Site only"</formula>
    </cfRule>
    <cfRule type="cellIs" dxfId="4148" priority="7411" operator="equal">
      <formula>"Portfolio Credit"</formula>
    </cfRule>
    <cfRule type="cellIs" dxfId="4147" priority="7412" operator="equal">
      <formula>"No Update"</formula>
    </cfRule>
    <cfRule type="cellIs" dxfId="4146" priority="7413" operator="equal">
      <formula>"New credit"</formula>
    </cfRule>
  </conditionalFormatting>
  <conditionalFormatting sqref="I1216">
    <cfRule type="cellIs" dxfId="4145" priority="7406" operator="equal">
      <formula>"Yes"</formula>
    </cfRule>
  </conditionalFormatting>
  <conditionalFormatting sqref="P1216">
    <cfRule type="cellIs" dxfId="4144" priority="7414" operator="equal">
      <formula>"No$751:$751 Update"</formula>
    </cfRule>
    <cfRule type="cellIs" dxfId="4143" priority="7415" operator="equal">
      <formula>"Updated"</formula>
    </cfRule>
    <cfRule type="cellIs" dxfId="4142" priority="7416" operator="equal">
      <formula>"Updated"</formula>
    </cfRule>
    <cfRule type="cellIs" dxfId="4141" priority="7417" operator="equal">
      <formula>"YES"</formula>
    </cfRule>
  </conditionalFormatting>
  <conditionalFormatting sqref="P1216">
    <cfRule type="cellIs" dxfId="4140" priority="7407" operator="equal">
      <formula>"Yes"</formula>
    </cfRule>
    <cfRule type="cellIs" dxfId="4139" priority="7408" operator="equal">
      <formula>"No update"</formula>
    </cfRule>
    <cfRule type="cellIs" dxfId="4138" priority="7409" operator="equal">
      <formula>"Site Only"</formula>
    </cfRule>
  </conditionalFormatting>
  <conditionalFormatting sqref="P1237">
    <cfRule type="cellIs" dxfId="4137" priority="7389" operator="equal">
      <formula>"Site only"</formula>
    </cfRule>
    <cfRule type="cellIs" dxfId="4136" priority="7390" operator="equal">
      <formula>"Portfolio Credit"</formula>
    </cfRule>
    <cfRule type="cellIs" dxfId="4135" priority="7391" operator="equal">
      <formula>"No Update"</formula>
    </cfRule>
    <cfRule type="cellIs" dxfId="4134" priority="7392" operator="equal">
      <formula>"New credit"</formula>
    </cfRule>
  </conditionalFormatting>
  <conditionalFormatting sqref="I1237">
    <cfRule type="cellIs" dxfId="4133" priority="7385" operator="equal">
      <formula>"Yes"</formula>
    </cfRule>
  </conditionalFormatting>
  <conditionalFormatting sqref="P1237">
    <cfRule type="cellIs" dxfId="4132" priority="7393" operator="equal">
      <formula>"No$751:$751 Update"</formula>
    </cfRule>
    <cfRule type="cellIs" dxfId="4131" priority="7394" operator="equal">
      <formula>"Updated"</formula>
    </cfRule>
    <cfRule type="cellIs" dxfId="4130" priority="7395" operator="equal">
      <formula>"Updated"</formula>
    </cfRule>
    <cfRule type="cellIs" dxfId="4129" priority="7396" operator="equal">
      <formula>"YES"</formula>
    </cfRule>
  </conditionalFormatting>
  <conditionalFormatting sqref="P1237">
    <cfRule type="cellIs" dxfId="4128" priority="7386" operator="equal">
      <formula>"Yes"</formula>
    </cfRule>
    <cfRule type="cellIs" dxfId="4127" priority="7387" operator="equal">
      <formula>"No update"</formula>
    </cfRule>
    <cfRule type="cellIs" dxfId="4126" priority="7388" operator="equal">
      <formula>"Site Only"</formula>
    </cfRule>
  </conditionalFormatting>
  <conditionalFormatting sqref="P1274">
    <cfRule type="cellIs" dxfId="4125" priority="7368" operator="equal">
      <formula>"Site only"</formula>
    </cfRule>
    <cfRule type="cellIs" dxfId="4124" priority="7369" operator="equal">
      <formula>"Portfolio Credit"</formula>
    </cfRule>
    <cfRule type="cellIs" dxfId="4123" priority="7370" operator="equal">
      <formula>"No Update"</formula>
    </cfRule>
    <cfRule type="cellIs" dxfId="4122" priority="7371" operator="equal">
      <formula>"New credit"</formula>
    </cfRule>
  </conditionalFormatting>
  <conditionalFormatting sqref="I1274">
    <cfRule type="cellIs" dxfId="4121" priority="7364" operator="equal">
      <formula>"Yes"</formula>
    </cfRule>
  </conditionalFormatting>
  <conditionalFormatting sqref="C1275">
    <cfRule type="cellIs" dxfId="4120" priority="7383" operator="equal">
      <formula>"Uploaded"</formula>
    </cfRule>
  </conditionalFormatting>
  <conditionalFormatting sqref="P1274">
    <cfRule type="cellIs" dxfId="4119" priority="7372" operator="equal">
      <formula>"No$751:$751 Update"</formula>
    </cfRule>
    <cfRule type="cellIs" dxfId="4118" priority="7373" operator="equal">
      <formula>"Updated"</formula>
    </cfRule>
    <cfRule type="cellIs" dxfId="4117" priority="7374" operator="equal">
      <formula>"Updated"</formula>
    </cfRule>
    <cfRule type="cellIs" dxfId="4116" priority="7375" operator="equal">
      <formula>"YES"</formula>
    </cfRule>
  </conditionalFormatting>
  <conditionalFormatting sqref="P1274">
    <cfRule type="cellIs" dxfId="4115" priority="7365" operator="equal">
      <formula>"Yes"</formula>
    </cfRule>
    <cfRule type="cellIs" dxfId="4114" priority="7366" operator="equal">
      <formula>"No update"</formula>
    </cfRule>
    <cfRule type="cellIs" dxfId="4113" priority="7367" operator="equal">
      <formula>"Site Only"</formula>
    </cfRule>
  </conditionalFormatting>
  <conditionalFormatting sqref="P1294">
    <cfRule type="cellIs" dxfId="4112" priority="7347" operator="equal">
      <formula>"Site only"</formula>
    </cfRule>
    <cfRule type="cellIs" dxfId="4111" priority="7348" operator="equal">
      <formula>"Portfolio Credit"</formula>
    </cfRule>
    <cfRule type="cellIs" dxfId="4110" priority="7349" operator="equal">
      <formula>"No Update"</formula>
    </cfRule>
    <cfRule type="cellIs" dxfId="4109" priority="7350" operator="equal">
      <formula>"New credit"</formula>
    </cfRule>
  </conditionalFormatting>
  <conditionalFormatting sqref="I1294">
    <cfRule type="cellIs" dxfId="4108" priority="7343" operator="equal">
      <formula>"Yes"</formula>
    </cfRule>
  </conditionalFormatting>
  <conditionalFormatting sqref="P1294">
    <cfRule type="cellIs" dxfId="4107" priority="7351" operator="equal">
      <formula>"No$751:$751 Update"</formula>
    </cfRule>
    <cfRule type="cellIs" dxfId="4106" priority="7352" operator="equal">
      <formula>"Updated"</formula>
    </cfRule>
    <cfRule type="cellIs" dxfId="4105" priority="7353" operator="equal">
      <formula>"Updated"</formula>
    </cfRule>
    <cfRule type="cellIs" dxfId="4104" priority="7354" operator="equal">
      <formula>"YES"</formula>
    </cfRule>
  </conditionalFormatting>
  <conditionalFormatting sqref="P1294">
    <cfRule type="cellIs" dxfId="4103" priority="7344" operator="equal">
      <formula>"Yes"</formula>
    </cfRule>
    <cfRule type="cellIs" dxfId="4102" priority="7345" operator="equal">
      <formula>"No update"</formula>
    </cfRule>
    <cfRule type="cellIs" dxfId="4101" priority="7346" operator="equal">
      <formula>"Site Only"</formula>
    </cfRule>
  </conditionalFormatting>
  <conditionalFormatting sqref="P1322">
    <cfRule type="cellIs" dxfId="4100" priority="7326" operator="equal">
      <formula>"Site only"</formula>
    </cfRule>
    <cfRule type="cellIs" dxfId="4099" priority="7327" operator="equal">
      <formula>"Portfolio Credit"</formula>
    </cfRule>
    <cfRule type="cellIs" dxfId="4098" priority="7328" operator="equal">
      <formula>"No Update"</formula>
    </cfRule>
    <cfRule type="cellIs" dxfId="4097" priority="7329" operator="equal">
      <formula>"New credit"</formula>
    </cfRule>
  </conditionalFormatting>
  <conditionalFormatting sqref="I1322">
    <cfRule type="cellIs" dxfId="4096" priority="7322" operator="equal">
      <formula>"Yes"</formula>
    </cfRule>
  </conditionalFormatting>
  <conditionalFormatting sqref="P1322">
    <cfRule type="cellIs" dxfId="4095" priority="7330" operator="equal">
      <formula>"No$751:$751 Update"</formula>
    </cfRule>
    <cfRule type="cellIs" dxfId="4094" priority="7331" operator="equal">
      <formula>"Updated"</formula>
    </cfRule>
    <cfRule type="cellIs" dxfId="4093" priority="7332" operator="equal">
      <formula>"Updated"</formula>
    </cfRule>
    <cfRule type="cellIs" dxfId="4092" priority="7333" operator="equal">
      <formula>"YES"</formula>
    </cfRule>
  </conditionalFormatting>
  <conditionalFormatting sqref="P1322">
    <cfRule type="cellIs" dxfId="4091" priority="7323" operator="equal">
      <formula>"Yes"</formula>
    </cfRule>
    <cfRule type="cellIs" dxfId="4090" priority="7324" operator="equal">
      <formula>"No update"</formula>
    </cfRule>
    <cfRule type="cellIs" dxfId="4089" priority="7325" operator="equal">
      <formula>"Site Only"</formula>
    </cfRule>
  </conditionalFormatting>
  <conditionalFormatting sqref="P1353">
    <cfRule type="cellIs" dxfId="4088" priority="7305" operator="equal">
      <formula>"Site only"</formula>
    </cfRule>
    <cfRule type="cellIs" dxfId="4087" priority="7306" operator="equal">
      <formula>"Portfolio Credit"</formula>
    </cfRule>
    <cfRule type="cellIs" dxfId="4086" priority="7307" operator="equal">
      <formula>"No Update"</formula>
    </cfRule>
    <cfRule type="cellIs" dxfId="4085" priority="7308" operator="equal">
      <formula>"New credit"</formula>
    </cfRule>
  </conditionalFormatting>
  <conditionalFormatting sqref="I1353">
    <cfRule type="cellIs" dxfId="4084" priority="7301" operator="equal">
      <formula>"Yes"</formula>
    </cfRule>
  </conditionalFormatting>
  <conditionalFormatting sqref="C1354">
    <cfRule type="cellIs" dxfId="4083" priority="7320" operator="equal">
      <formula>"Uploaded"</formula>
    </cfRule>
  </conditionalFormatting>
  <conditionalFormatting sqref="P1353">
    <cfRule type="cellIs" dxfId="4082" priority="7309" operator="equal">
      <formula>"No$751:$751 Update"</formula>
    </cfRule>
    <cfRule type="cellIs" dxfId="4081" priority="7310" operator="equal">
      <formula>"Updated"</formula>
    </cfRule>
    <cfRule type="cellIs" dxfId="4080" priority="7311" operator="equal">
      <formula>"Updated"</formula>
    </cfRule>
    <cfRule type="cellIs" dxfId="4079" priority="7312" operator="equal">
      <formula>"YES"</formula>
    </cfRule>
  </conditionalFormatting>
  <conditionalFormatting sqref="P1353">
    <cfRule type="cellIs" dxfId="4078" priority="7302" operator="equal">
      <formula>"Yes"</formula>
    </cfRule>
    <cfRule type="cellIs" dxfId="4077" priority="7303" operator="equal">
      <formula>"No update"</formula>
    </cfRule>
    <cfRule type="cellIs" dxfId="4076" priority="7304" operator="equal">
      <formula>"Site Only"</formula>
    </cfRule>
  </conditionalFormatting>
  <conditionalFormatting sqref="P1382">
    <cfRule type="cellIs" dxfId="4075" priority="7284" operator="equal">
      <formula>"Site only"</formula>
    </cfRule>
    <cfRule type="cellIs" dxfId="4074" priority="7285" operator="equal">
      <formula>"Portfolio Credit"</formula>
    </cfRule>
    <cfRule type="cellIs" dxfId="4073" priority="7286" operator="equal">
      <formula>"No Update"</formula>
    </cfRule>
    <cfRule type="cellIs" dxfId="4072" priority="7287" operator="equal">
      <formula>"New credit"</formula>
    </cfRule>
  </conditionalFormatting>
  <conditionalFormatting sqref="I1382">
    <cfRule type="cellIs" dxfId="4071" priority="7280" operator="equal">
      <formula>"Yes"</formula>
    </cfRule>
  </conditionalFormatting>
  <conditionalFormatting sqref="P1382">
    <cfRule type="cellIs" dxfId="4070" priority="7288" operator="equal">
      <formula>"No$751:$751 Update"</formula>
    </cfRule>
    <cfRule type="cellIs" dxfId="4069" priority="7289" operator="equal">
      <formula>"Updated"</formula>
    </cfRule>
    <cfRule type="cellIs" dxfId="4068" priority="7290" operator="equal">
      <formula>"Updated"</formula>
    </cfRule>
    <cfRule type="cellIs" dxfId="4067" priority="7291" operator="equal">
      <formula>"YES"</formula>
    </cfRule>
  </conditionalFormatting>
  <conditionalFormatting sqref="P1382">
    <cfRule type="cellIs" dxfId="4066" priority="7281" operator="equal">
      <formula>"Yes"</formula>
    </cfRule>
    <cfRule type="cellIs" dxfId="4065" priority="7282" operator="equal">
      <formula>"No update"</formula>
    </cfRule>
    <cfRule type="cellIs" dxfId="4064" priority="7283" operator="equal">
      <formula>"Site Only"</formula>
    </cfRule>
  </conditionalFormatting>
  <conditionalFormatting sqref="P1402">
    <cfRule type="cellIs" dxfId="4063" priority="7263" operator="equal">
      <formula>"Site only"</formula>
    </cfRule>
    <cfRule type="cellIs" dxfId="4062" priority="7264" operator="equal">
      <formula>"Portfolio Credit"</formula>
    </cfRule>
    <cfRule type="cellIs" dxfId="4061" priority="7265" operator="equal">
      <formula>"No Update"</formula>
    </cfRule>
    <cfRule type="cellIs" dxfId="4060" priority="7266" operator="equal">
      <formula>"New credit"</formula>
    </cfRule>
  </conditionalFormatting>
  <conditionalFormatting sqref="I1402">
    <cfRule type="cellIs" dxfId="4059" priority="7259" operator="equal">
      <formula>"Yes"</formula>
    </cfRule>
  </conditionalFormatting>
  <conditionalFormatting sqref="P1402">
    <cfRule type="cellIs" dxfId="4058" priority="7267" operator="equal">
      <formula>"No$751:$751 Update"</formula>
    </cfRule>
    <cfRule type="cellIs" dxfId="4057" priority="7268" operator="equal">
      <formula>"Updated"</formula>
    </cfRule>
    <cfRule type="cellIs" dxfId="4056" priority="7269" operator="equal">
      <formula>"Updated"</formula>
    </cfRule>
    <cfRule type="cellIs" dxfId="4055" priority="7270" operator="equal">
      <formula>"YES"</formula>
    </cfRule>
  </conditionalFormatting>
  <conditionalFormatting sqref="P1402">
    <cfRule type="cellIs" dxfId="4054" priority="7260" operator="equal">
      <formula>"Yes"</formula>
    </cfRule>
    <cfRule type="cellIs" dxfId="4053" priority="7261" operator="equal">
      <formula>"No update"</formula>
    </cfRule>
    <cfRule type="cellIs" dxfId="4052" priority="7262" operator="equal">
      <formula>"Site Only"</formula>
    </cfRule>
  </conditionalFormatting>
  <conditionalFormatting sqref="P1425">
    <cfRule type="cellIs" dxfId="4051" priority="7242" operator="equal">
      <formula>"Site only"</formula>
    </cfRule>
    <cfRule type="cellIs" dxfId="4050" priority="7243" operator="equal">
      <formula>"Portfolio Credit"</formula>
    </cfRule>
    <cfRule type="cellIs" dxfId="4049" priority="7244" operator="equal">
      <formula>"No Update"</formula>
    </cfRule>
    <cfRule type="cellIs" dxfId="4048" priority="7245" operator="equal">
      <formula>"New credit"</formula>
    </cfRule>
  </conditionalFormatting>
  <conditionalFormatting sqref="I1425">
    <cfRule type="cellIs" dxfId="4047" priority="7238" operator="equal">
      <formula>"Yes"</formula>
    </cfRule>
  </conditionalFormatting>
  <conditionalFormatting sqref="P1425">
    <cfRule type="cellIs" dxfId="4046" priority="7246" operator="equal">
      <formula>"No$751:$751 Update"</formula>
    </cfRule>
    <cfRule type="cellIs" dxfId="4045" priority="7247" operator="equal">
      <formula>"Updated"</formula>
    </cfRule>
    <cfRule type="cellIs" dxfId="4044" priority="7248" operator="equal">
      <formula>"Updated"</formula>
    </cfRule>
    <cfRule type="cellIs" dxfId="4043" priority="7249" operator="equal">
      <formula>"YES"</formula>
    </cfRule>
  </conditionalFormatting>
  <conditionalFormatting sqref="P1425">
    <cfRule type="cellIs" dxfId="4042" priority="7239" operator="equal">
      <formula>"Yes"</formula>
    </cfRule>
    <cfRule type="cellIs" dxfId="4041" priority="7240" operator="equal">
      <formula>"No update"</formula>
    </cfRule>
    <cfRule type="cellIs" dxfId="4040" priority="7241" operator="equal">
      <formula>"Site Only"</formula>
    </cfRule>
  </conditionalFormatting>
  <conditionalFormatting sqref="P1444">
    <cfRule type="cellIs" dxfId="4039" priority="7221" operator="equal">
      <formula>"Site only"</formula>
    </cfRule>
    <cfRule type="cellIs" dxfId="4038" priority="7222" operator="equal">
      <formula>"Portfolio Credit"</formula>
    </cfRule>
    <cfRule type="cellIs" dxfId="4037" priority="7223" operator="equal">
      <formula>"No Update"</formula>
    </cfRule>
    <cfRule type="cellIs" dxfId="4036" priority="7224" operator="equal">
      <formula>"New credit"</formula>
    </cfRule>
  </conditionalFormatting>
  <conditionalFormatting sqref="I1444">
    <cfRule type="cellIs" dxfId="4035" priority="7217" operator="equal">
      <formula>"Yes"</formula>
    </cfRule>
  </conditionalFormatting>
  <conditionalFormatting sqref="P1444">
    <cfRule type="cellIs" dxfId="4034" priority="7225" operator="equal">
      <formula>"No$751:$751 Update"</formula>
    </cfRule>
    <cfRule type="cellIs" dxfId="4033" priority="7226" operator="equal">
      <formula>"Updated"</formula>
    </cfRule>
    <cfRule type="cellIs" dxfId="4032" priority="7227" operator="equal">
      <formula>"Updated"</formula>
    </cfRule>
    <cfRule type="cellIs" dxfId="4031" priority="7228" operator="equal">
      <formula>"YES"</formula>
    </cfRule>
  </conditionalFormatting>
  <conditionalFormatting sqref="P1444">
    <cfRule type="cellIs" dxfId="4030" priority="7218" operator="equal">
      <formula>"Yes"</formula>
    </cfRule>
    <cfRule type="cellIs" dxfId="4029" priority="7219" operator="equal">
      <formula>"No update"</formula>
    </cfRule>
    <cfRule type="cellIs" dxfId="4028" priority="7220" operator="equal">
      <formula>"Site Only"</formula>
    </cfRule>
  </conditionalFormatting>
  <conditionalFormatting sqref="P1462">
    <cfRule type="cellIs" dxfId="4027" priority="7200" operator="equal">
      <formula>"Site only"</formula>
    </cfRule>
    <cfRule type="cellIs" dxfId="4026" priority="7201" operator="equal">
      <formula>"Portfolio Credit"</formula>
    </cfRule>
    <cfRule type="cellIs" dxfId="4025" priority="7202" operator="equal">
      <formula>"No Update"</formula>
    </cfRule>
    <cfRule type="cellIs" dxfId="4024" priority="7203" operator="equal">
      <formula>"New credit"</formula>
    </cfRule>
  </conditionalFormatting>
  <conditionalFormatting sqref="I1462">
    <cfRule type="cellIs" dxfId="4023" priority="7196" operator="equal">
      <formula>"Yes"</formula>
    </cfRule>
  </conditionalFormatting>
  <conditionalFormatting sqref="P1462">
    <cfRule type="cellIs" dxfId="4022" priority="7204" operator="equal">
      <formula>"No$751:$751 Update"</formula>
    </cfRule>
    <cfRule type="cellIs" dxfId="4021" priority="7205" operator="equal">
      <formula>"Updated"</formula>
    </cfRule>
    <cfRule type="cellIs" dxfId="4020" priority="7206" operator="equal">
      <formula>"Updated"</formula>
    </cfRule>
    <cfRule type="cellIs" dxfId="4019" priority="7207" operator="equal">
      <formula>"YES"</formula>
    </cfRule>
  </conditionalFormatting>
  <conditionalFormatting sqref="P1462">
    <cfRule type="cellIs" dxfId="4018" priority="7197" operator="equal">
      <formula>"Yes"</formula>
    </cfRule>
    <cfRule type="cellIs" dxfId="4017" priority="7198" operator="equal">
      <formula>"No update"</formula>
    </cfRule>
    <cfRule type="cellIs" dxfId="4016" priority="7199" operator="equal">
      <formula>"Site Only"</formula>
    </cfRule>
  </conditionalFormatting>
  <conditionalFormatting sqref="P1497">
    <cfRule type="cellIs" dxfId="4015" priority="7179" operator="equal">
      <formula>"Site only"</formula>
    </cfRule>
    <cfRule type="cellIs" dxfId="4014" priority="7180" operator="equal">
      <formula>"Portfolio Credit"</formula>
    </cfRule>
    <cfRule type="cellIs" dxfId="4013" priority="7181" operator="equal">
      <formula>"No Update"</formula>
    </cfRule>
    <cfRule type="cellIs" dxfId="4012" priority="7182" operator="equal">
      <formula>"New credit"</formula>
    </cfRule>
  </conditionalFormatting>
  <conditionalFormatting sqref="I1497">
    <cfRule type="cellIs" dxfId="4011" priority="7175" operator="equal">
      <formula>"Yes"</formula>
    </cfRule>
  </conditionalFormatting>
  <conditionalFormatting sqref="P1497">
    <cfRule type="cellIs" dxfId="4010" priority="7183" operator="equal">
      <formula>"No$751:$751 Update"</formula>
    </cfRule>
    <cfRule type="cellIs" dxfId="4009" priority="7184" operator="equal">
      <formula>"Updated"</formula>
    </cfRule>
    <cfRule type="cellIs" dxfId="4008" priority="7185" operator="equal">
      <formula>"Updated"</formula>
    </cfRule>
    <cfRule type="cellIs" dxfId="4007" priority="7186" operator="equal">
      <formula>"YES"</formula>
    </cfRule>
  </conditionalFormatting>
  <conditionalFormatting sqref="P1497">
    <cfRule type="cellIs" dxfId="4006" priority="7176" operator="equal">
      <formula>"Yes"</formula>
    </cfRule>
    <cfRule type="cellIs" dxfId="4005" priority="7177" operator="equal">
      <formula>"No update"</formula>
    </cfRule>
    <cfRule type="cellIs" dxfId="4004" priority="7178" operator="equal">
      <formula>"Site Only"</formula>
    </cfRule>
  </conditionalFormatting>
  <conditionalFormatting sqref="P1519">
    <cfRule type="cellIs" dxfId="4003" priority="7158" operator="equal">
      <formula>"Site only"</formula>
    </cfRule>
    <cfRule type="cellIs" dxfId="4002" priority="7159" operator="equal">
      <formula>"Portfolio Credit"</formula>
    </cfRule>
    <cfRule type="cellIs" dxfId="4001" priority="7160" operator="equal">
      <formula>"No Update"</formula>
    </cfRule>
    <cfRule type="cellIs" dxfId="4000" priority="7161" operator="equal">
      <formula>"New credit"</formula>
    </cfRule>
  </conditionalFormatting>
  <conditionalFormatting sqref="I1519">
    <cfRule type="cellIs" dxfId="3999" priority="7154" operator="equal">
      <formula>"Yes"</formula>
    </cfRule>
  </conditionalFormatting>
  <conditionalFormatting sqref="P1519">
    <cfRule type="cellIs" dxfId="3998" priority="7162" operator="equal">
      <formula>"No$751:$751 Update"</formula>
    </cfRule>
    <cfRule type="cellIs" dxfId="3997" priority="7163" operator="equal">
      <formula>"Updated"</formula>
    </cfRule>
    <cfRule type="cellIs" dxfId="3996" priority="7164" operator="equal">
      <formula>"Updated"</formula>
    </cfRule>
    <cfRule type="cellIs" dxfId="3995" priority="7165" operator="equal">
      <formula>"YES"</formula>
    </cfRule>
  </conditionalFormatting>
  <conditionalFormatting sqref="P1519">
    <cfRule type="cellIs" dxfId="3994" priority="7155" operator="equal">
      <formula>"Yes"</formula>
    </cfRule>
    <cfRule type="cellIs" dxfId="3993" priority="7156" operator="equal">
      <formula>"No update"</formula>
    </cfRule>
    <cfRule type="cellIs" dxfId="3992" priority="7157" operator="equal">
      <formula>"Site Only"</formula>
    </cfRule>
  </conditionalFormatting>
  <conditionalFormatting sqref="P1541">
    <cfRule type="cellIs" dxfId="3991" priority="7137" operator="equal">
      <formula>"Site only"</formula>
    </cfRule>
    <cfRule type="cellIs" dxfId="3990" priority="7138" operator="equal">
      <formula>"Portfolio Credit"</formula>
    </cfRule>
    <cfRule type="cellIs" dxfId="3989" priority="7139" operator="equal">
      <formula>"No Update"</formula>
    </cfRule>
    <cfRule type="cellIs" dxfId="3988" priority="7140" operator="equal">
      <formula>"New credit"</formula>
    </cfRule>
  </conditionalFormatting>
  <conditionalFormatting sqref="I1541">
    <cfRule type="cellIs" dxfId="3987" priority="7133" operator="equal">
      <formula>"Yes"</formula>
    </cfRule>
  </conditionalFormatting>
  <conditionalFormatting sqref="C1542">
    <cfRule type="cellIs" dxfId="3986" priority="7152" operator="equal">
      <formula>"Uploaded"</formula>
    </cfRule>
  </conditionalFormatting>
  <conditionalFormatting sqref="P1541">
    <cfRule type="cellIs" dxfId="3985" priority="7141" operator="equal">
      <formula>"No$751:$751 Update"</formula>
    </cfRule>
    <cfRule type="cellIs" dxfId="3984" priority="7142" operator="equal">
      <formula>"Updated"</formula>
    </cfRule>
    <cfRule type="cellIs" dxfId="3983" priority="7143" operator="equal">
      <formula>"Updated"</formula>
    </cfRule>
    <cfRule type="cellIs" dxfId="3982" priority="7144" operator="equal">
      <formula>"YES"</formula>
    </cfRule>
  </conditionalFormatting>
  <conditionalFormatting sqref="P1541">
    <cfRule type="cellIs" dxfId="3981" priority="7134" operator="equal">
      <formula>"Yes"</formula>
    </cfRule>
    <cfRule type="cellIs" dxfId="3980" priority="7135" operator="equal">
      <formula>"No update"</formula>
    </cfRule>
    <cfRule type="cellIs" dxfId="3979" priority="7136" operator="equal">
      <formula>"Site Only"</formula>
    </cfRule>
  </conditionalFormatting>
  <conditionalFormatting sqref="P1567">
    <cfRule type="cellIs" dxfId="3978" priority="7116" operator="equal">
      <formula>"Site only"</formula>
    </cfRule>
    <cfRule type="cellIs" dxfId="3977" priority="7117" operator="equal">
      <formula>"Portfolio Credit"</formula>
    </cfRule>
    <cfRule type="cellIs" dxfId="3976" priority="7118" operator="equal">
      <formula>"No Update"</formula>
    </cfRule>
    <cfRule type="cellIs" dxfId="3975" priority="7119" operator="equal">
      <formula>"New credit"</formula>
    </cfRule>
  </conditionalFormatting>
  <conditionalFormatting sqref="I1567">
    <cfRule type="cellIs" dxfId="3974" priority="7112" operator="equal">
      <formula>"Yes"</formula>
    </cfRule>
  </conditionalFormatting>
  <conditionalFormatting sqref="C1568">
    <cfRule type="cellIs" dxfId="3973" priority="7131" operator="equal">
      <formula>"Uploaded"</formula>
    </cfRule>
  </conditionalFormatting>
  <conditionalFormatting sqref="P1567">
    <cfRule type="cellIs" dxfId="3972" priority="7120" operator="equal">
      <formula>"No$751:$751 Update"</formula>
    </cfRule>
    <cfRule type="cellIs" dxfId="3971" priority="7121" operator="equal">
      <formula>"Updated"</formula>
    </cfRule>
    <cfRule type="cellIs" dxfId="3970" priority="7122" operator="equal">
      <formula>"Updated"</formula>
    </cfRule>
    <cfRule type="cellIs" dxfId="3969" priority="7123" operator="equal">
      <formula>"YES"</formula>
    </cfRule>
  </conditionalFormatting>
  <conditionalFormatting sqref="P1567">
    <cfRule type="cellIs" dxfId="3968" priority="7113" operator="equal">
      <formula>"Yes"</formula>
    </cfRule>
    <cfRule type="cellIs" dxfId="3967" priority="7114" operator="equal">
      <formula>"No update"</formula>
    </cfRule>
    <cfRule type="cellIs" dxfId="3966" priority="7115" operator="equal">
      <formula>"Site Only"</formula>
    </cfRule>
  </conditionalFormatting>
  <conditionalFormatting sqref="P1587">
    <cfRule type="cellIs" dxfId="3965" priority="7095" operator="equal">
      <formula>"Site only"</formula>
    </cfRule>
    <cfRule type="cellIs" dxfId="3964" priority="7096" operator="equal">
      <formula>"Portfolio Credit"</formula>
    </cfRule>
    <cfRule type="cellIs" dxfId="3963" priority="7097" operator="equal">
      <formula>"No Update"</formula>
    </cfRule>
    <cfRule type="cellIs" dxfId="3962" priority="7098" operator="equal">
      <formula>"New credit"</formula>
    </cfRule>
  </conditionalFormatting>
  <conditionalFormatting sqref="I1587">
    <cfRule type="cellIs" dxfId="3961" priority="7091" operator="equal">
      <formula>"Yes"</formula>
    </cfRule>
  </conditionalFormatting>
  <conditionalFormatting sqref="C1587:C1588">
    <cfRule type="cellIs" dxfId="3960" priority="7110" operator="equal">
      <formula>"Uploaded"</formula>
    </cfRule>
  </conditionalFormatting>
  <conditionalFormatting sqref="P1587">
    <cfRule type="cellIs" dxfId="3959" priority="7099" operator="equal">
      <formula>"No$751:$751 Update"</formula>
    </cfRule>
    <cfRule type="cellIs" dxfId="3958" priority="7100" operator="equal">
      <formula>"Updated"</formula>
    </cfRule>
    <cfRule type="cellIs" dxfId="3957" priority="7101" operator="equal">
      <formula>"Updated"</formula>
    </cfRule>
    <cfRule type="cellIs" dxfId="3956" priority="7102" operator="equal">
      <formula>"YES"</formula>
    </cfRule>
  </conditionalFormatting>
  <conditionalFormatting sqref="P1587">
    <cfRule type="cellIs" dxfId="3955" priority="7092" operator="equal">
      <formula>"Yes"</formula>
    </cfRule>
    <cfRule type="cellIs" dxfId="3954" priority="7093" operator="equal">
      <formula>"No update"</formula>
    </cfRule>
    <cfRule type="cellIs" dxfId="3953" priority="7094" operator="equal">
      <formula>"Site Only"</formula>
    </cfRule>
  </conditionalFormatting>
  <conditionalFormatting sqref="P1626">
    <cfRule type="cellIs" dxfId="3952" priority="7074" operator="equal">
      <formula>"Site only"</formula>
    </cfRule>
    <cfRule type="cellIs" dxfId="3951" priority="7075" operator="equal">
      <formula>"Portfolio Credit"</formula>
    </cfRule>
    <cfRule type="cellIs" dxfId="3950" priority="7076" operator="equal">
      <formula>"No Update"</formula>
    </cfRule>
    <cfRule type="cellIs" dxfId="3949" priority="7077" operator="equal">
      <formula>"New credit"</formula>
    </cfRule>
  </conditionalFormatting>
  <conditionalFormatting sqref="I1626">
    <cfRule type="cellIs" dxfId="3948" priority="7070" operator="equal">
      <formula>"Yes"</formula>
    </cfRule>
  </conditionalFormatting>
  <conditionalFormatting sqref="P1626">
    <cfRule type="cellIs" dxfId="3947" priority="7078" operator="equal">
      <formula>"No$751:$751 Update"</formula>
    </cfRule>
    <cfRule type="cellIs" dxfId="3946" priority="7079" operator="equal">
      <formula>"Updated"</formula>
    </cfRule>
    <cfRule type="cellIs" dxfId="3945" priority="7080" operator="equal">
      <formula>"Updated"</formula>
    </cfRule>
    <cfRule type="cellIs" dxfId="3944" priority="7081" operator="equal">
      <formula>"YES"</formula>
    </cfRule>
  </conditionalFormatting>
  <conditionalFormatting sqref="P1626">
    <cfRule type="cellIs" dxfId="3943" priority="7071" operator="equal">
      <formula>"Yes"</formula>
    </cfRule>
    <cfRule type="cellIs" dxfId="3942" priority="7072" operator="equal">
      <formula>"No update"</formula>
    </cfRule>
    <cfRule type="cellIs" dxfId="3941" priority="7073" operator="equal">
      <formula>"Site Only"</formula>
    </cfRule>
  </conditionalFormatting>
  <conditionalFormatting sqref="P1656">
    <cfRule type="cellIs" dxfId="3940" priority="7053" operator="equal">
      <formula>"Site only"</formula>
    </cfRule>
    <cfRule type="cellIs" dxfId="3939" priority="7054" operator="equal">
      <formula>"Portfolio Credit"</formula>
    </cfRule>
    <cfRule type="cellIs" dxfId="3938" priority="7055" operator="equal">
      <formula>"No Update"</formula>
    </cfRule>
    <cfRule type="cellIs" dxfId="3937" priority="7056" operator="equal">
      <formula>"New credit"</formula>
    </cfRule>
  </conditionalFormatting>
  <conditionalFormatting sqref="I1656">
    <cfRule type="cellIs" dxfId="3936" priority="7049" operator="equal">
      <formula>"Yes"</formula>
    </cfRule>
  </conditionalFormatting>
  <conditionalFormatting sqref="P1656">
    <cfRule type="cellIs" dxfId="3935" priority="7057" operator="equal">
      <formula>"No$751:$751 Update"</formula>
    </cfRule>
    <cfRule type="cellIs" dxfId="3934" priority="7058" operator="equal">
      <formula>"Updated"</formula>
    </cfRule>
    <cfRule type="cellIs" dxfId="3933" priority="7059" operator="equal">
      <formula>"Updated"</formula>
    </cfRule>
    <cfRule type="cellIs" dxfId="3932" priority="7060" operator="equal">
      <formula>"YES"</formula>
    </cfRule>
  </conditionalFormatting>
  <conditionalFormatting sqref="P1656">
    <cfRule type="cellIs" dxfId="3931" priority="7050" operator="equal">
      <formula>"Yes"</formula>
    </cfRule>
    <cfRule type="cellIs" dxfId="3930" priority="7051" operator="equal">
      <formula>"No update"</formula>
    </cfRule>
    <cfRule type="cellIs" dxfId="3929" priority="7052" operator="equal">
      <formula>"Site Only"</formula>
    </cfRule>
  </conditionalFormatting>
  <conditionalFormatting sqref="P1689">
    <cfRule type="cellIs" dxfId="3928" priority="7032" operator="equal">
      <formula>"Site only"</formula>
    </cfRule>
    <cfRule type="cellIs" dxfId="3927" priority="7033" operator="equal">
      <formula>"Portfolio Credit"</formula>
    </cfRule>
    <cfRule type="cellIs" dxfId="3926" priority="7034" operator="equal">
      <formula>"No Update"</formula>
    </cfRule>
    <cfRule type="cellIs" dxfId="3925" priority="7035" operator="equal">
      <formula>"New credit"</formula>
    </cfRule>
  </conditionalFormatting>
  <conditionalFormatting sqref="I1689">
    <cfRule type="cellIs" dxfId="3924" priority="7028" operator="equal">
      <formula>"Yes"</formula>
    </cfRule>
  </conditionalFormatting>
  <conditionalFormatting sqref="C1690">
    <cfRule type="cellIs" dxfId="3923" priority="7047" operator="equal">
      <formula>"Uploaded"</formula>
    </cfRule>
  </conditionalFormatting>
  <conditionalFormatting sqref="P1689">
    <cfRule type="cellIs" dxfId="3922" priority="7036" operator="equal">
      <formula>"No$751:$751 Update"</formula>
    </cfRule>
    <cfRule type="cellIs" dxfId="3921" priority="7037" operator="equal">
      <formula>"Updated"</formula>
    </cfRule>
    <cfRule type="cellIs" dxfId="3920" priority="7038" operator="equal">
      <formula>"Updated"</formula>
    </cfRule>
    <cfRule type="cellIs" dxfId="3919" priority="7039" operator="equal">
      <formula>"YES"</formula>
    </cfRule>
  </conditionalFormatting>
  <conditionalFormatting sqref="P1689">
    <cfRule type="cellIs" dxfId="3918" priority="7029" operator="equal">
      <formula>"Yes"</formula>
    </cfRule>
    <cfRule type="cellIs" dxfId="3917" priority="7030" operator="equal">
      <formula>"No update"</formula>
    </cfRule>
    <cfRule type="cellIs" dxfId="3916" priority="7031" operator="equal">
      <formula>"Site Only"</formula>
    </cfRule>
  </conditionalFormatting>
  <conditionalFormatting sqref="P1713">
    <cfRule type="cellIs" dxfId="3915" priority="7011" operator="equal">
      <formula>"Site only"</formula>
    </cfRule>
    <cfRule type="cellIs" dxfId="3914" priority="7012" operator="equal">
      <formula>"Portfolio Credit"</formula>
    </cfRule>
    <cfRule type="cellIs" dxfId="3913" priority="7013" operator="equal">
      <formula>"No Update"</formula>
    </cfRule>
    <cfRule type="cellIs" dxfId="3912" priority="7014" operator="equal">
      <formula>"New credit"</formula>
    </cfRule>
  </conditionalFormatting>
  <conditionalFormatting sqref="I1713">
    <cfRule type="cellIs" dxfId="3911" priority="7007" operator="equal">
      <formula>"Yes"</formula>
    </cfRule>
  </conditionalFormatting>
  <conditionalFormatting sqref="C1714">
    <cfRule type="cellIs" dxfId="3910" priority="7026" operator="equal">
      <formula>"Uploaded"</formula>
    </cfRule>
  </conditionalFormatting>
  <conditionalFormatting sqref="P1713">
    <cfRule type="cellIs" dxfId="3909" priority="7015" operator="equal">
      <formula>"No$751:$751 Update"</formula>
    </cfRule>
    <cfRule type="cellIs" dxfId="3908" priority="7016" operator="equal">
      <formula>"Updated"</formula>
    </cfRule>
    <cfRule type="cellIs" dxfId="3907" priority="7017" operator="equal">
      <formula>"Updated"</formula>
    </cfRule>
    <cfRule type="cellIs" dxfId="3906" priority="7018" operator="equal">
      <formula>"YES"</formula>
    </cfRule>
  </conditionalFormatting>
  <conditionalFormatting sqref="P1713">
    <cfRule type="cellIs" dxfId="3905" priority="7008" operator="equal">
      <formula>"Yes"</formula>
    </cfRule>
    <cfRule type="cellIs" dxfId="3904" priority="7009" operator="equal">
      <formula>"No update"</formula>
    </cfRule>
    <cfRule type="cellIs" dxfId="3903" priority="7010" operator="equal">
      <formula>"Site Only"</formula>
    </cfRule>
  </conditionalFormatting>
  <conditionalFormatting sqref="P1735">
    <cfRule type="cellIs" dxfId="3902" priority="6990" operator="equal">
      <formula>"Site only"</formula>
    </cfRule>
    <cfRule type="cellIs" dxfId="3901" priority="6991" operator="equal">
      <formula>"Portfolio Credit"</formula>
    </cfRule>
    <cfRule type="cellIs" dxfId="3900" priority="6992" operator="equal">
      <formula>"No Update"</formula>
    </cfRule>
    <cfRule type="cellIs" dxfId="3899" priority="6993" operator="equal">
      <formula>"New credit"</formula>
    </cfRule>
  </conditionalFormatting>
  <conditionalFormatting sqref="I1735">
    <cfRule type="cellIs" dxfId="3898" priority="6986" operator="equal">
      <formula>"Yes"</formula>
    </cfRule>
  </conditionalFormatting>
  <conditionalFormatting sqref="C1736">
    <cfRule type="cellIs" dxfId="3897" priority="7005" operator="equal">
      <formula>"Uploaded"</formula>
    </cfRule>
  </conditionalFormatting>
  <conditionalFormatting sqref="P1735">
    <cfRule type="cellIs" dxfId="3896" priority="6994" operator="equal">
      <formula>"No$751:$751 Update"</formula>
    </cfRule>
    <cfRule type="cellIs" dxfId="3895" priority="6995" operator="equal">
      <formula>"Updated"</formula>
    </cfRule>
    <cfRule type="cellIs" dxfId="3894" priority="6996" operator="equal">
      <formula>"Updated"</formula>
    </cfRule>
    <cfRule type="cellIs" dxfId="3893" priority="6997" operator="equal">
      <formula>"YES"</formula>
    </cfRule>
  </conditionalFormatting>
  <conditionalFormatting sqref="P1735">
    <cfRule type="cellIs" dxfId="3892" priority="6987" operator="equal">
      <formula>"Yes"</formula>
    </cfRule>
    <cfRule type="cellIs" dxfId="3891" priority="6988" operator="equal">
      <formula>"No update"</formula>
    </cfRule>
    <cfRule type="cellIs" dxfId="3890" priority="6989" operator="equal">
      <formula>"Site Only"</formula>
    </cfRule>
  </conditionalFormatting>
  <conditionalFormatting sqref="P1760">
    <cfRule type="cellIs" dxfId="3889" priority="6969" operator="equal">
      <formula>"Site only"</formula>
    </cfRule>
    <cfRule type="cellIs" dxfId="3888" priority="6970" operator="equal">
      <formula>"Portfolio Credit"</formula>
    </cfRule>
    <cfRule type="cellIs" dxfId="3887" priority="6971" operator="equal">
      <formula>"No Update"</formula>
    </cfRule>
    <cfRule type="cellIs" dxfId="3886" priority="6972" operator="equal">
      <formula>"New credit"</formula>
    </cfRule>
  </conditionalFormatting>
  <conditionalFormatting sqref="I1760">
    <cfRule type="cellIs" dxfId="3885" priority="6965" operator="equal">
      <formula>"Yes"</formula>
    </cfRule>
  </conditionalFormatting>
  <conditionalFormatting sqref="P1760">
    <cfRule type="cellIs" dxfId="3884" priority="6973" operator="equal">
      <formula>"No$751:$751 Update"</formula>
    </cfRule>
    <cfRule type="cellIs" dxfId="3883" priority="6974" operator="equal">
      <formula>"Updated"</formula>
    </cfRule>
    <cfRule type="cellIs" dxfId="3882" priority="6975" operator="equal">
      <formula>"Updated"</formula>
    </cfRule>
    <cfRule type="cellIs" dxfId="3881" priority="6976" operator="equal">
      <formula>"YES"</formula>
    </cfRule>
  </conditionalFormatting>
  <conditionalFormatting sqref="P1760">
    <cfRule type="cellIs" dxfId="3880" priority="6966" operator="equal">
      <formula>"Yes"</formula>
    </cfRule>
    <cfRule type="cellIs" dxfId="3879" priority="6967" operator="equal">
      <formula>"No update"</formula>
    </cfRule>
    <cfRule type="cellIs" dxfId="3878" priority="6968" operator="equal">
      <formula>"Site Only"</formula>
    </cfRule>
  </conditionalFormatting>
  <conditionalFormatting sqref="P1808">
    <cfRule type="cellIs" dxfId="3877" priority="6948" operator="equal">
      <formula>"Site only"</formula>
    </cfRule>
    <cfRule type="cellIs" dxfId="3876" priority="6949" operator="equal">
      <formula>"Portfolio Credit"</formula>
    </cfRule>
    <cfRule type="cellIs" dxfId="3875" priority="6950" operator="equal">
      <formula>"No Update"</formula>
    </cfRule>
    <cfRule type="cellIs" dxfId="3874" priority="6951" operator="equal">
      <formula>"New credit"</formula>
    </cfRule>
  </conditionalFormatting>
  <conditionalFormatting sqref="I1808">
    <cfRule type="cellIs" dxfId="3873" priority="6944" operator="equal">
      <formula>"Yes"</formula>
    </cfRule>
  </conditionalFormatting>
  <conditionalFormatting sqref="C1809">
    <cfRule type="cellIs" dxfId="3872" priority="6963" operator="equal">
      <formula>"Uploaded"</formula>
    </cfRule>
  </conditionalFormatting>
  <conditionalFormatting sqref="P1808">
    <cfRule type="cellIs" dxfId="3871" priority="6952" operator="equal">
      <formula>"No$751:$751 Update"</formula>
    </cfRule>
    <cfRule type="cellIs" dxfId="3870" priority="6953" operator="equal">
      <formula>"Updated"</formula>
    </cfRule>
    <cfRule type="cellIs" dxfId="3869" priority="6954" operator="equal">
      <formula>"Updated"</formula>
    </cfRule>
    <cfRule type="cellIs" dxfId="3868" priority="6955" operator="equal">
      <formula>"YES"</formula>
    </cfRule>
  </conditionalFormatting>
  <conditionalFormatting sqref="P1808">
    <cfRule type="cellIs" dxfId="3867" priority="6945" operator="equal">
      <formula>"Yes"</formula>
    </cfRule>
    <cfRule type="cellIs" dxfId="3866" priority="6946" operator="equal">
      <formula>"No update"</formula>
    </cfRule>
    <cfRule type="cellIs" dxfId="3865" priority="6947" operator="equal">
      <formula>"Site Only"</formula>
    </cfRule>
  </conditionalFormatting>
  <conditionalFormatting sqref="P1829">
    <cfRule type="cellIs" dxfId="3864" priority="6927" operator="equal">
      <formula>"Site only"</formula>
    </cfRule>
    <cfRule type="cellIs" dxfId="3863" priority="6928" operator="equal">
      <formula>"Portfolio Credit"</formula>
    </cfRule>
    <cfRule type="cellIs" dxfId="3862" priority="6929" operator="equal">
      <formula>"No Update"</formula>
    </cfRule>
    <cfRule type="cellIs" dxfId="3861" priority="6930" operator="equal">
      <formula>"New credit"</formula>
    </cfRule>
  </conditionalFormatting>
  <conditionalFormatting sqref="I1829">
    <cfRule type="cellIs" dxfId="3860" priority="6923" operator="equal">
      <formula>"Yes"</formula>
    </cfRule>
  </conditionalFormatting>
  <conditionalFormatting sqref="C1830">
    <cfRule type="cellIs" dxfId="3859" priority="6942" operator="equal">
      <formula>"Uploaded"</formula>
    </cfRule>
  </conditionalFormatting>
  <conditionalFormatting sqref="P1829">
    <cfRule type="cellIs" dxfId="3858" priority="6931" operator="equal">
      <formula>"No$751:$751 Update"</formula>
    </cfRule>
    <cfRule type="cellIs" dxfId="3857" priority="6932" operator="equal">
      <formula>"Updated"</formula>
    </cfRule>
    <cfRule type="cellIs" dxfId="3856" priority="6933" operator="equal">
      <formula>"Updated"</formula>
    </cfRule>
    <cfRule type="cellIs" dxfId="3855" priority="6934" operator="equal">
      <formula>"YES"</formula>
    </cfRule>
  </conditionalFormatting>
  <conditionalFormatting sqref="P1829">
    <cfRule type="cellIs" dxfId="3854" priority="6924" operator="equal">
      <formula>"Yes"</formula>
    </cfRule>
    <cfRule type="cellIs" dxfId="3853" priority="6925" operator="equal">
      <formula>"No update"</formula>
    </cfRule>
    <cfRule type="cellIs" dxfId="3852" priority="6926" operator="equal">
      <formula>"Site Only"</formula>
    </cfRule>
  </conditionalFormatting>
  <conditionalFormatting sqref="P1851">
    <cfRule type="cellIs" dxfId="3851" priority="6906" operator="equal">
      <formula>"Site only"</formula>
    </cfRule>
    <cfRule type="cellIs" dxfId="3850" priority="6907" operator="equal">
      <formula>"Portfolio Credit"</formula>
    </cfRule>
    <cfRule type="cellIs" dxfId="3849" priority="6908" operator="equal">
      <formula>"No Update"</formula>
    </cfRule>
    <cfRule type="cellIs" dxfId="3848" priority="6909" operator="equal">
      <formula>"New credit"</formula>
    </cfRule>
  </conditionalFormatting>
  <conditionalFormatting sqref="I1851">
    <cfRule type="cellIs" dxfId="3847" priority="6902" operator="equal">
      <formula>"Yes"</formula>
    </cfRule>
  </conditionalFormatting>
  <conditionalFormatting sqref="P1851">
    <cfRule type="cellIs" dxfId="3846" priority="6910" operator="equal">
      <formula>"No$751:$751 Update"</formula>
    </cfRule>
    <cfRule type="cellIs" dxfId="3845" priority="6911" operator="equal">
      <formula>"Updated"</formula>
    </cfRule>
    <cfRule type="cellIs" dxfId="3844" priority="6912" operator="equal">
      <formula>"Updated"</formula>
    </cfRule>
    <cfRule type="cellIs" dxfId="3843" priority="6913" operator="equal">
      <formula>"YES"</formula>
    </cfRule>
  </conditionalFormatting>
  <conditionalFormatting sqref="P1851">
    <cfRule type="cellIs" dxfId="3842" priority="6903" operator="equal">
      <formula>"Yes"</formula>
    </cfRule>
    <cfRule type="cellIs" dxfId="3841" priority="6904" operator="equal">
      <formula>"No update"</formula>
    </cfRule>
    <cfRule type="cellIs" dxfId="3840" priority="6905" operator="equal">
      <formula>"Site Only"</formula>
    </cfRule>
  </conditionalFormatting>
  <conditionalFormatting sqref="P1906">
    <cfRule type="cellIs" dxfId="3839" priority="6842" operator="equal">
      <formula>"Site only"</formula>
    </cfRule>
    <cfRule type="cellIs" dxfId="3838" priority="6843" operator="equal">
      <formula>"Portfolio Credit"</formula>
    </cfRule>
    <cfRule type="cellIs" dxfId="3837" priority="6844" operator="equal">
      <formula>"No Update"</formula>
    </cfRule>
    <cfRule type="cellIs" dxfId="3836" priority="6845" operator="equal">
      <formula>"New credit"</formula>
    </cfRule>
  </conditionalFormatting>
  <conditionalFormatting sqref="I1906">
    <cfRule type="cellIs" dxfId="3835" priority="6838" operator="equal">
      <formula>"Yes"</formula>
    </cfRule>
  </conditionalFormatting>
  <conditionalFormatting sqref="P1906">
    <cfRule type="cellIs" dxfId="3834" priority="6846" operator="equal">
      <formula>"No$751:$751 Update"</formula>
    </cfRule>
    <cfRule type="cellIs" dxfId="3833" priority="6847" operator="equal">
      <formula>"Updated"</formula>
    </cfRule>
    <cfRule type="cellIs" dxfId="3832" priority="6848" operator="equal">
      <formula>"Updated"</formula>
    </cfRule>
    <cfRule type="cellIs" dxfId="3831" priority="6849" operator="equal">
      <formula>"YES"</formula>
    </cfRule>
  </conditionalFormatting>
  <conditionalFormatting sqref="P1906">
    <cfRule type="cellIs" dxfId="3830" priority="6839" operator="equal">
      <formula>"Yes"</formula>
    </cfRule>
    <cfRule type="cellIs" dxfId="3829" priority="6840" operator="equal">
      <formula>"No update"</formula>
    </cfRule>
    <cfRule type="cellIs" dxfId="3828" priority="6841" operator="equal">
      <formula>"Site Only"</formula>
    </cfRule>
  </conditionalFormatting>
  <conditionalFormatting sqref="P1887">
    <cfRule type="cellIs" dxfId="3827" priority="6885" operator="equal">
      <formula>"Site only"</formula>
    </cfRule>
    <cfRule type="cellIs" dxfId="3826" priority="6886" operator="equal">
      <formula>"Portfolio Credit"</formula>
    </cfRule>
    <cfRule type="cellIs" dxfId="3825" priority="6887" operator="equal">
      <formula>"No Update"</formula>
    </cfRule>
    <cfRule type="cellIs" dxfId="3824" priority="6888" operator="equal">
      <formula>"New credit"</formula>
    </cfRule>
  </conditionalFormatting>
  <conditionalFormatting sqref="I1930">
    <cfRule type="cellIs" dxfId="3823" priority="6817" operator="equal">
      <formula>"Yes"</formula>
    </cfRule>
  </conditionalFormatting>
  <conditionalFormatting sqref="P1887">
    <cfRule type="cellIs" dxfId="3822" priority="6889" operator="equal">
      <formula>"No$751:$751 Update"</formula>
    </cfRule>
    <cfRule type="cellIs" dxfId="3821" priority="6890" operator="equal">
      <formula>"Updated"</formula>
    </cfRule>
    <cfRule type="cellIs" dxfId="3820" priority="6891" operator="equal">
      <formula>"Updated"</formula>
    </cfRule>
    <cfRule type="cellIs" dxfId="3819" priority="6892" operator="equal">
      <formula>"YES"</formula>
    </cfRule>
  </conditionalFormatting>
  <conditionalFormatting sqref="P1887">
    <cfRule type="cellIs" dxfId="3818" priority="6882" operator="equal">
      <formula>"Yes"</formula>
    </cfRule>
    <cfRule type="cellIs" dxfId="3817" priority="6883" operator="equal">
      <formula>"No update"</formula>
    </cfRule>
    <cfRule type="cellIs" dxfId="3816" priority="6884" operator="equal">
      <formula>"Site Only"</formula>
    </cfRule>
  </conditionalFormatting>
  <conditionalFormatting sqref="P1888">
    <cfRule type="cellIs" dxfId="3815" priority="6864" operator="equal">
      <formula>"Site only"</formula>
    </cfRule>
    <cfRule type="cellIs" dxfId="3814" priority="6865" operator="equal">
      <formula>"Portfolio Credit"</formula>
    </cfRule>
    <cfRule type="cellIs" dxfId="3813" priority="6866" operator="equal">
      <formula>"No Update"</formula>
    </cfRule>
    <cfRule type="cellIs" dxfId="3812" priority="6867" operator="equal">
      <formula>"New credit"</formula>
    </cfRule>
  </conditionalFormatting>
  <conditionalFormatting sqref="I1888">
    <cfRule type="cellIs" dxfId="3811" priority="6860" operator="equal">
      <formula>"Yes"</formula>
    </cfRule>
  </conditionalFormatting>
  <conditionalFormatting sqref="P1888">
    <cfRule type="cellIs" dxfId="3810" priority="6868" operator="equal">
      <formula>"No$751:$751 Update"</formula>
    </cfRule>
    <cfRule type="cellIs" dxfId="3809" priority="6869" operator="equal">
      <formula>"Updated"</formula>
    </cfRule>
    <cfRule type="cellIs" dxfId="3808" priority="6870" operator="equal">
      <formula>"Updated"</formula>
    </cfRule>
    <cfRule type="cellIs" dxfId="3807" priority="6871" operator="equal">
      <formula>"YES"</formula>
    </cfRule>
  </conditionalFormatting>
  <conditionalFormatting sqref="P1888">
    <cfRule type="cellIs" dxfId="3806" priority="6861" operator="equal">
      <formula>"Yes"</formula>
    </cfRule>
    <cfRule type="cellIs" dxfId="3805" priority="6862" operator="equal">
      <formula>"No update"</formula>
    </cfRule>
    <cfRule type="cellIs" dxfId="3804" priority="6863" operator="equal">
      <formula>"Site Only"</formula>
    </cfRule>
  </conditionalFormatting>
  <conditionalFormatting sqref="P1930">
    <cfRule type="cellIs" dxfId="3803" priority="6821" operator="equal">
      <formula>"Site only"</formula>
    </cfRule>
    <cfRule type="cellIs" dxfId="3802" priority="6822" operator="equal">
      <formula>"Portfolio Credit"</formula>
    </cfRule>
    <cfRule type="cellIs" dxfId="3801" priority="6823" operator="equal">
      <formula>"No Update"</formula>
    </cfRule>
    <cfRule type="cellIs" dxfId="3800" priority="6824" operator="equal">
      <formula>"New credit"</formula>
    </cfRule>
  </conditionalFormatting>
  <conditionalFormatting sqref="I1950">
    <cfRule type="cellIs" dxfId="3799" priority="6796" operator="equal">
      <formula>"Yes"</formula>
    </cfRule>
  </conditionalFormatting>
  <conditionalFormatting sqref="P1930">
    <cfRule type="cellIs" dxfId="3798" priority="6825" operator="equal">
      <formula>"No$751:$751 Update"</formula>
    </cfRule>
    <cfRule type="cellIs" dxfId="3797" priority="6826" operator="equal">
      <formula>"Updated"</formula>
    </cfRule>
    <cfRule type="cellIs" dxfId="3796" priority="6827" operator="equal">
      <formula>"Updated"</formula>
    </cfRule>
    <cfRule type="cellIs" dxfId="3795" priority="6828" operator="equal">
      <formula>"YES"</formula>
    </cfRule>
  </conditionalFormatting>
  <conditionalFormatting sqref="P1930">
    <cfRule type="cellIs" dxfId="3794" priority="6818" operator="equal">
      <formula>"Yes"</formula>
    </cfRule>
    <cfRule type="cellIs" dxfId="3793" priority="6819" operator="equal">
      <formula>"No update"</formula>
    </cfRule>
    <cfRule type="cellIs" dxfId="3792" priority="6820" operator="equal">
      <formula>"Site Only"</formula>
    </cfRule>
  </conditionalFormatting>
  <conditionalFormatting sqref="P1950">
    <cfRule type="cellIs" dxfId="3791" priority="6800" operator="equal">
      <formula>"Site only"</formula>
    </cfRule>
    <cfRule type="cellIs" dxfId="3790" priority="6801" operator="equal">
      <formula>"Portfolio Credit"</formula>
    </cfRule>
    <cfRule type="cellIs" dxfId="3789" priority="6802" operator="equal">
      <formula>"No Update"</formula>
    </cfRule>
    <cfRule type="cellIs" dxfId="3788" priority="6803" operator="equal">
      <formula>"New credit"</formula>
    </cfRule>
  </conditionalFormatting>
  <conditionalFormatting sqref="I1969">
    <cfRule type="cellIs" dxfId="3787" priority="6775" operator="equal">
      <formula>"Yes"</formula>
    </cfRule>
  </conditionalFormatting>
  <conditionalFormatting sqref="P1950">
    <cfRule type="cellIs" dxfId="3786" priority="6804" operator="equal">
      <formula>"No$751:$751 Update"</formula>
    </cfRule>
    <cfRule type="cellIs" dxfId="3785" priority="6805" operator="equal">
      <formula>"Updated"</formula>
    </cfRule>
    <cfRule type="cellIs" dxfId="3784" priority="6806" operator="equal">
      <formula>"Updated"</formula>
    </cfRule>
    <cfRule type="cellIs" dxfId="3783" priority="6807" operator="equal">
      <formula>"YES"</formula>
    </cfRule>
  </conditionalFormatting>
  <conditionalFormatting sqref="P1950">
    <cfRule type="cellIs" dxfId="3782" priority="6797" operator="equal">
      <formula>"Yes"</formula>
    </cfRule>
    <cfRule type="cellIs" dxfId="3781" priority="6798" operator="equal">
      <formula>"No update"</formula>
    </cfRule>
    <cfRule type="cellIs" dxfId="3780" priority="6799" operator="equal">
      <formula>"Site Only"</formula>
    </cfRule>
  </conditionalFormatting>
  <conditionalFormatting sqref="I1994">
    <cfRule type="cellIs" dxfId="3779" priority="6754" operator="equal">
      <formula>"Yes"</formula>
    </cfRule>
  </conditionalFormatting>
  <conditionalFormatting sqref="P1969">
    <cfRule type="cellIs" dxfId="3778" priority="6779" operator="equal">
      <formula>"Site only"</formula>
    </cfRule>
    <cfRule type="cellIs" dxfId="3777" priority="6780" operator="equal">
      <formula>"Portfolio Credit"</formula>
    </cfRule>
    <cfRule type="cellIs" dxfId="3776" priority="6781" operator="equal">
      <formula>"No Update"</formula>
    </cfRule>
    <cfRule type="cellIs" dxfId="3775" priority="6782" operator="equal">
      <formula>"New credit"</formula>
    </cfRule>
  </conditionalFormatting>
  <conditionalFormatting sqref="P1969">
    <cfRule type="cellIs" dxfId="3774" priority="6783" operator="equal">
      <formula>"No$751:$751 Update"</formula>
    </cfRule>
    <cfRule type="cellIs" dxfId="3773" priority="6784" operator="equal">
      <formula>"Updated"</formula>
    </cfRule>
    <cfRule type="cellIs" dxfId="3772" priority="6785" operator="equal">
      <formula>"Updated"</formula>
    </cfRule>
    <cfRule type="cellIs" dxfId="3771" priority="6786" operator="equal">
      <formula>"YES"</formula>
    </cfRule>
  </conditionalFormatting>
  <conditionalFormatting sqref="P1969">
    <cfRule type="cellIs" dxfId="3770" priority="6776" operator="equal">
      <formula>"Yes"</formula>
    </cfRule>
    <cfRule type="cellIs" dxfId="3769" priority="6777" operator="equal">
      <formula>"No update"</formula>
    </cfRule>
    <cfRule type="cellIs" dxfId="3768" priority="6778" operator="equal">
      <formula>"Site Only"</formula>
    </cfRule>
  </conditionalFormatting>
  <conditionalFormatting sqref="I1993">
    <cfRule type="cellIs" dxfId="3767" priority="6731" operator="equal">
      <formula>"Yes"</formula>
    </cfRule>
  </conditionalFormatting>
  <conditionalFormatting sqref="P1994">
    <cfRule type="cellIs" dxfId="3766" priority="6758" operator="equal">
      <formula>"Site only"</formula>
    </cfRule>
    <cfRule type="cellIs" dxfId="3765" priority="6759" operator="equal">
      <formula>"Portfolio Credit"</formula>
    </cfRule>
    <cfRule type="cellIs" dxfId="3764" priority="6760" operator="equal">
      <formula>"No Update"</formula>
    </cfRule>
    <cfRule type="cellIs" dxfId="3763" priority="6761" operator="equal">
      <formula>"New credit"</formula>
    </cfRule>
  </conditionalFormatting>
  <conditionalFormatting sqref="C1994:C1995">
    <cfRule type="cellIs" dxfId="3762" priority="6773" operator="equal">
      <formula>"Uploaded"</formula>
    </cfRule>
  </conditionalFormatting>
  <conditionalFormatting sqref="P1994">
    <cfRule type="cellIs" dxfId="3761" priority="6762" operator="equal">
      <formula>"No$751:$751 Update"</formula>
    </cfRule>
    <cfRule type="cellIs" dxfId="3760" priority="6763" operator="equal">
      <formula>"Updated"</formula>
    </cfRule>
    <cfRule type="cellIs" dxfId="3759" priority="6764" operator="equal">
      <formula>"Updated"</formula>
    </cfRule>
    <cfRule type="cellIs" dxfId="3758" priority="6765" operator="equal">
      <formula>"YES"</formula>
    </cfRule>
  </conditionalFormatting>
  <conditionalFormatting sqref="P1994">
    <cfRule type="cellIs" dxfId="3757" priority="6755" operator="equal">
      <formula>"Yes"</formula>
    </cfRule>
    <cfRule type="cellIs" dxfId="3756" priority="6756" operator="equal">
      <formula>"No update"</formula>
    </cfRule>
    <cfRule type="cellIs" dxfId="3755" priority="6757" operator="equal">
      <formula>"Site Only"</formula>
    </cfRule>
  </conditionalFormatting>
  <conditionalFormatting sqref="I2015">
    <cfRule type="cellIs" dxfId="3754" priority="6709" operator="equal">
      <formula>"Yes"</formula>
    </cfRule>
  </conditionalFormatting>
  <conditionalFormatting sqref="I2014">
    <cfRule type="cellIs" dxfId="3753" priority="6708" operator="equal">
      <formula>"Yes"</formula>
    </cfRule>
  </conditionalFormatting>
  <conditionalFormatting sqref="P2015">
    <cfRule type="cellIs" dxfId="3752" priority="6713" operator="equal">
      <formula>"Site only"</formula>
    </cfRule>
    <cfRule type="cellIs" dxfId="3751" priority="6714" operator="equal">
      <formula>"Portfolio Credit"</formula>
    </cfRule>
    <cfRule type="cellIs" dxfId="3750" priority="6715" operator="equal">
      <formula>"No Update"</formula>
    </cfRule>
    <cfRule type="cellIs" dxfId="3749" priority="6716" operator="equal">
      <formula>"New credit"</formula>
    </cfRule>
  </conditionalFormatting>
  <conditionalFormatting sqref="C2016">
    <cfRule type="cellIs" dxfId="3748" priority="6728" operator="equal">
      <formula>"Uploaded"</formula>
    </cfRule>
  </conditionalFormatting>
  <conditionalFormatting sqref="P2015">
    <cfRule type="cellIs" dxfId="3747" priority="6717" operator="equal">
      <formula>"No$751:$751 Update"</formula>
    </cfRule>
    <cfRule type="cellIs" dxfId="3746" priority="6718" operator="equal">
      <formula>"Updated"</formula>
    </cfRule>
    <cfRule type="cellIs" dxfId="3745" priority="6719" operator="equal">
      <formula>"Updated"</formula>
    </cfRule>
    <cfRule type="cellIs" dxfId="3744" priority="6720" operator="equal">
      <formula>"YES"</formula>
    </cfRule>
  </conditionalFormatting>
  <conditionalFormatting sqref="P2015">
    <cfRule type="cellIs" dxfId="3743" priority="6710" operator="equal">
      <formula>"Yes"</formula>
    </cfRule>
    <cfRule type="cellIs" dxfId="3742" priority="6711" operator="equal">
      <formula>"No update"</formula>
    </cfRule>
    <cfRule type="cellIs" dxfId="3741" priority="6712" operator="equal">
      <formula>"Site Only"</formula>
    </cfRule>
  </conditionalFormatting>
  <conditionalFormatting sqref="I2042">
    <cfRule type="cellIs" dxfId="3740" priority="6686" operator="equal">
      <formula>"Yes"</formula>
    </cfRule>
  </conditionalFormatting>
  <conditionalFormatting sqref="I2041">
    <cfRule type="cellIs" dxfId="3739" priority="6685" operator="equal">
      <formula>"Yes"</formula>
    </cfRule>
  </conditionalFormatting>
  <conditionalFormatting sqref="P2042">
    <cfRule type="cellIs" dxfId="3738" priority="6690" operator="equal">
      <formula>"Site only"</formula>
    </cfRule>
    <cfRule type="cellIs" dxfId="3737" priority="6691" operator="equal">
      <formula>"Portfolio Credit"</formula>
    </cfRule>
    <cfRule type="cellIs" dxfId="3736" priority="6692" operator="equal">
      <formula>"No Update"</formula>
    </cfRule>
    <cfRule type="cellIs" dxfId="3735" priority="6693" operator="equal">
      <formula>"New credit"</formula>
    </cfRule>
  </conditionalFormatting>
  <conditionalFormatting sqref="P2042">
    <cfRule type="cellIs" dxfId="3734" priority="6694" operator="equal">
      <formula>"No$751:$751 Update"</formula>
    </cfRule>
    <cfRule type="cellIs" dxfId="3733" priority="6695" operator="equal">
      <formula>"Updated"</formula>
    </cfRule>
    <cfRule type="cellIs" dxfId="3732" priority="6696" operator="equal">
      <formula>"Updated"</formula>
    </cfRule>
    <cfRule type="cellIs" dxfId="3731" priority="6697" operator="equal">
      <formula>"YES"</formula>
    </cfRule>
  </conditionalFormatting>
  <conditionalFormatting sqref="P2042">
    <cfRule type="cellIs" dxfId="3730" priority="6687" operator="equal">
      <formula>"Yes"</formula>
    </cfRule>
    <cfRule type="cellIs" dxfId="3729" priority="6688" operator="equal">
      <formula>"No update"</formula>
    </cfRule>
    <cfRule type="cellIs" dxfId="3728" priority="6689" operator="equal">
      <formula>"Site Only"</formula>
    </cfRule>
  </conditionalFormatting>
  <conditionalFormatting sqref="I2074">
    <cfRule type="cellIs" dxfId="3727" priority="6663" operator="equal">
      <formula>"Yes"</formula>
    </cfRule>
  </conditionalFormatting>
  <conditionalFormatting sqref="I2111">
    <cfRule type="cellIs" dxfId="3726" priority="6641" operator="equal">
      <formula>"Yes"</formula>
    </cfRule>
  </conditionalFormatting>
  <conditionalFormatting sqref="P2074">
    <cfRule type="cellIs" dxfId="3725" priority="6667" operator="equal">
      <formula>"Site only"</formula>
    </cfRule>
    <cfRule type="cellIs" dxfId="3724" priority="6668" operator="equal">
      <formula>"Portfolio Credit"</formula>
    </cfRule>
    <cfRule type="cellIs" dxfId="3723" priority="6669" operator="equal">
      <formula>"No Update"</formula>
    </cfRule>
    <cfRule type="cellIs" dxfId="3722" priority="6670" operator="equal">
      <formula>"New credit"</formula>
    </cfRule>
  </conditionalFormatting>
  <conditionalFormatting sqref="P2074">
    <cfRule type="cellIs" dxfId="3721" priority="6671" operator="equal">
      <formula>"No$751:$751 Update"</formula>
    </cfRule>
    <cfRule type="cellIs" dxfId="3720" priority="6672" operator="equal">
      <formula>"Updated"</formula>
    </cfRule>
    <cfRule type="cellIs" dxfId="3719" priority="6673" operator="equal">
      <formula>"Updated"</formula>
    </cfRule>
    <cfRule type="cellIs" dxfId="3718" priority="6674" operator="equal">
      <formula>"YES"</formula>
    </cfRule>
  </conditionalFormatting>
  <conditionalFormatting sqref="P2074">
    <cfRule type="cellIs" dxfId="3717" priority="6664" operator="equal">
      <formula>"Yes"</formula>
    </cfRule>
    <cfRule type="cellIs" dxfId="3716" priority="6665" operator="equal">
      <formula>"No update"</formula>
    </cfRule>
    <cfRule type="cellIs" dxfId="3715" priority="6666" operator="equal">
      <formula>"Site Only"</formula>
    </cfRule>
  </conditionalFormatting>
  <conditionalFormatting sqref="I2140">
    <cfRule type="cellIs" dxfId="3714" priority="6620" operator="equal">
      <formula>"Yes"</formula>
    </cfRule>
  </conditionalFormatting>
  <conditionalFormatting sqref="P2111">
    <cfRule type="cellIs" dxfId="3713" priority="6645" operator="equal">
      <formula>"Site only"</formula>
    </cfRule>
    <cfRule type="cellIs" dxfId="3712" priority="6646" operator="equal">
      <formula>"Portfolio Credit"</formula>
    </cfRule>
    <cfRule type="cellIs" dxfId="3711" priority="6647" operator="equal">
      <formula>"No Update"</formula>
    </cfRule>
    <cfRule type="cellIs" dxfId="3710" priority="6648" operator="equal">
      <formula>"New credit"</formula>
    </cfRule>
  </conditionalFormatting>
  <conditionalFormatting sqref="C2112">
    <cfRule type="cellIs" dxfId="3709" priority="6660" operator="equal">
      <formula>"Uploaded"</formula>
    </cfRule>
  </conditionalFormatting>
  <conditionalFormatting sqref="P2111">
    <cfRule type="cellIs" dxfId="3708" priority="6649" operator="equal">
      <formula>"No$751:$751 Update"</formula>
    </cfRule>
    <cfRule type="cellIs" dxfId="3707" priority="6650" operator="equal">
      <formula>"Updated"</formula>
    </cfRule>
    <cfRule type="cellIs" dxfId="3706" priority="6651" operator="equal">
      <formula>"Updated"</formula>
    </cfRule>
    <cfRule type="cellIs" dxfId="3705" priority="6652" operator="equal">
      <formula>"YES"</formula>
    </cfRule>
  </conditionalFormatting>
  <conditionalFormatting sqref="P2111">
    <cfRule type="cellIs" dxfId="3704" priority="6642" operator="equal">
      <formula>"Yes"</formula>
    </cfRule>
    <cfRule type="cellIs" dxfId="3703" priority="6643" operator="equal">
      <formula>"No update"</formula>
    </cfRule>
    <cfRule type="cellIs" dxfId="3702" priority="6644" operator="equal">
      <formula>"Site Only"</formula>
    </cfRule>
  </conditionalFormatting>
  <conditionalFormatting sqref="I2163">
    <cfRule type="cellIs" dxfId="3701" priority="6599" operator="equal">
      <formula>"Yes"</formula>
    </cfRule>
  </conditionalFormatting>
  <conditionalFormatting sqref="P2140">
    <cfRule type="cellIs" dxfId="3700" priority="6624" operator="equal">
      <formula>"Site only"</formula>
    </cfRule>
    <cfRule type="cellIs" dxfId="3699" priority="6625" operator="equal">
      <formula>"Portfolio Credit"</formula>
    </cfRule>
    <cfRule type="cellIs" dxfId="3698" priority="6626" operator="equal">
      <formula>"No Update"</formula>
    </cfRule>
    <cfRule type="cellIs" dxfId="3697" priority="6627" operator="equal">
      <formula>"New credit"</formula>
    </cfRule>
  </conditionalFormatting>
  <conditionalFormatting sqref="P2140">
    <cfRule type="cellIs" dxfId="3696" priority="6628" operator="equal">
      <formula>"No$751:$751 Update"</formula>
    </cfRule>
    <cfRule type="cellIs" dxfId="3695" priority="6629" operator="equal">
      <formula>"Updated"</formula>
    </cfRule>
    <cfRule type="cellIs" dxfId="3694" priority="6630" operator="equal">
      <formula>"Updated"</formula>
    </cfRule>
    <cfRule type="cellIs" dxfId="3693" priority="6631" operator="equal">
      <formula>"YES"</formula>
    </cfRule>
  </conditionalFormatting>
  <conditionalFormatting sqref="P2140">
    <cfRule type="cellIs" dxfId="3692" priority="6621" operator="equal">
      <formula>"Yes"</formula>
    </cfRule>
    <cfRule type="cellIs" dxfId="3691" priority="6622" operator="equal">
      <formula>"No update"</formula>
    </cfRule>
    <cfRule type="cellIs" dxfId="3690" priority="6623" operator="equal">
      <formula>"Site Only"</formula>
    </cfRule>
  </conditionalFormatting>
  <conditionalFormatting sqref="P2163">
    <cfRule type="cellIs" dxfId="3689" priority="6603" operator="equal">
      <formula>"Site only"</formula>
    </cfRule>
    <cfRule type="cellIs" dxfId="3688" priority="6604" operator="equal">
      <formula>"Portfolio Credit"</formula>
    </cfRule>
    <cfRule type="cellIs" dxfId="3687" priority="6605" operator="equal">
      <formula>"No Update"</formula>
    </cfRule>
    <cfRule type="cellIs" dxfId="3686" priority="6606" operator="equal">
      <formula>"New credit"</formula>
    </cfRule>
  </conditionalFormatting>
  <conditionalFormatting sqref="C2164">
    <cfRule type="cellIs" dxfId="3685" priority="6618" operator="equal">
      <formula>"Uploaded"</formula>
    </cfRule>
  </conditionalFormatting>
  <conditionalFormatting sqref="P2163">
    <cfRule type="cellIs" dxfId="3684" priority="6607" operator="equal">
      <formula>"No$751:$751 Update"</formula>
    </cfRule>
    <cfRule type="cellIs" dxfId="3683" priority="6608" operator="equal">
      <formula>"Updated"</formula>
    </cfRule>
    <cfRule type="cellIs" dxfId="3682" priority="6609" operator="equal">
      <formula>"Updated"</formula>
    </cfRule>
    <cfRule type="cellIs" dxfId="3681" priority="6610" operator="equal">
      <formula>"YES"</formula>
    </cfRule>
  </conditionalFormatting>
  <conditionalFormatting sqref="P2163">
    <cfRule type="cellIs" dxfId="3680" priority="6600" operator="equal">
      <formula>"Yes"</formula>
    </cfRule>
    <cfRule type="cellIs" dxfId="3679" priority="6601" operator="equal">
      <formula>"No update"</formula>
    </cfRule>
    <cfRule type="cellIs" dxfId="3678" priority="6602" operator="equal">
      <formula>"Site Only"</formula>
    </cfRule>
  </conditionalFormatting>
  <conditionalFormatting sqref="P146">
    <cfRule type="cellIs" dxfId="3677" priority="6595" operator="equal">
      <formula>"No$751:$751 Update"</formula>
    </cfRule>
    <cfRule type="cellIs" dxfId="3676" priority="6596" operator="equal">
      <formula>"Updated"</formula>
    </cfRule>
    <cfRule type="cellIs" dxfId="3675" priority="6597" operator="equal">
      <formula>"Updated"</formula>
    </cfRule>
    <cfRule type="cellIs" dxfId="3674" priority="6598" operator="equal">
      <formula>"YES"</formula>
    </cfRule>
  </conditionalFormatting>
  <conditionalFormatting sqref="P146">
    <cfRule type="cellIs" dxfId="3673" priority="6591" operator="equal">
      <formula>"Site only"</formula>
    </cfRule>
    <cfRule type="cellIs" dxfId="3672" priority="6592" operator="equal">
      <formula>"Portfolio Credit"</formula>
    </cfRule>
    <cfRule type="cellIs" dxfId="3671" priority="6593" operator="equal">
      <formula>"No Update"</formula>
    </cfRule>
    <cfRule type="cellIs" dxfId="3670" priority="6594" operator="equal">
      <formula>"New credit"</formula>
    </cfRule>
  </conditionalFormatting>
  <conditionalFormatting sqref="P146">
    <cfRule type="cellIs" dxfId="3669" priority="6587" operator="equal">
      <formula>"Yes"</formula>
    </cfRule>
    <cfRule type="cellIs" dxfId="3668" priority="6589" operator="equal">
      <formula>"No update"</formula>
    </cfRule>
    <cfRule type="cellIs" dxfId="3667" priority="6590" operator="equal">
      <formula>"Site Only"</formula>
    </cfRule>
  </conditionalFormatting>
  <conditionalFormatting sqref="P146">
    <cfRule type="cellIs" dxfId="3666" priority="6588" operator="equal">
      <formula>"Yes"</formula>
    </cfRule>
  </conditionalFormatting>
  <conditionalFormatting sqref="P187">
    <cfRule type="cellIs" dxfId="3665" priority="6583" operator="equal">
      <formula>"No$751:$751 Update"</formula>
    </cfRule>
    <cfRule type="cellIs" dxfId="3664" priority="6584" operator="equal">
      <formula>"Updated"</formula>
    </cfRule>
    <cfRule type="cellIs" dxfId="3663" priority="6585" operator="equal">
      <formula>"Updated"</formula>
    </cfRule>
    <cfRule type="cellIs" dxfId="3662" priority="6586" operator="equal">
      <formula>"YES"</formula>
    </cfRule>
  </conditionalFormatting>
  <conditionalFormatting sqref="P187">
    <cfRule type="cellIs" dxfId="3661" priority="6579" operator="equal">
      <formula>"Site only"</formula>
    </cfRule>
    <cfRule type="cellIs" dxfId="3660" priority="6580" operator="equal">
      <formula>"Portfolio Credit"</formula>
    </cfRule>
    <cfRule type="cellIs" dxfId="3659" priority="6581" operator="equal">
      <formula>"No Update"</formula>
    </cfRule>
    <cfRule type="cellIs" dxfId="3658" priority="6582" operator="equal">
      <formula>"New credit"</formula>
    </cfRule>
  </conditionalFormatting>
  <conditionalFormatting sqref="Q261">
    <cfRule type="cellIs" dxfId="3657" priority="6575" operator="equal">
      <formula>"No$751:$751 Update"</formula>
    </cfRule>
    <cfRule type="cellIs" dxfId="3656" priority="6576" operator="equal">
      <formula>"Updated"</formula>
    </cfRule>
    <cfRule type="cellIs" dxfId="3655" priority="6577" operator="equal">
      <formula>"Updated"</formula>
    </cfRule>
    <cfRule type="cellIs" dxfId="3654" priority="6578" operator="equal">
      <formula>"YES"</formula>
    </cfRule>
  </conditionalFormatting>
  <conditionalFormatting sqref="Q261">
    <cfRule type="cellIs" dxfId="3653" priority="6572" operator="equal">
      <formula>"Yes"</formula>
    </cfRule>
    <cfRule type="cellIs" dxfId="3652" priority="6573" operator="equal">
      <formula>"No update"</formula>
    </cfRule>
    <cfRule type="cellIs" dxfId="3651" priority="6574" operator="equal">
      <formula>"Site Only"</formula>
    </cfRule>
  </conditionalFormatting>
  <conditionalFormatting sqref="P261">
    <cfRule type="cellIs" dxfId="3650" priority="6568" operator="equal">
      <formula>"Site only"</formula>
    </cfRule>
    <cfRule type="cellIs" dxfId="3649" priority="6569" operator="equal">
      <formula>"Portfolio Credit"</formula>
    </cfRule>
    <cfRule type="cellIs" dxfId="3648" priority="6570" operator="equal">
      <formula>"No Update"</formula>
    </cfRule>
    <cfRule type="cellIs" dxfId="3647" priority="6571" operator="equal">
      <formula>"New credit"</formula>
    </cfRule>
  </conditionalFormatting>
  <conditionalFormatting sqref="P261">
    <cfRule type="cellIs" dxfId="3646" priority="6567" operator="equal">
      <formula>"Yes"</formula>
    </cfRule>
  </conditionalFormatting>
  <conditionalFormatting sqref="P261">
    <cfRule type="cellIs" dxfId="3645" priority="6563" operator="equal">
      <formula>"No$751:$751 Update"</formula>
    </cfRule>
    <cfRule type="cellIs" dxfId="3644" priority="6564" operator="equal">
      <formula>"Updated"</formula>
    </cfRule>
    <cfRule type="cellIs" dxfId="3643" priority="6565" operator="equal">
      <formula>"Updated"</formula>
    </cfRule>
    <cfRule type="cellIs" dxfId="3642" priority="6566" operator="equal">
      <formula>"YES"</formula>
    </cfRule>
  </conditionalFormatting>
  <conditionalFormatting sqref="P261">
    <cfRule type="cellIs" dxfId="3641" priority="6560" operator="equal">
      <formula>"Yes"</formula>
    </cfRule>
    <cfRule type="cellIs" dxfId="3640" priority="6561" operator="equal">
      <formula>"No update"</formula>
    </cfRule>
    <cfRule type="cellIs" dxfId="3639" priority="6562" operator="equal">
      <formula>"Site Only"</formula>
    </cfRule>
  </conditionalFormatting>
  <conditionalFormatting sqref="P299">
    <cfRule type="cellIs" dxfId="3638" priority="6548" operator="equal">
      <formula>"No$751:$751 Update"</formula>
    </cfRule>
    <cfRule type="cellIs" dxfId="3637" priority="6549" operator="equal">
      <formula>"Updated"</formula>
    </cfRule>
    <cfRule type="cellIs" dxfId="3636" priority="6550" operator="equal">
      <formula>"Updated"</formula>
    </cfRule>
    <cfRule type="cellIs" dxfId="3635" priority="6551" operator="equal">
      <formula>"YES"</formula>
    </cfRule>
  </conditionalFormatting>
  <conditionalFormatting sqref="P299">
    <cfRule type="cellIs" dxfId="3634" priority="6546" operator="equal">
      <formula>"Portfolio Credit"</formula>
    </cfRule>
    <cfRule type="cellIs" dxfId="3633" priority="6547" operator="equal">
      <formula>"New credit"</formula>
    </cfRule>
  </conditionalFormatting>
  <conditionalFormatting sqref="P299">
    <cfRule type="cellIs" dxfId="3632" priority="6542" operator="equal">
      <formula>"No$751:$751 Update"</formula>
    </cfRule>
    <cfRule type="cellIs" dxfId="3631" priority="6543" operator="equal">
      <formula>"Updated"</formula>
    </cfRule>
    <cfRule type="cellIs" dxfId="3630" priority="6544" operator="equal">
      <formula>"Updated"</formula>
    </cfRule>
    <cfRule type="cellIs" dxfId="3629" priority="6545" operator="equal">
      <formula>"YES"</formula>
    </cfRule>
  </conditionalFormatting>
  <conditionalFormatting sqref="P299">
    <cfRule type="cellIs" dxfId="3628" priority="6538" operator="equal">
      <formula>"Site only"</formula>
    </cfRule>
    <cfRule type="cellIs" dxfId="3627" priority="6539" operator="equal">
      <formula>"Portfolio Credit"</formula>
    </cfRule>
    <cfRule type="cellIs" dxfId="3626" priority="6540" operator="equal">
      <formula>"No Update"</formula>
    </cfRule>
    <cfRule type="cellIs" dxfId="3625" priority="6541" operator="equal">
      <formula>"New credit"</formula>
    </cfRule>
  </conditionalFormatting>
  <conditionalFormatting sqref="Q426">
    <cfRule type="cellIs" dxfId="3624" priority="6246" operator="equal">
      <formula>"No$751:$751 Update"</formula>
    </cfRule>
    <cfRule type="cellIs" dxfId="3623" priority="6247" operator="equal">
      <formula>"Updated"</formula>
    </cfRule>
    <cfRule type="cellIs" dxfId="3622" priority="6248" operator="equal">
      <formula>"Updated"</formula>
    </cfRule>
    <cfRule type="cellIs" dxfId="3621" priority="6249" operator="equal">
      <formula>"YES"</formula>
    </cfRule>
  </conditionalFormatting>
  <conditionalFormatting sqref="Q426">
    <cfRule type="cellIs" dxfId="3620" priority="6239" operator="equal">
      <formula>"Yes"</formula>
    </cfRule>
    <cfRule type="cellIs" dxfId="3619" priority="6240" operator="equal">
      <formula>"No update"</formula>
    </cfRule>
    <cfRule type="cellIs" dxfId="3618" priority="6241" operator="equal">
      <formula>"Site Only"</formula>
    </cfRule>
  </conditionalFormatting>
  <conditionalFormatting sqref="I367">
    <cfRule type="cellIs" dxfId="3617" priority="6505" operator="equal">
      <formula>"Yes"</formula>
    </cfRule>
  </conditionalFormatting>
  <conditionalFormatting sqref="P510">
    <cfRule type="cellIs" dxfId="3616" priority="6306" operator="equal">
      <formula>"No$751:$751 Update"</formula>
    </cfRule>
    <cfRule type="cellIs" dxfId="3615" priority="6307" operator="equal">
      <formula>"Updated"</formula>
    </cfRule>
    <cfRule type="cellIs" dxfId="3614" priority="6308" operator="equal">
      <formula>"Updated"</formula>
    </cfRule>
    <cfRule type="cellIs" dxfId="3613" priority="6309" operator="equal">
      <formula>"YES"</formula>
    </cfRule>
  </conditionalFormatting>
  <conditionalFormatting sqref="P510">
    <cfRule type="cellIs" dxfId="3612" priority="6302" operator="equal">
      <formula>"Site only"</formula>
    </cfRule>
    <cfRule type="cellIs" dxfId="3611" priority="6303" operator="equal">
      <formula>"Portfolio Credit"</formula>
    </cfRule>
    <cfRule type="cellIs" dxfId="3610" priority="6304" operator="equal">
      <formula>"No Update"</formula>
    </cfRule>
    <cfRule type="cellIs" dxfId="3609" priority="6305" operator="equal">
      <formula>"New credit"</formula>
    </cfRule>
  </conditionalFormatting>
  <conditionalFormatting sqref="P510">
    <cfRule type="cellIs" dxfId="3608" priority="6299" operator="equal">
      <formula>"Yes"</formula>
    </cfRule>
    <cfRule type="cellIs" dxfId="3607" priority="6300" operator="equal">
      <formula>"No update"</formula>
    </cfRule>
    <cfRule type="cellIs" dxfId="3606" priority="6301" operator="equal">
      <formula>"Site Only"</formula>
    </cfRule>
  </conditionalFormatting>
  <conditionalFormatting sqref="I385">
    <cfRule type="cellIs" dxfId="3605" priority="6481" operator="equal">
      <formula>"Yes"</formula>
    </cfRule>
  </conditionalFormatting>
  <conditionalFormatting sqref="Q450">
    <cfRule type="cellIs" dxfId="3604" priority="6270" operator="equal">
      <formula>"No$751:$751 Update"</formula>
    </cfRule>
    <cfRule type="cellIs" dxfId="3603" priority="6271" operator="equal">
      <formula>"Updated"</formula>
    </cfRule>
    <cfRule type="cellIs" dxfId="3602" priority="6272" operator="equal">
      <formula>"Updated"</formula>
    </cfRule>
    <cfRule type="cellIs" dxfId="3601" priority="6273" operator="equal">
      <formula>"YES"</formula>
    </cfRule>
  </conditionalFormatting>
  <conditionalFormatting sqref="Q450">
    <cfRule type="cellIs" dxfId="3600" priority="6263" operator="equal">
      <formula>"Yes"</formula>
    </cfRule>
    <cfRule type="cellIs" dxfId="3599" priority="6264" operator="equal">
      <formula>"No update"</formula>
    </cfRule>
    <cfRule type="cellIs" dxfId="3598" priority="6265" operator="equal">
      <formula>"Site Only"</formula>
    </cfRule>
  </conditionalFormatting>
  <conditionalFormatting sqref="C403">
    <cfRule type="cellIs" dxfId="3597" priority="6465" operator="equal">
      <formula>"Uploaded"</formula>
    </cfRule>
  </conditionalFormatting>
  <conditionalFormatting sqref="I403">
    <cfRule type="cellIs" dxfId="3596" priority="6457" operator="equal">
      <formula>"Yes"</formula>
    </cfRule>
  </conditionalFormatting>
  <conditionalFormatting sqref="O471">
    <cfRule type="cellIs" dxfId="3595" priority="6282" operator="equal">
      <formula>"No$751:$751 Update"</formula>
    </cfRule>
    <cfRule type="cellIs" dxfId="3594" priority="6283" operator="equal">
      <formula>"Updated"</formula>
    </cfRule>
    <cfRule type="cellIs" dxfId="3593" priority="6284" operator="equal">
      <formula>"Updated"</formula>
    </cfRule>
    <cfRule type="cellIs" dxfId="3592" priority="6285" operator="equal">
      <formula>"YES"</formula>
    </cfRule>
  </conditionalFormatting>
  <conditionalFormatting sqref="O471">
    <cfRule type="cellIs" dxfId="3591" priority="6278" operator="equal">
      <formula>"Site only"</formula>
    </cfRule>
    <cfRule type="cellIs" dxfId="3590" priority="6279" operator="equal">
      <formula>"Portfolio Credit"</formula>
    </cfRule>
    <cfRule type="cellIs" dxfId="3589" priority="6280" operator="equal">
      <formula>"No Update"</formula>
    </cfRule>
    <cfRule type="cellIs" dxfId="3588" priority="6281" operator="equal">
      <formula>"New credit"</formula>
    </cfRule>
  </conditionalFormatting>
  <conditionalFormatting sqref="O471">
    <cfRule type="cellIs" dxfId="3587" priority="6275" operator="equal">
      <formula>"Yes"</formula>
    </cfRule>
    <cfRule type="cellIs" dxfId="3586" priority="6276" operator="equal">
      <formula>"No update"</formula>
    </cfRule>
    <cfRule type="cellIs" dxfId="3585" priority="6277" operator="equal">
      <formula>"Site Only"</formula>
    </cfRule>
  </conditionalFormatting>
  <conditionalFormatting sqref="I425">
    <cfRule type="cellIs" dxfId="3584" priority="6433" operator="equal">
      <formula>"Yes"</formula>
    </cfRule>
  </conditionalFormatting>
  <conditionalFormatting sqref="C432">
    <cfRule type="cellIs" dxfId="3583" priority="6417" operator="equal">
      <formula>"Uploaded"</formula>
    </cfRule>
  </conditionalFormatting>
  <conditionalFormatting sqref="P472:Q472">
    <cfRule type="cellIs" dxfId="3582" priority="6362" operator="equal">
      <formula>"Site only"</formula>
    </cfRule>
    <cfRule type="cellIs" dxfId="3581" priority="6363" operator="equal">
      <formula>"Portfolio Credit"</formula>
    </cfRule>
    <cfRule type="cellIs" dxfId="3580" priority="6364" operator="equal">
      <formula>"No Update"</formula>
    </cfRule>
    <cfRule type="cellIs" dxfId="3579" priority="6365" operator="equal">
      <formula>"New credit"</formula>
    </cfRule>
  </conditionalFormatting>
  <conditionalFormatting sqref="I432">
    <cfRule type="cellIs" dxfId="3578" priority="6409" operator="equal">
      <formula>"Yes"</formula>
    </cfRule>
  </conditionalFormatting>
  <conditionalFormatting sqref="P511:Q511">
    <cfRule type="cellIs" dxfId="3577" priority="6314" operator="equal">
      <formula>"Site only"</formula>
    </cfRule>
    <cfRule type="cellIs" dxfId="3576" priority="6315" operator="equal">
      <formula>"Portfolio Credit"</formula>
    </cfRule>
    <cfRule type="cellIs" dxfId="3575" priority="6316" operator="equal">
      <formula>"No Update"</formula>
    </cfRule>
    <cfRule type="cellIs" dxfId="3574" priority="6317" operator="equal">
      <formula>"New credit"</formula>
    </cfRule>
  </conditionalFormatting>
  <conditionalFormatting sqref="I449">
    <cfRule type="cellIs" dxfId="3573" priority="6385" operator="equal">
      <formula>"Yes"</formula>
    </cfRule>
  </conditionalFormatting>
  <conditionalFormatting sqref="Q450">
    <cfRule type="cellIs" dxfId="3572" priority="6266" operator="equal">
      <formula>"Site only"</formula>
    </cfRule>
    <cfRule type="cellIs" dxfId="3571" priority="6267" operator="equal">
      <formula>"Portfolio Credit"</formula>
    </cfRule>
    <cfRule type="cellIs" dxfId="3570" priority="6268" operator="equal">
      <formula>"No Update"</formula>
    </cfRule>
    <cfRule type="cellIs" dxfId="3569" priority="6269" operator="equal">
      <formula>"New credit"</formula>
    </cfRule>
  </conditionalFormatting>
  <conditionalFormatting sqref="P472">
    <cfRule type="cellIs" dxfId="3568" priority="6366" operator="equal">
      <formula>"No$751:$751 Update"</formula>
    </cfRule>
    <cfRule type="cellIs" dxfId="3567" priority="6367" operator="equal">
      <formula>"Updated"</formula>
    </cfRule>
    <cfRule type="cellIs" dxfId="3566" priority="6368" operator="equal">
      <formula>"Updated"</formula>
    </cfRule>
    <cfRule type="cellIs" dxfId="3565" priority="6370" operator="equal">
      <formula>"YES"</formula>
    </cfRule>
  </conditionalFormatting>
  <conditionalFormatting sqref="Q426">
    <cfRule type="cellIs" dxfId="3564" priority="6242" operator="equal">
      <formula>"Site only"</formula>
    </cfRule>
    <cfRule type="cellIs" dxfId="3563" priority="6243" operator="equal">
      <formula>"Portfolio Credit"</formula>
    </cfRule>
    <cfRule type="cellIs" dxfId="3562" priority="6244" operator="equal">
      <formula>"No Update"</formula>
    </cfRule>
    <cfRule type="cellIs" dxfId="3561" priority="6245" operator="equal">
      <formula>"New credit"</formula>
    </cfRule>
  </conditionalFormatting>
  <conditionalFormatting sqref="I470 Q472 I472">
    <cfRule type="cellIs" dxfId="3560" priority="6361" operator="equal">
      <formula>"Yes"</formula>
    </cfRule>
  </conditionalFormatting>
  <conditionalFormatting sqref="P472">
    <cfRule type="cellIs" dxfId="3559" priority="6358" operator="equal">
      <formula>"Yes"</formula>
    </cfRule>
    <cfRule type="cellIs" dxfId="3558" priority="6359" operator="equal">
      <formula>"No update"</formula>
    </cfRule>
    <cfRule type="cellIs" dxfId="3557" priority="6360" operator="equal">
      <formula>"Site Only"</formula>
    </cfRule>
  </conditionalFormatting>
  <conditionalFormatting sqref="P404">
    <cfRule type="cellIs" dxfId="3556" priority="6234" operator="equal">
      <formula>"No$751:$751 Update"</formula>
    </cfRule>
    <cfRule type="cellIs" dxfId="3555" priority="6235" operator="equal">
      <formula>"Updated"</formula>
    </cfRule>
    <cfRule type="cellIs" dxfId="3554" priority="6236" operator="equal">
      <formula>"Updated"</formula>
    </cfRule>
    <cfRule type="cellIs" dxfId="3553" priority="6237" operator="equal">
      <formula>"YES"</formula>
    </cfRule>
  </conditionalFormatting>
  <conditionalFormatting sqref="P404">
    <cfRule type="cellIs" dxfId="3552" priority="6230" operator="equal">
      <formula>"Site only"</formula>
    </cfRule>
    <cfRule type="cellIs" dxfId="3551" priority="6231" operator="equal">
      <formula>"Portfolio Credit"</formula>
    </cfRule>
    <cfRule type="cellIs" dxfId="3550" priority="6232" operator="equal">
      <formula>"No Update"</formula>
    </cfRule>
    <cfRule type="cellIs" dxfId="3549" priority="6233" operator="equal">
      <formula>"New credit"</formula>
    </cfRule>
  </conditionalFormatting>
  <conditionalFormatting sqref="P404">
    <cfRule type="cellIs" dxfId="3548" priority="6227" operator="equal">
      <formula>"Yes"</formula>
    </cfRule>
    <cfRule type="cellIs" dxfId="3547" priority="6228" operator="equal">
      <formula>"No update"</formula>
    </cfRule>
    <cfRule type="cellIs" dxfId="3546" priority="6229" operator="equal">
      <formula>"Site Only"</formula>
    </cfRule>
  </conditionalFormatting>
  <conditionalFormatting sqref="P349">
    <cfRule type="cellIs" dxfId="3545" priority="6198" operator="equal">
      <formula>"No$751:$751 Update"</formula>
    </cfRule>
    <cfRule type="cellIs" dxfId="3544" priority="6199" operator="equal">
      <formula>"Updated"</formula>
    </cfRule>
    <cfRule type="cellIs" dxfId="3543" priority="6200" operator="equal">
      <formula>"Updated"</formula>
    </cfRule>
    <cfRule type="cellIs" dxfId="3542" priority="6201" operator="equal">
      <formula>"YES"</formula>
    </cfRule>
  </conditionalFormatting>
  <conditionalFormatting sqref="P349">
    <cfRule type="cellIs" dxfId="3541" priority="6194" operator="equal">
      <formula>"Site only"</formula>
    </cfRule>
    <cfRule type="cellIs" dxfId="3540" priority="6195" operator="equal">
      <formula>"Portfolio Credit"</formula>
    </cfRule>
    <cfRule type="cellIs" dxfId="3539" priority="6196" operator="equal">
      <formula>"No Update"</formula>
    </cfRule>
    <cfRule type="cellIs" dxfId="3538" priority="6197" operator="equal">
      <formula>"New credit"</formula>
    </cfRule>
  </conditionalFormatting>
  <conditionalFormatting sqref="P349">
    <cfRule type="cellIs" dxfId="3537" priority="6191" operator="equal">
      <formula>"Yes"</formula>
    </cfRule>
    <cfRule type="cellIs" dxfId="3536" priority="6192" operator="equal">
      <formula>"No update"</formula>
    </cfRule>
    <cfRule type="cellIs" dxfId="3535" priority="6193" operator="equal">
      <formula>"Site Only"</formula>
    </cfRule>
  </conditionalFormatting>
  <conditionalFormatting sqref="P511">
    <cfRule type="cellIs" dxfId="3534" priority="6318" operator="equal">
      <formula>"No$751:$751 Update"</formula>
    </cfRule>
    <cfRule type="cellIs" dxfId="3533" priority="6319" operator="equal">
      <formula>"Updated"</formula>
    </cfRule>
    <cfRule type="cellIs" dxfId="3532" priority="6320" operator="equal">
      <formula>"Updated"</formula>
    </cfRule>
    <cfRule type="cellIs" dxfId="3531" priority="6322" operator="equal">
      <formula>"YES"</formula>
    </cfRule>
  </conditionalFormatting>
  <conditionalFormatting sqref="I509 Q511 I511">
    <cfRule type="cellIs" dxfId="3530" priority="6313" operator="equal">
      <formula>"Yes"</formula>
    </cfRule>
  </conditionalFormatting>
  <conditionalFormatting sqref="P511">
    <cfRule type="cellIs" dxfId="3529" priority="6310" operator="equal">
      <formula>"Yes"</formula>
    </cfRule>
    <cfRule type="cellIs" dxfId="3528" priority="6311" operator="equal">
      <formula>"No update"</formula>
    </cfRule>
    <cfRule type="cellIs" dxfId="3527" priority="6312" operator="equal">
      <formula>"Site Only"</formula>
    </cfRule>
  </conditionalFormatting>
  <conditionalFormatting sqref="P318">
    <cfRule type="cellIs" dxfId="3526" priority="6174" operator="equal">
      <formula>"No$751:$751 Update"</formula>
    </cfRule>
    <cfRule type="cellIs" dxfId="3525" priority="6175" operator="equal">
      <formula>"Updated"</formula>
    </cfRule>
    <cfRule type="cellIs" dxfId="3524" priority="6176" operator="equal">
      <formula>"Updated"</formula>
    </cfRule>
    <cfRule type="cellIs" dxfId="3523" priority="6177" operator="equal">
      <formula>"YES"</formula>
    </cfRule>
  </conditionalFormatting>
  <conditionalFormatting sqref="P318">
    <cfRule type="cellIs" dxfId="3522" priority="6170" operator="equal">
      <formula>"Site only"</formula>
    </cfRule>
    <cfRule type="cellIs" dxfId="3521" priority="6171" operator="equal">
      <formula>"Portfolio Credit"</formula>
    </cfRule>
    <cfRule type="cellIs" dxfId="3520" priority="6172" operator="equal">
      <formula>"No Update"</formula>
    </cfRule>
    <cfRule type="cellIs" dxfId="3519" priority="6173" operator="equal">
      <formula>"New credit"</formula>
    </cfRule>
  </conditionalFormatting>
  <conditionalFormatting sqref="P318">
    <cfRule type="cellIs" dxfId="3518" priority="6167" operator="equal">
      <formula>"Yes"</formula>
    </cfRule>
    <cfRule type="cellIs" dxfId="3517" priority="6168" operator="equal">
      <formula>"No update"</formula>
    </cfRule>
    <cfRule type="cellIs" dxfId="3516" priority="6169" operator="equal">
      <formula>"Site Only"</formula>
    </cfRule>
  </conditionalFormatting>
  <conditionalFormatting sqref="P543">
    <cfRule type="cellIs" dxfId="3515" priority="6078" operator="equal">
      <formula>"No$751:$751 Update"</formula>
    </cfRule>
    <cfRule type="cellIs" dxfId="3514" priority="6079" operator="equal">
      <formula>"Updated"</formula>
    </cfRule>
    <cfRule type="cellIs" dxfId="3513" priority="6080" operator="equal">
      <formula>"Updated"</formula>
    </cfRule>
    <cfRule type="cellIs" dxfId="3512" priority="6081" operator="equal">
      <formula>"YES"</formula>
    </cfRule>
  </conditionalFormatting>
  <conditionalFormatting sqref="P543">
    <cfRule type="cellIs" dxfId="3511" priority="6074" operator="equal">
      <formula>"Site only"</formula>
    </cfRule>
    <cfRule type="cellIs" dxfId="3510" priority="6075" operator="equal">
      <formula>"Portfolio Credit"</formula>
    </cfRule>
    <cfRule type="cellIs" dxfId="3509" priority="6076" operator="equal">
      <formula>"No Update"</formula>
    </cfRule>
    <cfRule type="cellIs" dxfId="3508" priority="6077" operator="equal">
      <formula>"New credit"</formula>
    </cfRule>
  </conditionalFormatting>
  <conditionalFormatting sqref="P543">
    <cfRule type="cellIs" dxfId="3507" priority="6071" operator="equal">
      <formula>"Yes"</formula>
    </cfRule>
    <cfRule type="cellIs" dxfId="3506" priority="6072" operator="equal">
      <formula>"No update"</formula>
    </cfRule>
    <cfRule type="cellIs" dxfId="3505" priority="6073" operator="equal">
      <formula>"Site Only"</formula>
    </cfRule>
  </conditionalFormatting>
  <conditionalFormatting sqref="P544:Q544">
    <cfRule type="cellIs" dxfId="3504" priority="6086" operator="equal">
      <formula>"Site only"</formula>
    </cfRule>
    <cfRule type="cellIs" dxfId="3503" priority="6087" operator="equal">
      <formula>"Portfolio Credit"</formula>
    </cfRule>
    <cfRule type="cellIs" dxfId="3502" priority="6088" operator="equal">
      <formula>"No Update"</formula>
    </cfRule>
    <cfRule type="cellIs" dxfId="3501" priority="6089" operator="equal">
      <formula>"New credit"</formula>
    </cfRule>
  </conditionalFormatting>
  <conditionalFormatting sqref="P568:Q568">
    <cfRule type="cellIs" dxfId="3500" priority="6062" operator="equal">
      <formula>"Site only"</formula>
    </cfRule>
    <cfRule type="cellIs" dxfId="3499" priority="6063" operator="equal">
      <formula>"Portfolio Credit"</formula>
    </cfRule>
    <cfRule type="cellIs" dxfId="3498" priority="6064" operator="equal">
      <formula>"No Update"</formula>
    </cfRule>
    <cfRule type="cellIs" dxfId="3497" priority="6065" operator="equal">
      <formula>"New credit"</formula>
    </cfRule>
  </conditionalFormatting>
  <conditionalFormatting sqref="N599">
    <cfRule type="cellIs" dxfId="3496" priority="5958" operator="equal">
      <formula>"No$751:$751 Update"</formula>
    </cfRule>
    <cfRule type="cellIs" dxfId="3495" priority="5959" operator="equal">
      <formula>"Updated"</formula>
    </cfRule>
    <cfRule type="cellIs" dxfId="3494" priority="5960" operator="equal">
      <formula>"Updated"</formula>
    </cfRule>
    <cfRule type="cellIs" dxfId="3493" priority="5961" operator="equal">
      <formula>"YES"</formula>
    </cfRule>
  </conditionalFormatting>
  <conditionalFormatting sqref="N599">
    <cfRule type="cellIs" dxfId="3492" priority="5954" operator="equal">
      <formula>"Site only"</formula>
    </cfRule>
    <cfRule type="cellIs" dxfId="3491" priority="5955" operator="equal">
      <formula>"Portfolio Credit"</formula>
    </cfRule>
    <cfRule type="cellIs" dxfId="3490" priority="5956" operator="equal">
      <formula>"No Update"</formula>
    </cfRule>
    <cfRule type="cellIs" dxfId="3489" priority="5957" operator="equal">
      <formula>"New credit"</formula>
    </cfRule>
  </conditionalFormatting>
  <conditionalFormatting sqref="N599">
    <cfRule type="cellIs" dxfId="3488" priority="5951" operator="equal">
      <formula>"Yes"</formula>
    </cfRule>
    <cfRule type="cellIs" dxfId="3487" priority="5952" operator="equal">
      <formula>"No update"</formula>
    </cfRule>
    <cfRule type="cellIs" dxfId="3486" priority="5953" operator="equal">
      <formula>"Site Only"</formula>
    </cfRule>
  </conditionalFormatting>
  <conditionalFormatting sqref="P544">
    <cfRule type="cellIs" dxfId="3485" priority="6090" operator="equal">
      <formula>"No$751:$751 Update"</formula>
    </cfRule>
    <cfRule type="cellIs" dxfId="3484" priority="6091" operator="equal">
      <formula>"Updated"</formula>
    </cfRule>
    <cfRule type="cellIs" dxfId="3483" priority="6092" operator="equal">
      <formula>"Updated"</formula>
    </cfRule>
    <cfRule type="cellIs" dxfId="3482" priority="6094" operator="equal">
      <formula>"YES"</formula>
    </cfRule>
  </conditionalFormatting>
  <conditionalFormatting sqref="Q544 I544">
    <cfRule type="cellIs" dxfId="3481" priority="6085" operator="equal">
      <formula>"Yes"</formula>
    </cfRule>
  </conditionalFormatting>
  <conditionalFormatting sqref="P544">
    <cfRule type="cellIs" dxfId="3480" priority="6082" operator="equal">
      <formula>"Yes"</formula>
    </cfRule>
    <cfRule type="cellIs" dxfId="3479" priority="6083" operator="equal">
      <formula>"No update"</formula>
    </cfRule>
    <cfRule type="cellIs" dxfId="3478" priority="6084" operator="equal">
      <formula>"Site Only"</formula>
    </cfRule>
  </conditionalFormatting>
  <conditionalFormatting sqref="P568">
    <cfRule type="cellIs" dxfId="3477" priority="6066" operator="equal">
      <formula>"No$751:$751 Update"</formula>
    </cfRule>
    <cfRule type="cellIs" dxfId="3476" priority="6067" operator="equal">
      <formula>"Updated"</formula>
    </cfRule>
    <cfRule type="cellIs" dxfId="3475" priority="6068" operator="equal">
      <formula>"Updated"</formula>
    </cfRule>
    <cfRule type="cellIs" dxfId="3474" priority="6070" operator="equal">
      <formula>"YES"</formula>
    </cfRule>
  </conditionalFormatting>
  <conditionalFormatting sqref="P600:Q600">
    <cfRule type="cellIs" dxfId="3473" priority="5966" operator="equal">
      <formula>"Site only"</formula>
    </cfRule>
    <cfRule type="cellIs" dxfId="3472" priority="5967" operator="equal">
      <formula>"Portfolio Credit"</formula>
    </cfRule>
    <cfRule type="cellIs" dxfId="3471" priority="5968" operator="equal">
      <formula>"No Update"</formula>
    </cfRule>
    <cfRule type="cellIs" dxfId="3470" priority="5969" operator="equal">
      <formula>"New credit"</formula>
    </cfRule>
  </conditionalFormatting>
  <conditionalFormatting sqref="Q568 I568">
    <cfRule type="cellIs" dxfId="3469" priority="6061" operator="equal">
      <formula>"Yes"</formula>
    </cfRule>
  </conditionalFormatting>
  <conditionalFormatting sqref="P568">
    <cfRule type="cellIs" dxfId="3468" priority="6058" operator="equal">
      <formula>"Yes"</formula>
    </cfRule>
    <cfRule type="cellIs" dxfId="3467" priority="6059" operator="equal">
      <formula>"No update"</formula>
    </cfRule>
    <cfRule type="cellIs" dxfId="3466" priority="6060" operator="equal">
      <formula>"Site Only"</formula>
    </cfRule>
  </conditionalFormatting>
  <conditionalFormatting sqref="P619:P620">
    <cfRule type="cellIs" dxfId="3465" priority="5934" operator="equal">
      <formula>"No$751:$751 Update"</formula>
    </cfRule>
    <cfRule type="cellIs" dxfId="3464" priority="5935" operator="equal">
      <formula>"Updated"</formula>
    </cfRule>
    <cfRule type="cellIs" dxfId="3463" priority="5936" operator="equal">
      <formula>"Updated"</formula>
    </cfRule>
    <cfRule type="cellIs" dxfId="3462" priority="5937" operator="equal">
      <formula>"YES"</formula>
    </cfRule>
  </conditionalFormatting>
  <conditionalFormatting sqref="P619:P620">
    <cfRule type="cellIs" dxfId="3461" priority="5930" operator="equal">
      <formula>"Site only"</formula>
    </cfRule>
    <cfRule type="cellIs" dxfId="3460" priority="5931" operator="equal">
      <formula>"Portfolio Credit"</formula>
    </cfRule>
    <cfRule type="cellIs" dxfId="3459" priority="5932" operator="equal">
      <formula>"No Update"</formula>
    </cfRule>
    <cfRule type="cellIs" dxfId="3458" priority="5933" operator="equal">
      <formula>"New credit"</formula>
    </cfRule>
  </conditionalFormatting>
  <conditionalFormatting sqref="P619:P620">
    <cfRule type="cellIs" dxfId="3457" priority="5927" operator="equal">
      <formula>"Yes"</formula>
    </cfRule>
    <cfRule type="cellIs" dxfId="3456" priority="5928" operator="equal">
      <formula>"No update"</formula>
    </cfRule>
    <cfRule type="cellIs" dxfId="3455" priority="5929" operator="equal">
      <formula>"Site Only"</formula>
    </cfRule>
  </conditionalFormatting>
  <conditionalFormatting sqref="I578">
    <cfRule type="cellIs" dxfId="3454" priority="6013" operator="equal">
      <formula>"Yes"</formula>
    </cfRule>
  </conditionalFormatting>
  <conditionalFormatting sqref="M682">
    <cfRule type="cellIs" dxfId="3453" priority="5790" operator="equal">
      <formula>"No$751:$751 Update"</formula>
    </cfRule>
    <cfRule type="cellIs" dxfId="3452" priority="5791" operator="equal">
      <formula>"Updated"</formula>
    </cfRule>
    <cfRule type="cellIs" dxfId="3451" priority="5792" operator="equal">
      <formula>"Updated"</formula>
    </cfRule>
    <cfRule type="cellIs" dxfId="3450" priority="5793" operator="equal">
      <formula>"YES"</formula>
    </cfRule>
  </conditionalFormatting>
  <conditionalFormatting sqref="M682">
    <cfRule type="cellIs" dxfId="3449" priority="5786" operator="equal">
      <formula>"Site only"</formula>
    </cfRule>
    <cfRule type="cellIs" dxfId="3448" priority="5787" operator="equal">
      <formula>"Portfolio Credit"</formula>
    </cfRule>
    <cfRule type="cellIs" dxfId="3447" priority="5788" operator="equal">
      <formula>"No Update"</formula>
    </cfRule>
    <cfRule type="cellIs" dxfId="3446" priority="5789" operator="equal">
      <formula>"New credit"</formula>
    </cfRule>
  </conditionalFormatting>
  <conditionalFormatting sqref="M682">
    <cfRule type="cellIs" dxfId="3445" priority="5783" operator="equal">
      <formula>"Yes"</formula>
    </cfRule>
    <cfRule type="cellIs" dxfId="3444" priority="5784" operator="equal">
      <formula>"No update"</formula>
    </cfRule>
    <cfRule type="cellIs" dxfId="3443" priority="5785" operator="equal">
      <formula>"Site Only"</formula>
    </cfRule>
  </conditionalFormatting>
  <conditionalFormatting sqref="P600">
    <cfRule type="cellIs" dxfId="3442" priority="5970" operator="equal">
      <formula>"No$751:$751 Update"</formula>
    </cfRule>
    <cfRule type="cellIs" dxfId="3441" priority="5971" operator="equal">
      <formula>"Updated"</formula>
    </cfRule>
    <cfRule type="cellIs" dxfId="3440" priority="5972" operator="equal">
      <formula>"Updated"</formula>
    </cfRule>
    <cfRule type="cellIs" dxfId="3439" priority="5974" operator="equal">
      <formula>"YES"</formula>
    </cfRule>
  </conditionalFormatting>
  <conditionalFormatting sqref="I598 Q600 I600">
    <cfRule type="cellIs" dxfId="3438" priority="5965" operator="equal">
      <formula>"Yes"</formula>
    </cfRule>
  </conditionalFormatting>
  <conditionalFormatting sqref="P600">
    <cfRule type="cellIs" dxfId="3437" priority="5962" operator="equal">
      <formula>"Yes"</formula>
    </cfRule>
    <cfRule type="cellIs" dxfId="3436" priority="5963" operator="equal">
      <formula>"No update"</formula>
    </cfRule>
    <cfRule type="cellIs" dxfId="3435" priority="5964" operator="equal">
      <formula>"Site Only"</formula>
    </cfRule>
  </conditionalFormatting>
  <conditionalFormatting sqref="I618">
    <cfRule type="cellIs" dxfId="3434" priority="5941" operator="equal">
      <formula>"Yes"</formula>
    </cfRule>
  </conditionalFormatting>
  <conditionalFormatting sqref="P662:Q662">
    <cfRule type="cellIs" dxfId="3433" priority="5846" operator="equal">
      <formula>"Site only"</formula>
    </cfRule>
    <cfRule type="cellIs" dxfId="3432" priority="5847" operator="equal">
      <formula>"Portfolio Credit"</formula>
    </cfRule>
    <cfRule type="cellIs" dxfId="3431" priority="5848" operator="equal">
      <formula>"No Update"</formula>
    </cfRule>
    <cfRule type="cellIs" dxfId="3430" priority="5849" operator="equal">
      <formula>"New credit"</formula>
    </cfRule>
  </conditionalFormatting>
  <conditionalFormatting sqref="P703">
    <cfRule type="cellIs" dxfId="3429" priority="5766" operator="equal">
      <formula>"No$751:$751 Update"</formula>
    </cfRule>
    <cfRule type="cellIs" dxfId="3428" priority="5767" operator="equal">
      <formula>"Updated"</formula>
    </cfRule>
    <cfRule type="cellIs" dxfId="3427" priority="5768" operator="equal">
      <formula>"Updated"</formula>
    </cfRule>
    <cfRule type="cellIs" dxfId="3426" priority="5769" operator="equal">
      <formula>"YES"</formula>
    </cfRule>
  </conditionalFormatting>
  <conditionalFormatting sqref="P703">
    <cfRule type="cellIs" dxfId="3425" priority="5762" operator="equal">
      <formula>"Site only"</formula>
    </cfRule>
    <cfRule type="cellIs" dxfId="3424" priority="5763" operator="equal">
      <formula>"Portfolio Credit"</formula>
    </cfRule>
    <cfRule type="cellIs" dxfId="3423" priority="5764" operator="equal">
      <formula>"No Update"</formula>
    </cfRule>
    <cfRule type="cellIs" dxfId="3422" priority="5765" operator="equal">
      <formula>"New credit"</formula>
    </cfRule>
  </conditionalFormatting>
  <conditionalFormatting sqref="P703">
    <cfRule type="cellIs" dxfId="3421" priority="5759" operator="equal">
      <formula>"Yes"</formula>
    </cfRule>
    <cfRule type="cellIs" dxfId="3420" priority="5760" operator="equal">
      <formula>"No update"</formula>
    </cfRule>
    <cfRule type="cellIs" dxfId="3419" priority="5761" operator="equal">
      <formula>"Site Only"</formula>
    </cfRule>
  </conditionalFormatting>
  <conditionalFormatting sqref="I621">
    <cfRule type="cellIs" dxfId="3418" priority="5893" operator="equal">
      <formula>"Yes"</formula>
    </cfRule>
  </conditionalFormatting>
  <conditionalFormatting sqref="N750">
    <cfRule type="cellIs" dxfId="3417" priority="5718" operator="equal">
      <formula>"No$751:$751 Update"</formula>
    </cfRule>
    <cfRule type="cellIs" dxfId="3416" priority="5719" operator="equal">
      <formula>"Updated"</formula>
    </cfRule>
    <cfRule type="cellIs" dxfId="3415" priority="5720" operator="equal">
      <formula>"Updated"</formula>
    </cfRule>
    <cfRule type="cellIs" dxfId="3414" priority="5721" operator="equal">
      <formula>"YES"</formula>
    </cfRule>
  </conditionalFormatting>
  <conditionalFormatting sqref="N750">
    <cfRule type="cellIs" dxfId="3413" priority="5714" operator="equal">
      <formula>"Site only"</formula>
    </cfRule>
    <cfRule type="cellIs" dxfId="3412" priority="5715" operator="equal">
      <formula>"Portfolio Credit"</formula>
    </cfRule>
    <cfRule type="cellIs" dxfId="3411" priority="5716" operator="equal">
      <formula>"No Update"</formula>
    </cfRule>
    <cfRule type="cellIs" dxfId="3410" priority="5717" operator="equal">
      <formula>"New credit"</formula>
    </cfRule>
  </conditionalFormatting>
  <conditionalFormatting sqref="N750">
    <cfRule type="cellIs" dxfId="3409" priority="5711" operator="equal">
      <formula>"Yes"</formula>
    </cfRule>
    <cfRule type="cellIs" dxfId="3408" priority="5712" operator="equal">
      <formula>"No update"</formula>
    </cfRule>
    <cfRule type="cellIs" dxfId="3407" priority="5713" operator="equal">
      <formula>"Site Only"</formula>
    </cfRule>
  </conditionalFormatting>
  <conditionalFormatting sqref="P704:Q705">
    <cfRule type="cellIs" dxfId="3406" priority="5774" operator="equal">
      <formula>"Site only"</formula>
    </cfRule>
    <cfRule type="cellIs" dxfId="3405" priority="5775" operator="equal">
      <formula>"Portfolio Credit"</formula>
    </cfRule>
    <cfRule type="cellIs" dxfId="3404" priority="5776" operator="equal">
      <formula>"No Update"</formula>
    </cfRule>
    <cfRule type="cellIs" dxfId="3403" priority="5777" operator="equal">
      <formula>"New credit"</formula>
    </cfRule>
  </conditionalFormatting>
  <conditionalFormatting sqref="I638">
    <cfRule type="cellIs" dxfId="3402" priority="5869" operator="equal">
      <formula>"Yes"</formula>
    </cfRule>
  </conditionalFormatting>
  <conditionalFormatting sqref="P725">
    <cfRule type="cellIs" dxfId="3401" priority="5742" operator="equal">
      <formula>"No$751:$751 Update"</formula>
    </cfRule>
    <cfRule type="cellIs" dxfId="3400" priority="5743" operator="equal">
      <formula>"Updated"</formula>
    </cfRule>
    <cfRule type="cellIs" dxfId="3399" priority="5744" operator="equal">
      <formula>"Updated"</formula>
    </cfRule>
    <cfRule type="cellIs" dxfId="3398" priority="5745" operator="equal">
      <formula>"YES"</formula>
    </cfRule>
  </conditionalFormatting>
  <conditionalFormatting sqref="P725">
    <cfRule type="cellIs" dxfId="3397" priority="5738" operator="equal">
      <formula>"Site only"</formula>
    </cfRule>
    <cfRule type="cellIs" dxfId="3396" priority="5739" operator="equal">
      <formula>"Portfolio Credit"</formula>
    </cfRule>
    <cfRule type="cellIs" dxfId="3395" priority="5740" operator="equal">
      <formula>"No Update"</formula>
    </cfRule>
    <cfRule type="cellIs" dxfId="3394" priority="5741" operator="equal">
      <formula>"New credit"</formula>
    </cfRule>
  </conditionalFormatting>
  <conditionalFormatting sqref="P725">
    <cfRule type="cellIs" dxfId="3393" priority="5735" operator="equal">
      <formula>"Yes"</formula>
    </cfRule>
    <cfRule type="cellIs" dxfId="3392" priority="5736" operator="equal">
      <formula>"No update"</formula>
    </cfRule>
    <cfRule type="cellIs" dxfId="3391" priority="5737" operator="equal">
      <formula>"Site Only"</formula>
    </cfRule>
  </conditionalFormatting>
  <conditionalFormatting sqref="P662">
    <cfRule type="cellIs" dxfId="3390" priority="5850" operator="equal">
      <formula>"No$751:$751 Update"</formula>
    </cfRule>
    <cfRule type="cellIs" dxfId="3389" priority="5851" operator="equal">
      <formula>"Updated"</formula>
    </cfRule>
    <cfRule type="cellIs" dxfId="3388" priority="5852" operator="equal">
      <formula>"Updated"</formula>
    </cfRule>
    <cfRule type="cellIs" dxfId="3387" priority="5854" operator="equal">
      <formula>"YES"</formula>
    </cfRule>
  </conditionalFormatting>
  <conditionalFormatting sqref="P683:Q683">
    <cfRule type="cellIs" dxfId="3386" priority="5798" operator="equal">
      <formula>"Site only"</formula>
    </cfRule>
    <cfRule type="cellIs" dxfId="3385" priority="5799" operator="equal">
      <formula>"Portfolio Credit"</formula>
    </cfRule>
    <cfRule type="cellIs" dxfId="3384" priority="5800" operator="equal">
      <formula>"No Update"</formula>
    </cfRule>
    <cfRule type="cellIs" dxfId="3383" priority="5801" operator="equal">
      <formula>"New credit"</formula>
    </cfRule>
  </conditionalFormatting>
  <conditionalFormatting sqref="Q662 I662">
    <cfRule type="cellIs" dxfId="3382" priority="5845" operator="equal">
      <formula>"Yes"</formula>
    </cfRule>
  </conditionalFormatting>
  <conditionalFormatting sqref="P662">
    <cfRule type="cellIs" dxfId="3381" priority="5842" operator="equal">
      <formula>"Yes"</formula>
    </cfRule>
    <cfRule type="cellIs" dxfId="3380" priority="5843" operator="equal">
      <formula>"No update"</formula>
    </cfRule>
    <cfRule type="cellIs" dxfId="3379" priority="5844" operator="equal">
      <formula>"Site Only"</formula>
    </cfRule>
  </conditionalFormatting>
  <conditionalFormatting sqref="N754">
    <cfRule type="cellIs" dxfId="3378" priority="5694" operator="equal">
      <formula>"No$751:$751 Update"</formula>
    </cfRule>
    <cfRule type="cellIs" dxfId="3377" priority="5695" operator="equal">
      <formula>"Updated"</formula>
    </cfRule>
    <cfRule type="cellIs" dxfId="3376" priority="5696" operator="equal">
      <formula>"Updated"</formula>
    </cfRule>
    <cfRule type="cellIs" dxfId="3375" priority="5697" operator="equal">
      <formula>"YES"</formula>
    </cfRule>
  </conditionalFormatting>
  <conditionalFormatting sqref="N754">
    <cfRule type="cellIs" dxfId="3374" priority="5690" operator="equal">
      <formula>"Site only"</formula>
    </cfRule>
    <cfRule type="cellIs" dxfId="3373" priority="5691" operator="equal">
      <formula>"Portfolio Credit"</formula>
    </cfRule>
    <cfRule type="cellIs" dxfId="3372" priority="5692" operator="equal">
      <formula>"No Update"</formula>
    </cfRule>
    <cfRule type="cellIs" dxfId="3371" priority="5693" operator="equal">
      <formula>"New credit"</formula>
    </cfRule>
  </conditionalFormatting>
  <conditionalFormatting sqref="N754">
    <cfRule type="cellIs" dxfId="3370" priority="5687" operator="equal">
      <formula>"Yes"</formula>
    </cfRule>
    <cfRule type="cellIs" dxfId="3369" priority="5688" operator="equal">
      <formula>"No update"</formula>
    </cfRule>
    <cfRule type="cellIs" dxfId="3368" priority="5689" operator="equal">
      <formula>"Site Only"</formula>
    </cfRule>
  </conditionalFormatting>
  <conditionalFormatting sqref="P945">
    <cfRule type="cellIs" dxfId="3367" priority="5670" operator="equal">
      <formula>"No$751:$751 Update"</formula>
    </cfRule>
    <cfRule type="cellIs" dxfId="3366" priority="5671" operator="equal">
      <formula>"Updated"</formula>
    </cfRule>
    <cfRule type="cellIs" dxfId="3365" priority="5672" operator="equal">
      <formula>"Updated"</formula>
    </cfRule>
    <cfRule type="cellIs" dxfId="3364" priority="5673" operator="equal">
      <formula>"YES"</formula>
    </cfRule>
  </conditionalFormatting>
  <conditionalFormatting sqref="P945">
    <cfRule type="cellIs" dxfId="3363" priority="5666" operator="equal">
      <formula>"Site only"</formula>
    </cfRule>
    <cfRule type="cellIs" dxfId="3362" priority="5667" operator="equal">
      <formula>"Portfolio Credit"</formula>
    </cfRule>
    <cfRule type="cellIs" dxfId="3361" priority="5668" operator="equal">
      <formula>"No Update"</formula>
    </cfRule>
    <cfRule type="cellIs" dxfId="3360" priority="5669" operator="equal">
      <formula>"New credit"</formula>
    </cfRule>
  </conditionalFormatting>
  <conditionalFormatting sqref="P945">
    <cfRule type="cellIs" dxfId="3359" priority="5663" operator="equal">
      <formula>"Yes"</formula>
    </cfRule>
    <cfRule type="cellIs" dxfId="3358" priority="5664" operator="equal">
      <formula>"No update"</formula>
    </cfRule>
    <cfRule type="cellIs" dxfId="3357" priority="5665" operator="equal">
      <formula>"Site Only"</formula>
    </cfRule>
  </conditionalFormatting>
  <conditionalFormatting sqref="P683">
    <cfRule type="cellIs" dxfId="3356" priority="5802" operator="equal">
      <formula>"No$751:$751 Update"</formula>
    </cfRule>
    <cfRule type="cellIs" dxfId="3355" priority="5803" operator="equal">
      <formula>"Updated"</formula>
    </cfRule>
    <cfRule type="cellIs" dxfId="3354" priority="5804" operator="equal">
      <formula>"Updated"</formula>
    </cfRule>
    <cfRule type="cellIs" dxfId="3353" priority="5806" operator="equal">
      <formula>"YES"</formula>
    </cfRule>
  </conditionalFormatting>
  <conditionalFormatting sqref="P946:Q946">
    <cfRule type="cellIs" dxfId="3352" priority="5678" operator="equal">
      <formula>"Site only"</formula>
    </cfRule>
    <cfRule type="cellIs" dxfId="3351" priority="5679" operator="equal">
      <formula>"Portfolio Credit"</formula>
    </cfRule>
    <cfRule type="cellIs" dxfId="3350" priority="5680" operator="equal">
      <formula>"No Update"</formula>
    </cfRule>
    <cfRule type="cellIs" dxfId="3349" priority="5681" operator="equal">
      <formula>"New credit"</formula>
    </cfRule>
  </conditionalFormatting>
  <conditionalFormatting sqref="I681 Q683 I683">
    <cfRule type="cellIs" dxfId="3348" priority="5797" operator="equal">
      <formula>"Yes"</formula>
    </cfRule>
  </conditionalFormatting>
  <conditionalFormatting sqref="P683">
    <cfRule type="cellIs" dxfId="3347" priority="5794" operator="equal">
      <formula>"Yes"</formula>
    </cfRule>
    <cfRule type="cellIs" dxfId="3346" priority="5795" operator="equal">
      <formula>"No update"</formula>
    </cfRule>
    <cfRule type="cellIs" dxfId="3345" priority="5796" operator="equal">
      <formula>"Site Only"</formula>
    </cfRule>
  </conditionalFormatting>
  <conditionalFormatting sqref="P971">
    <cfRule type="cellIs" dxfId="3344" priority="5646" operator="equal">
      <formula>"No$751:$751 Update"</formula>
    </cfRule>
    <cfRule type="cellIs" dxfId="3343" priority="5647" operator="equal">
      <formula>"Updated"</formula>
    </cfRule>
    <cfRule type="cellIs" dxfId="3342" priority="5648" operator="equal">
      <formula>"Updated"</formula>
    </cfRule>
    <cfRule type="cellIs" dxfId="3341" priority="5649" operator="equal">
      <formula>"YES"</formula>
    </cfRule>
  </conditionalFormatting>
  <conditionalFormatting sqref="P971">
    <cfRule type="cellIs" dxfId="3340" priority="5642" operator="equal">
      <formula>"Site only"</formula>
    </cfRule>
    <cfRule type="cellIs" dxfId="3339" priority="5643" operator="equal">
      <formula>"Portfolio Credit"</formula>
    </cfRule>
    <cfRule type="cellIs" dxfId="3338" priority="5644" operator="equal">
      <formula>"No Update"</formula>
    </cfRule>
    <cfRule type="cellIs" dxfId="3337" priority="5645" operator="equal">
      <formula>"New credit"</formula>
    </cfRule>
  </conditionalFormatting>
  <conditionalFormatting sqref="P971">
    <cfRule type="cellIs" dxfId="3336" priority="5639" operator="equal">
      <formula>"Yes"</formula>
    </cfRule>
    <cfRule type="cellIs" dxfId="3335" priority="5640" operator="equal">
      <formula>"No update"</formula>
    </cfRule>
    <cfRule type="cellIs" dxfId="3334" priority="5641" operator="equal">
      <formula>"Site Only"</formula>
    </cfRule>
  </conditionalFormatting>
  <conditionalFormatting sqref="P704:P705">
    <cfRule type="cellIs" dxfId="3333" priority="5778" operator="equal">
      <formula>"No$751:$751 Update"</formula>
    </cfRule>
    <cfRule type="cellIs" dxfId="3332" priority="5779" operator="equal">
      <formula>"Updated"</formula>
    </cfRule>
    <cfRule type="cellIs" dxfId="3331" priority="5780" operator="equal">
      <formula>"Updated"</formula>
    </cfRule>
    <cfRule type="cellIs" dxfId="3330" priority="5782" operator="equal">
      <formula>"YES"</formula>
    </cfRule>
  </conditionalFormatting>
  <conditionalFormatting sqref="I702 Q704:Q705 I704:I705">
    <cfRule type="cellIs" dxfId="3329" priority="5773" operator="equal">
      <formula>"Yes"</formula>
    </cfRule>
  </conditionalFormatting>
  <conditionalFormatting sqref="P704:P705">
    <cfRule type="cellIs" dxfId="3328" priority="5770" operator="equal">
      <formula>"Yes"</formula>
    </cfRule>
    <cfRule type="cellIs" dxfId="3327" priority="5771" operator="equal">
      <formula>"No update"</formula>
    </cfRule>
    <cfRule type="cellIs" dxfId="3326" priority="5772" operator="equal">
      <formula>"Site Only"</formula>
    </cfRule>
  </conditionalFormatting>
  <conditionalFormatting sqref="P972:Q972">
    <cfRule type="cellIs" dxfId="3325" priority="5654" operator="equal">
      <formula>"Site only"</formula>
    </cfRule>
    <cfRule type="cellIs" dxfId="3324" priority="5655" operator="equal">
      <formula>"Portfolio Credit"</formula>
    </cfRule>
    <cfRule type="cellIs" dxfId="3323" priority="5656" operator="equal">
      <formula>"No Update"</formula>
    </cfRule>
    <cfRule type="cellIs" dxfId="3322" priority="5657" operator="equal">
      <formula>"New credit"</formula>
    </cfRule>
  </conditionalFormatting>
  <conditionalFormatting sqref="I724">
    <cfRule type="cellIs" dxfId="3321" priority="5749" operator="equal">
      <formula>"Yes"</formula>
    </cfRule>
  </conditionalFormatting>
  <conditionalFormatting sqref="N1021">
    <cfRule type="cellIs" dxfId="3320" priority="5502" operator="equal">
      <formula>"No$751:$751 Update"</formula>
    </cfRule>
    <cfRule type="cellIs" dxfId="3319" priority="5503" operator="equal">
      <formula>"Updated"</formula>
    </cfRule>
    <cfRule type="cellIs" dxfId="3318" priority="5504" operator="equal">
      <formula>"Updated"</formula>
    </cfRule>
    <cfRule type="cellIs" dxfId="3317" priority="5505" operator="equal">
      <formula>"YES"</formula>
    </cfRule>
  </conditionalFormatting>
  <conditionalFormatting sqref="N1021">
    <cfRule type="cellIs" dxfId="3316" priority="5498" operator="equal">
      <formula>"Site only"</formula>
    </cfRule>
    <cfRule type="cellIs" dxfId="3315" priority="5499" operator="equal">
      <formula>"Portfolio Credit"</formula>
    </cfRule>
    <cfRule type="cellIs" dxfId="3314" priority="5500" operator="equal">
      <formula>"No Update"</formula>
    </cfRule>
    <cfRule type="cellIs" dxfId="3313" priority="5501" operator="equal">
      <formula>"New credit"</formula>
    </cfRule>
  </conditionalFormatting>
  <conditionalFormatting sqref="N1021">
    <cfRule type="cellIs" dxfId="3312" priority="5495" operator="equal">
      <formula>"Yes"</formula>
    </cfRule>
    <cfRule type="cellIs" dxfId="3311" priority="5496" operator="equal">
      <formula>"No update"</formula>
    </cfRule>
    <cfRule type="cellIs" dxfId="3310" priority="5497" operator="equal">
      <formula>"Site Only"</formula>
    </cfRule>
  </conditionalFormatting>
  <conditionalFormatting sqref="P985:Q985">
    <cfRule type="cellIs" dxfId="3309" priority="5558" operator="equal">
      <formula>"Site only"</formula>
    </cfRule>
    <cfRule type="cellIs" dxfId="3308" priority="5559" operator="equal">
      <formula>"Portfolio Credit"</formula>
    </cfRule>
    <cfRule type="cellIs" dxfId="3307" priority="5560" operator="equal">
      <formula>"No Update"</formula>
    </cfRule>
    <cfRule type="cellIs" dxfId="3306" priority="5561" operator="equal">
      <formula>"New credit"</formula>
    </cfRule>
  </conditionalFormatting>
  <conditionalFormatting sqref="I748:I749">
    <cfRule type="cellIs" dxfId="3305" priority="5725" operator="equal">
      <formula>"Yes"</formula>
    </cfRule>
  </conditionalFormatting>
  <conditionalFormatting sqref="P1052">
    <cfRule type="cellIs" dxfId="3304" priority="5478" operator="equal">
      <formula>"No$751:$751 Update"</formula>
    </cfRule>
    <cfRule type="cellIs" dxfId="3303" priority="5479" operator="equal">
      <formula>"Updated"</formula>
    </cfRule>
    <cfRule type="cellIs" dxfId="3302" priority="5480" operator="equal">
      <formula>"Updated"</formula>
    </cfRule>
    <cfRule type="cellIs" dxfId="3301" priority="5481" operator="equal">
      <formula>"YES"</formula>
    </cfRule>
  </conditionalFormatting>
  <conditionalFormatting sqref="P1052">
    <cfRule type="cellIs" dxfId="3300" priority="5474" operator="equal">
      <formula>"Site only"</formula>
    </cfRule>
    <cfRule type="cellIs" dxfId="3299" priority="5475" operator="equal">
      <formula>"Portfolio Credit"</formula>
    </cfRule>
    <cfRule type="cellIs" dxfId="3298" priority="5476" operator="equal">
      <formula>"No Update"</formula>
    </cfRule>
    <cfRule type="cellIs" dxfId="3297" priority="5477" operator="equal">
      <formula>"New credit"</formula>
    </cfRule>
  </conditionalFormatting>
  <conditionalFormatting sqref="P1052">
    <cfRule type="cellIs" dxfId="3296" priority="5471" operator="equal">
      <formula>"Yes"</formula>
    </cfRule>
    <cfRule type="cellIs" dxfId="3295" priority="5472" operator="equal">
      <formula>"No update"</formula>
    </cfRule>
    <cfRule type="cellIs" dxfId="3294" priority="5473" operator="equal">
      <formula>"Site Only"</formula>
    </cfRule>
  </conditionalFormatting>
  <conditionalFormatting sqref="C754">
    <cfRule type="cellIs" dxfId="3293" priority="5709" operator="equal">
      <formula>"Uploaded"</formula>
    </cfRule>
  </conditionalFormatting>
  <conditionalFormatting sqref="P1022:Q1022">
    <cfRule type="cellIs" dxfId="3292" priority="5510" operator="equal">
      <formula>"Site only"</formula>
    </cfRule>
    <cfRule type="cellIs" dxfId="3291" priority="5511" operator="equal">
      <formula>"Portfolio Credit"</formula>
    </cfRule>
    <cfRule type="cellIs" dxfId="3290" priority="5512" operator="equal">
      <formula>"No Update"</formula>
    </cfRule>
    <cfRule type="cellIs" dxfId="3289" priority="5513" operator="equal">
      <formula>"New credit"</formula>
    </cfRule>
  </conditionalFormatting>
  <conditionalFormatting sqref="I753">
    <cfRule type="cellIs" dxfId="3288" priority="5701" operator="equal">
      <formula>"Yes"</formula>
    </cfRule>
  </conditionalFormatting>
  <conditionalFormatting sqref="P1074:P1075">
    <cfRule type="cellIs" dxfId="3287" priority="5454" operator="equal">
      <formula>"No$751:$751 Update"</formula>
    </cfRule>
    <cfRule type="cellIs" dxfId="3286" priority="5455" operator="equal">
      <formula>"Updated"</formula>
    </cfRule>
    <cfRule type="cellIs" dxfId="3285" priority="5456" operator="equal">
      <formula>"Updated"</formula>
    </cfRule>
    <cfRule type="cellIs" dxfId="3284" priority="5457" operator="equal">
      <formula>"YES"</formula>
    </cfRule>
  </conditionalFormatting>
  <conditionalFormatting sqref="P1074:P1075">
    <cfRule type="cellIs" dxfId="3283" priority="5450" operator="equal">
      <formula>"Site only"</formula>
    </cfRule>
    <cfRule type="cellIs" dxfId="3282" priority="5451" operator="equal">
      <formula>"Portfolio Credit"</formula>
    </cfRule>
    <cfRule type="cellIs" dxfId="3281" priority="5452" operator="equal">
      <formula>"No Update"</formula>
    </cfRule>
    <cfRule type="cellIs" dxfId="3280" priority="5453" operator="equal">
      <formula>"New credit"</formula>
    </cfRule>
  </conditionalFormatting>
  <conditionalFormatting sqref="P1074:P1075">
    <cfRule type="cellIs" dxfId="3279" priority="5447" operator="equal">
      <formula>"Yes"</formula>
    </cfRule>
    <cfRule type="cellIs" dxfId="3278" priority="5448" operator="equal">
      <formula>"No update"</formula>
    </cfRule>
    <cfRule type="cellIs" dxfId="3277" priority="5449" operator="equal">
      <formula>"Site Only"</formula>
    </cfRule>
  </conditionalFormatting>
  <conditionalFormatting sqref="P946">
    <cfRule type="cellIs" dxfId="3276" priority="5682" operator="equal">
      <formula>"No$751:$751 Update"</formula>
    </cfRule>
    <cfRule type="cellIs" dxfId="3275" priority="5683" operator="equal">
      <formula>"Updated"</formula>
    </cfRule>
    <cfRule type="cellIs" dxfId="3274" priority="5684" operator="equal">
      <formula>"Updated"</formula>
    </cfRule>
    <cfRule type="cellIs" dxfId="3273" priority="5686" operator="equal">
      <formula>"YES"</formula>
    </cfRule>
  </conditionalFormatting>
  <conditionalFormatting sqref="C946 C944">
    <cfRule type="cellIs" dxfId="3272" priority="5685" operator="equal">
      <formula>"Uploaded"</formula>
    </cfRule>
  </conditionalFormatting>
  <conditionalFormatting sqref="I944 Q946 I946">
    <cfRule type="cellIs" dxfId="3271" priority="5677" operator="equal">
      <formula>"Yes"</formula>
    </cfRule>
  </conditionalFormatting>
  <conditionalFormatting sqref="P946">
    <cfRule type="cellIs" dxfId="3270" priority="5674" operator="equal">
      <formula>"Yes"</formula>
    </cfRule>
    <cfRule type="cellIs" dxfId="3269" priority="5675" operator="equal">
      <formula>"No update"</formula>
    </cfRule>
    <cfRule type="cellIs" dxfId="3268" priority="5676" operator="equal">
      <formula>"Site Only"</formula>
    </cfRule>
  </conditionalFormatting>
  <conditionalFormatting sqref="P1095">
    <cfRule type="cellIs" dxfId="3267" priority="5430" operator="equal">
      <formula>"No$751:$751 Update"</formula>
    </cfRule>
    <cfRule type="cellIs" dxfId="3266" priority="5431" operator="equal">
      <formula>"Updated"</formula>
    </cfRule>
    <cfRule type="cellIs" dxfId="3265" priority="5432" operator="equal">
      <formula>"Updated"</formula>
    </cfRule>
    <cfRule type="cellIs" dxfId="3264" priority="5433" operator="equal">
      <formula>"YES"</formula>
    </cfRule>
  </conditionalFormatting>
  <conditionalFormatting sqref="P1095">
    <cfRule type="cellIs" dxfId="3263" priority="5426" operator="equal">
      <formula>"Site only"</formula>
    </cfRule>
    <cfRule type="cellIs" dxfId="3262" priority="5427" operator="equal">
      <formula>"Portfolio Credit"</formula>
    </cfRule>
    <cfRule type="cellIs" dxfId="3261" priority="5428" operator="equal">
      <formula>"No Update"</formula>
    </cfRule>
    <cfRule type="cellIs" dxfId="3260" priority="5429" operator="equal">
      <formula>"New credit"</formula>
    </cfRule>
  </conditionalFormatting>
  <conditionalFormatting sqref="P1095">
    <cfRule type="cellIs" dxfId="3259" priority="5423" operator="equal">
      <formula>"Yes"</formula>
    </cfRule>
    <cfRule type="cellIs" dxfId="3258" priority="5424" operator="equal">
      <formula>"No update"</formula>
    </cfRule>
    <cfRule type="cellIs" dxfId="3257" priority="5425" operator="equal">
      <formula>"Site Only"</formula>
    </cfRule>
  </conditionalFormatting>
  <conditionalFormatting sqref="P972">
    <cfRule type="cellIs" dxfId="3256" priority="5658" operator="equal">
      <formula>"No$751:$751 Update"</formula>
    </cfRule>
    <cfRule type="cellIs" dxfId="3255" priority="5659" operator="equal">
      <formula>"Updated"</formula>
    </cfRule>
    <cfRule type="cellIs" dxfId="3254" priority="5660" operator="equal">
      <formula>"Updated"</formula>
    </cfRule>
    <cfRule type="cellIs" dxfId="3253" priority="5662" operator="equal">
      <formula>"YES"</formula>
    </cfRule>
  </conditionalFormatting>
  <conditionalFormatting sqref="P1076:Q1076">
    <cfRule type="cellIs" dxfId="3252" priority="5462" operator="equal">
      <formula>"Site only"</formula>
    </cfRule>
    <cfRule type="cellIs" dxfId="3251" priority="5463" operator="equal">
      <formula>"Portfolio Credit"</formula>
    </cfRule>
    <cfRule type="cellIs" dxfId="3250" priority="5464" operator="equal">
      <formula>"No Update"</formula>
    </cfRule>
    <cfRule type="cellIs" dxfId="3249" priority="5465" operator="equal">
      <formula>"New credit"</formula>
    </cfRule>
  </conditionalFormatting>
  <conditionalFormatting sqref="Q972 I972">
    <cfRule type="cellIs" dxfId="3248" priority="5653" operator="equal">
      <formula>"Yes"</formula>
    </cfRule>
  </conditionalFormatting>
  <conditionalFormatting sqref="P972">
    <cfRule type="cellIs" dxfId="3247" priority="5650" operator="equal">
      <formula>"Yes"</formula>
    </cfRule>
    <cfRule type="cellIs" dxfId="3246" priority="5651" operator="equal">
      <formula>"No update"</formula>
    </cfRule>
    <cfRule type="cellIs" dxfId="3245" priority="5652" operator="equal">
      <formula>"Site Only"</formula>
    </cfRule>
  </conditionalFormatting>
  <conditionalFormatting sqref="P1116">
    <cfRule type="cellIs" dxfId="3244" priority="5406" operator="equal">
      <formula>"No$751:$751 Update"</formula>
    </cfRule>
    <cfRule type="cellIs" dxfId="3243" priority="5407" operator="equal">
      <formula>"Updated"</formula>
    </cfRule>
    <cfRule type="cellIs" dxfId="3242" priority="5408" operator="equal">
      <formula>"Updated"</formula>
    </cfRule>
    <cfRule type="cellIs" dxfId="3241" priority="5409" operator="equal">
      <formula>"YES"</formula>
    </cfRule>
  </conditionalFormatting>
  <conditionalFormatting sqref="P1116">
    <cfRule type="cellIs" dxfId="3240" priority="5402" operator="equal">
      <formula>"Site only"</formula>
    </cfRule>
    <cfRule type="cellIs" dxfId="3239" priority="5403" operator="equal">
      <formula>"Portfolio Credit"</formula>
    </cfRule>
    <cfRule type="cellIs" dxfId="3238" priority="5404" operator="equal">
      <formula>"No Update"</formula>
    </cfRule>
    <cfRule type="cellIs" dxfId="3237" priority="5405" operator="equal">
      <formula>"New credit"</formula>
    </cfRule>
  </conditionalFormatting>
  <conditionalFormatting sqref="P1116">
    <cfRule type="cellIs" dxfId="3236" priority="5399" operator="equal">
      <formula>"Yes"</formula>
    </cfRule>
    <cfRule type="cellIs" dxfId="3235" priority="5400" operator="equal">
      <formula>"No update"</formula>
    </cfRule>
    <cfRule type="cellIs" dxfId="3234" priority="5401" operator="equal">
      <formula>"Site Only"</formula>
    </cfRule>
  </conditionalFormatting>
  <conditionalFormatting sqref="P985">
    <cfRule type="cellIs" dxfId="3233" priority="5562" operator="equal">
      <formula>"No$751:$751 Update"</formula>
    </cfRule>
    <cfRule type="cellIs" dxfId="3232" priority="5563" operator="equal">
      <formula>"Updated"</formula>
    </cfRule>
    <cfRule type="cellIs" dxfId="3231" priority="5564" operator="equal">
      <formula>"Updated"</formula>
    </cfRule>
    <cfRule type="cellIs" dxfId="3230" priority="5566" operator="equal">
      <formula>"YES"</formula>
    </cfRule>
  </conditionalFormatting>
  <conditionalFormatting sqref="P1096:Q1097">
    <cfRule type="cellIs" dxfId="3229" priority="5438" operator="equal">
      <formula>"Site only"</formula>
    </cfRule>
    <cfRule type="cellIs" dxfId="3228" priority="5439" operator="equal">
      <formula>"Portfolio Credit"</formula>
    </cfRule>
    <cfRule type="cellIs" dxfId="3227" priority="5440" operator="equal">
      <formula>"No Update"</formula>
    </cfRule>
    <cfRule type="cellIs" dxfId="3226" priority="5441" operator="equal">
      <formula>"New credit"</formula>
    </cfRule>
  </conditionalFormatting>
  <conditionalFormatting sqref="Q985 I985">
    <cfRule type="cellIs" dxfId="3225" priority="5557" operator="equal">
      <formula>"Yes"</formula>
    </cfRule>
  </conditionalFormatting>
  <conditionalFormatting sqref="P985">
    <cfRule type="cellIs" dxfId="3224" priority="5554" operator="equal">
      <formula>"Yes"</formula>
    </cfRule>
    <cfRule type="cellIs" dxfId="3223" priority="5555" operator="equal">
      <formula>"No update"</formula>
    </cfRule>
    <cfRule type="cellIs" dxfId="3222" priority="5556" operator="equal">
      <formula>"Site Only"</formula>
    </cfRule>
  </conditionalFormatting>
  <conditionalFormatting sqref="Q1138">
    <cfRule type="cellIs" dxfId="3221" priority="5382" operator="equal">
      <formula>"No$751:$751 Update"</formula>
    </cfRule>
    <cfRule type="cellIs" dxfId="3220" priority="5383" operator="equal">
      <formula>"Updated"</formula>
    </cfRule>
    <cfRule type="cellIs" dxfId="3219" priority="5384" operator="equal">
      <formula>"Updated"</formula>
    </cfRule>
    <cfRule type="cellIs" dxfId="3218" priority="5385" operator="equal">
      <formula>"YES"</formula>
    </cfRule>
  </conditionalFormatting>
  <conditionalFormatting sqref="Q1138">
    <cfRule type="cellIs" dxfId="3217" priority="5378" operator="equal">
      <formula>"Site only"</formula>
    </cfRule>
    <cfRule type="cellIs" dxfId="3216" priority="5379" operator="equal">
      <formula>"Portfolio Credit"</formula>
    </cfRule>
    <cfRule type="cellIs" dxfId="3215" priority="5380" operator="equal">
      <formula>"No Update"</formula>
    </cfRule>
    <cfRule type="cellIs" dxfId="3214" priority="5381" operator="equal">
      <formula>"New credit"</formula>
    </cfRule>
  </conditionalFormatting>
  <conditionalFormatting sqref="Q1138">
    <cfRule type="cellIs" dxfId="3213" priority="5375" operator="equal">
      <formula>"Yes"</formula>
    </cfRule>
    <cfRule type="cellIs" dxfId="3212" priority="5376" operator="equal">
      <formula>"No update"</formula>
    </cfRule>
    <cfRule type="cellIs" dxfId="3211" priority="5377" operator="equal">
      <formula>"Site Only"</formula>
    </cfRule>
  </conditionalFormatting>
  <conditionalFormatting sqref="P1022">
    <cfRule type="cellIs" dxfId="3210" priority="5514" operator="equal">
      <formula>"No$751:$751 Update"</formula>
    </cfRule>
    <cfRule type="cellIs" dxfId="3209" priority="5515" operator="equal">
      <formula>"Updated"</formula>
    </cfRule>
    <cfRule type="cellIs" dxfId="3208" priority="5516" operator="equal">
      <formula>"Updated"</formula>
    </cfRule>
    <cfRule type="cellIs" dxfId="3207" priority="5518" operator="equal">
      <formula>"YES"</formula>
    </cfRule>
  </conditionalFormatting>
  <conditionalFormatting sqref="I1020 Q1022 I1022">
    <cfRule type="cellIs" dxfId="3206" priority="5509" operator="equal">
      <formula>"Yes"</formula>
    </cfRule>
  </conditionalFormatting>
  <conditionalFormatting sqref="P1022">
    <cfRule type="cellIs" dxfId="3205" priority="5506" operator="equal">
      <formula>"Yes"</formula>
    </cfRule>
    <cfRule type="cellIs" dxfId="3204" priority="5507" operator="equal">
      <formula>"No update"</formula>
    </cfRule>
    <cfRule type="cellIs" dxfId="3203" priority="5508" operator="equal">
      <formula>"Site Only"</formula>
    </cfRule>
  </conditionalFormatting>
  <conditionalFormatting sqref="P1159">
    <cfRule type="cellIs" dxfId="3202" priority="5358" operator="equal">
      <formula>"No$751:$751 Update"</formula>
    </cfRule>
    <cfRule type="cellIs" dxfId="3201" priority="5359" operator="equal">
      <formula>"Updated"</formula>
    </cfRule>
    <cfRule type="cellIs" dxfId="3200" priority="5360" operator="equal">
      <formula>"Updated"</formula>
    </cfRule>
    <cfRule type="cellIs" dxfId="3199" priority="5361" operator="equal">
      <formula>"YES"</formula>
    </cfRule>
  </conditionalFormatting>
  <conditionalFormatting sqref="P1159">
    <cfRule type="cellIs" dxfId="3198" priority="5354" operator="equal">
      <formula>"Site only"</formula>
    </cfRule>
    <cfRule type="cellIs" dxfId="3197" priority="5355" operator="equal">
      <formula>"Portfolio Credit"</formula>
    </cfRule>
    <cfRule type="cellIs" dxfId="3196" priority="5356" operator="equal">
      <formula>"No Update"</formula>
    </cfRule>
    <cfRule type="cellIs" dxfId="3195" priority="5357" operator="equal">
      <formula>"New credit"</formula>
    </cfRule>
  </conditionalFormatting>
  <conditionalFormatting sqref="P1159">
    <cfRule type="cellIs" dxfId="3194" priority="5351" operator="equal">
      <formula>"Yes"</formula>
    </cfRule>
    <cfRule type="cellIs" dxfId="3193" priority="5352" operator="equal">
      <formula>"No update"</formula>
    </cfRule>
    <cfRule type="cellIs" dxfId="3192" priority="5353" operator="equal">
      <formula>"Site Only"</formula>
    </cfRule>
  </conditionalFormatting>
  <conditionalFormatting sqref="I1051">
    <cfRule type="cellIs" dxfId="3191" priority="5485" operator="equal">
      <formula>"Yes"</formula>
    </cfRule>
  </conditionalFormatting>
  <conditionalFormatting sqref="P1181">
    <cfRule type="cellIs" dxfId="3190" priority="5334" operator="equal">
      <formula>"No$751:$751 Update"</formula>
    </cfRule>
    <cfRule type="cellIs" dxfId="3189" priority="5335" operator="equal">
      <formula>"Updated"</formula>
    </cfRule>
    <cfRule type="cellIs" dxfId="3188" priority="5336" operator="equal">
      <formula>"Updated"</formula>
    </cfRule>
    <cfRule type="cellIs" dxfId="3187" priority="5337" operator="equal">
      <formula>"YES"</formula>
    </cfRule>
  </conditionalFormatting>
  <conditionalFormatting sqref="P1181">
    <cfRule type="cellIs" dxfId="3186" priority="5330" operator="equal">
      <formula>"Site only"</formula>
    </cfRule>
    <cfRule type="cellIs" dxfId="3185" priority="5331" operator="equal">
      <formula>"Portfolio Credit"</formula>
    </cfRule>
    <cfRule type="cellIs" dxfId="3184" priority="5332" operator="equal">
      <formula>"No Update"</formula>
    </cfRule>
    <cfRule type="cellIs" dxfId="3183" priority="5333" operator="equal">
      <formula>"New credit"</formula>
    </cfRule>
  </conditionalFormatting>
  <conditionalFormatting sqref="P1181">
    <cfRule type="cellIs" dxfId="3182" priority="5327" operator="equal">
      <formula>"Yes"</formula>
    </cfRule>
    <cfRule type="cellIs" dxfId="3181" priority="5328" operator="equal">
      <formula>"No update"</formula>
    </cfRule>
    <cfRule type="cellIs" dxfId="3180" priority="5329" operator="equal">
      <formula>"Site Only"</formula>
    </cfRule>
  </conditionalFormatting>
  <conditionalFormatting sqref="P1076">
    <cfRule type="cellIs" dxfId="3179" priority="5466" operator="equal">
      <formula>"No$751:$751 Update"</formula>
    </cfRule>
    <cfRule type="cellIs" dxfId="3178" priority="5467" operator="equal">
      <formula>"Updated"</formula>
    </cfRule>
    <cfRule type="cellIs" dxfId="3177" priority="5468" operator="equal">
      <formula>"Updated"</formula>
    </cfRule>
    <cfRule type="cellIs" dxfId="3176" priority="5470" operator="equal">
      <formula>"YES"</formula>
    </cfRule>
  </conditionalFormatting>
  <conditionalFormatting sqref="P1160:Q1160">
    <cfRule type="cellIs" dxfId="3175" priority="5366" operator="equal">
      <formula>"Site only"</formula>
    </cfRule>
    <cfRule type="cellIs" dxfId="3174" priority="5367" operator="equal">
      <formula>"Portfolio Credit"</formula>
    </cfRule>
    <cfRule type="cellIs" dxfId="3173" priority="5368" operator="equal">
      <formula>"No Update"</formula>
    </cfRule>
    <cfRule type="cellIs" dxfId="3172" priority="5369" operator="equal">
      <formula>"New credit"</formula>
    </cfRule>
  </conditionalFormatting>
  <conditionalFormatting sqref="I1073 Q1076 I1076">
    <cfRule type="cellIs" dxfId="3171" priority="5461" operator="equal">
      <formula>"Yes"</formula>
    </cfRule>
  </conditionalFormatting>
  <conditionalFormatting sqref="P1076">
    <cfRule type="cellIs" dxfId="3170" priority="5458" operator="equal">
      <formula>"Yes"</formula>
    </cfRule>
    <cfRule type="cellIs" dxfId="3169" priority="5459" operator="equal">
      <formula>"No update"</formula>
    </cfRule>
    <cfRule type="cellIs" dxfId="3168" priority="5460" operator="equal">
      <formula>"Site Only"</formula>
    </cfRule>
  </conditionalFormatting>
  <conditionalFormatting sqref="P1202">
    <cfRule type="cellIs" dxfId="3167" priority="5310" operator="equal">
      <formula>"No$751:$751 Update"</formula>
    </cfRule>
    <cfRule type="cellIs" dxfId="3166" priority="5311" operator="equal">
      <formula>"Updated"</formula>
    </cfRule>
    <cfRule type="cellIs" dxfId="3165" priority="5312" operator="equal">
      <formula>"Updated"</formula>
    </cfRule>
    <cfRule type="cellIs" dxfId="3164" priority="5313" operator="equal">
      <formula>"YES"</formula>
    </cfRule>
  </conditionalFormatting>
  <conditionalFormatting sqref="P1202">
    <cfRule type="cellIs" dxfId="3163" priority="5306" operator="equal">
      <formula>"Site only"</formula>
    </cfRule>
    <cfRule type="cellIs" dxfId="3162" priority="5307" operator="equal">
      <formula>"Portfolio Credit"</formula>
    </cfRule>
    <cfRule type="cellIs" dxfId="3161" priority="5308" operator="equal">
      <formula>"No Update"</formula>
    </cfRule>
    <cfRule type="cellIs" dxfId="3160" priority="5309" operator="equal">
      <formula>"New credit"</formula>
    </cfRule>
  </conditionalFormatting>
  <conditionalFormatting sqref="P1202">
    <cfRule type="cellIs" dxfId="3159" priority="5303" operator="equal">
      <formula>"Yes"</formula>
    </cfRule>
    <cfRule type="cellIs" dxfId="3158" priority="5304" operator="equal">
      <formula>"No update"</formula>
    </cfRule>
    <cfRule type="cellIs" dxfId="3157" priority="5305" operator="equal">
      <formula>"Site Only"</formula>
    </cfRule>
  </conditionalFormatting>
  <conditionalFormatting sqref="P1096:P1097">
    <cfRule type="cellIs" dxfId="3156" priority="5442" operator="equal">
      <formula>"No$751:$751 Update"</formula>
    </cfRule>
    <cfRule type="cellIs" dxfId="3155" priority="5443" operator="equal">
      <formula>"Updated"</formula>
    </cfRule>
    <cfRule type="cellIs" dxfId="3154" priority="5444" operator="equal">
      <formula>"Updated"</formula>
    </cfRule>
    <cfRule type="cellIs" dxfId="3153" priority="5446" operator="equal">
      <formula>"YES"</formula>
    </cfRule>
  </conditionalFormatting>
  <conditionalFormatting sqref="I1094 Q1096:Q1097 I1096:I1097">
    <cfRule type="cellIs" dxfId="3152" priority="5437" operator="equal">
      <formula>"Yes"</formula>
    </cfRule>
  </conditionalFormatting>
  <conditionalFormatting sqref="P1096:P1097">
    <cfRule type="cellIs" dxfId="3151" priority="5434" operator="equal">
      <formula>"Yes"</formula>
    </cfRule>
    <cfRule type="cellIs" dxfId="3150" priority="5435" operator="equal">
      <formula>"No update"</formula>
    </cfRule>
    <cfRule type="cellIs" dxfId="3149" priority="5436" operator="equal">
      <formula>"Site Only"</formula>
    </cfRule>
  </conditionalFormatting>
  <conditionalFormatting sqref="I1115">
    <cfRule type="cellIs" dxfId="3148" priority="5413" operator="equal">
      <formula>"Yes"</formula>
    </cfRule>
  </conditionalFormatting>
  <conditionalFormatting sqref="N1248">
    <cfRule type="cellIs" dxfId="3147" priority="5262" operator="equal">
      <formula>"No$751:$751 Update"</formula>
    </cfRule>
    <cfRule type="cellIs" dxfId="3146" priority="5263" operator="equal">
      <formula>"Updated"</formula>
    </cfRule>
    <cfRule type="cellIs" dxfId="3145" priority="5264" operator="equal">
      <formula>"Updated"</formula>
    </cfRule>
    <cfRule type="cellIs" dxfId="3144" priority="5265" operator="equal">
      <formula>"YES"</formula>
    </cfRule>
  </conditionalFormatting>
  <conditionalFormatting sqref="N1248">
    <cfRule type="cellIs" dxfId="3143" priority="5258" operator="equal">
      <formula>"Site only"</formula>
    </cfRule>
    <cfRule type="cellIs" dxfId="3142" priority="5259" operator="equal">
      <formula>"Portfolio Credit"</formula>
    </cfRule>
    <cfRule type="cellIs" dxfId="3141" priority="5260" operator="equal">
      <formula>"No Update"</formula>
    </cfRule>
    <cfRule type="cellIs" dxfId="3140" priority="5261" operator="equal">
      <formula>"New credit"</formula>
    </cfRule>
  </conditionalFormatting>
  <conditionalFormatting sqref="N1248">
    <cfRule type="cellIs" dxfId="3139" priority="5255" operator="equal">
      <formula>"Yes"</formula>
    </cfRule>
    <cfRule type="cellIs" dxfId="3138" priority="5256" operator="equal">
      <formula>"No update"</formula>
    </cfRule>
    <cfRule type="cellIs" dxfId="3137" priority="5257" operator="equal">
      <formula>"Site Only"</formula>
    </cfRule>
  </conditionalFormatting>
  <conditionalFormatting sqref="P1224:Q1224">
    <cfRule type="cellIs" dxfId="3136" priority="5294" operator="equal">
      <formula>"Site only"</formula>
    </cfRule>
    <cfRule type="cellIs" dxfId="3135" priority="5295" operator="equal">
      <formula>"Portfolio Credit"</formula>
    </cfRule>
    <cfRule type="cellIs" dxfId="3134" priority="5296" operator="equal">
      <formula>"No Update"</formula>
    </cfRule>
    <cfRule type="cellIs" dxfId="3133" priority="5297" operator="equal">
      <formula>"New credit"</formula>
    </cfRule>
  </conditionalFormatting>
  <conditionalFormatting sqref="I1137">
    <cfRule type="cellIs" dxfId="3132" priority="5389" operator="equal">
      <formula>"Yes"</formula>
    </cfRule>
  </conditionalFormatting>
  <conditionalFormatting sqref="P1301">
    <cfRule type="cellIs" dxfId="3131" priority="5190" operator="equal">
      <formula>"No$751:$751 Update"</formula>
    </cfRule>
    <cfRule type="cellIs" dxfId="3130" priority="5191" operator="equal">
      <formula>"Updated"</formula>
    </cfRule>
    <cfRule type="cellIs" dxfId="3129" priority="5192" operator="equal">
      <formula>"Updated"</formula>
    </cfRule>
    <cfRule type="cellIs" dxfId="3128" priority="5193" operator="equal">
      <formula>"YES"</formula>
    </cfRule>
  </conditionalFormatting>
  <conditionalFormatting sqref="P1301">
    <cfRule type="cellIs" dxfId="3127" priority="5186" operator="equal">
      <formula>"Site only"</formula>
    </cfRule>
    <cfRule type="cellIs" dxfId="3126" priority="5187" operator="equal">
      <formula>"Portfolio Credit"</formula>
    </cfRule>
    <cfRule type="cellIs" dxfId="3125" priority="5188" operator="equal">
      <formula>"No Update"</formula>
    </cfRule>
    <cfRule type="cellIs" dxfId="3124" priority="5189" operator="equal">
      <formula>"New credit"</formula>
    </cfRule>
  </conditionalFormatting>
  <conditionalFormatting sqref="P1301">
    <cfRule type="cellIs" dxfId="3123" priority="5183" operator="equal">
      <formula>"Yes"</formula>
    </cfRule>
    <cfRule type="cellIs" dxfId="3122" priority="5184" operator="equal">
      <formula>"No update"</formula>
    </cfRule>
    <cfRule type="cellIs" dxfId="3121" priority="5185" operator="equal">
      <formula>"Site Only"</formula>
    </cfRule>
  </conditionalFormatting>
  <conditionalFormatting sqref="P1160">
    <cfRule type="cellIs" dxfId="3120" priority="5370" operator="equal">
      <formula>"No$751:$751 Update"</formula>
    </cfRule>
    <cfRule type="cellIs" dxfId="3119" priority="5371" operator="equal">
      <formula>"Updated"</formula>
    </cfRule>
    <cfRule type="cellIs" dxfId="3118" priority="5372" operator="equal">
      <formula>"Updated"</formula>
    </cfRule>
    <cfRule type="cellIs" dxfId="3117" priority="5374" operator="equal">
      <formula>"YES"</formula>
    </cfRule>
  </conditionalFormatting>
  <conditionalFormatting sqref="I1158 Q1160 I1160">
    <cfRule type="cellIs" dxfId="3116" priority="5365" operator="equal">
      <formula>"Yes"</formula>
    </cfRule>
  </conditionalFormatting>
  <conditionalFormatting sqref="P1160">
    <cfRule type="cellIs" dxfId="3115" priority="5362" operator="equal">
      <formula>"Yes"</formula>
    </cfRule>
    <cfRule type="cellIs" dxfId="3114" priority="5363" operator="equal">
      <formula>"No update"</formula>
    </cfRule>
    <cfRule type="cellIs" dxfId="3113" priority="5364" operator="equal">
      <formula>"Site Only"</formula>
    </cfRule>
  </conditionalFormatting>
  <conditionalFormatting sqref="P1259">
    <cfRule type="cellIs" dxfId="3112" priority="5238" operator="equal">
      <formula>"No$751:$751 Update"</formula>
    </cfRule>
    <cfRule type="cellIs" dxfId="3111" priority="5239" operator="equal">
      <formula>"Updated"</formula>
    </cfRule>
    <cfRule type="cellIs" dxfId="3110" priority="5240" operator="equal">
      <formula>"Updated"</formula>
    </cfRule>
    <cfRule type="cellIs" dxfId="3109" priority="5241" operator="equal">
      <formula>"YES"</formula>
    </cfRule>
  </conditionalFormatting>
  <conditionalFormatting sqref="P1259">
    <cfRule type="cellIs" dxfId="3108" priority="5234" operator="equal">
      <formula>"Site only"</formula>
    </cfRule>
    <cfRule type="cellIs" dxfId="3107" priority="5235" operator="equal">
      <formula>"Portfolio Credit"</formula>
    </cfRule>
    <cfRule type="cellIs" dxfId="3106" priority="5236" operator="equal">
      <formula>"No Update"</formula>
    </cfRule>
    <cfRule type="cellIs" dxfId="3105" priority="5237" operator="equal">
      <formula>"New credit"</formula>
    </cfRule>
  </conditionalFormatting>
  <conditionalFormatting sqref="P1259">
    <cfRule type="cellIs" dxfId="3104" priority="5231" operator="equal">
      <formula>"Yes"</formula>
    </cfRule>
    <cfRule type="cellIs" dxfId="3103" priority="5232" operator="equal">
      <formula>"No update"</formula>
    </cfRule>
    <cfRule type="cellIs" dxfId="3102" priority="5233" operator="equal">
      <formula>"Site Only"</formula>
    </cfRule>
  </conditionalFormatting>
  <conditionalFormatting sqref="I1180">
    <cfRule type="cellIs" dxfId="3101" priority="5341" operator="equal">
      <formula>"Yes"</formula>
    </cfRule>
  </conditionalFormatting>
  <conditionalFormatting sqref="P1281">
    <cfRule type="cellIs" dxfId="3100" priority="5214" operator="equal">
      <formula>"No$751:$751 Update"</formula>
    </cfRule>
    <cfRule type="cellIs" dxfId="3099" priority="5215" operator="equal">
      <formula>"Updated"</formula>
    </cfRule>
    <cfRule type="cellIs" dxfId="3098" priority="5216" operator="equal">
      <formula>"Updated"</formula>
    </cfRule>
    <cfRule type="cellIs" dxfId="3097" priority="5217" operator="equal">
      <formula>"YES"</formula>
    </cfRule>
  </conditionalFormatting>
  <conditionalFormatting sqref="P1281">
    <cfRule type="cellIs" dxfId="3096" priority="5210" operator="equal">
      <formula>"Site only"</formula>
    </cfRule>
    <cfRule type="cellIs" dxfId="3095" priority="5211" operator="equal">
      <formula>"Portfolio Credit"</formula>
    </cfRule>
    <cfRule type="cellIs" dxfId="3094" priority="5212" operator="equal">
      <formula>"No Update"</formula>
    </cfRule>
    <cfRule type="cellIs" dxfId="3093" priority="5213" operator="equal">
      <formula>"New credit"</formula>
    </cfRule>
  </conditionalFormatting>
  <conditionalFormatting sqref="P1281">
    <cfRule type="cellIs" dxfId="3092" priority="5207" operator="equal">
      <formula>"Yes"</formula>
    </cfRule>
    <cfRule type="cellIs" dxfId="3091" priority="5208" operator="equal">
      <formula>"No update"</formula>
    </cfRule>
    <cfRule type="cellIs" dxfId="3090" priority="5209" operator="equal">
      <formula>"Site Only"</formula>
    </cfRule>
  </conditionalFormatting>
  <conditionalFormatting sqref="P1282:Q1282">
    <cfRule type="cellIs" dxfId="3089" priority="5222" operator="equal">
      <formula>"Site only"</formula>
    </cfRule>
    <cfRule type="cellIs" dxfId="3088" priority="5223" operator="equal">
      <formula>"Portfolio Credit"</formula>
    </cfRule>
    <cfRule type="cellIs" dxfId="3087" priority="5224" operator="equal">
      <formula>"No Update"</formula>
    </cfRule>
    <cfRule type="cellIs" dxfId="3086" priority="5225" operator="equal">
      <formula>"New credit"</formula>
    </cfRule>
  </conditionalFormatting>
  <conditionalFormatting sqref="I1201">
    <cfRule type="cellIs" dxfId="3085" priority="5317" operator="equal">
      <formula>"Yes"</formula>
    </cfRule>
  </conditionalFormatting>
  <conditionalFormatting sqref="P1329">
    <cfRule type="cellIs" dxfId="3084" priority="5166" operator="equal">
      <formula>"No$751:$751 Update"</formula>
    </cfRule>
    <cfRule type="cellIs" dxfId="3083" priority="5167" operator="equal">
      <formula>"Updated"</formula>
    </cfRule>
    <cfRule type="cellIs" dxfId="3082" priority="5168" operator="equal">
      <formula>"Updated"</formula>
    </cfRule>
    <cfRule type="cellIs" dxfId="3081" priority="5169" operator="equal">
      <formula>"YES"</formula>
    </cfRule>
  </conditionalFormatting>
  <conditionalFormatting sqref="P1329">
    <cfRule type="cellIs" dxfId="3080" priority="5162" operator="equal">
      <formula>"Site only"</formula>
    </cfRule>
    <cfRule type="cellIs" dxfId="3079" priority="5163" operator="equal">
      <formula>"Portfolio Credit"</formula>
    </cfRule>
    <cfRule type="cellIs" dxfId="3078" priority="5164" operator="equal">
      <formula>"No Update"</formula>
    </cfRule>
    <cfRule type="cellIs" dxfId="3077" priority="5165" operator="equal">
      <formula>"New credit"</formula>
    </cfRule>
  </conditionalFormatting>
  <conditionalFormatting sqref="P1329">
    <cfRule type="cellIs" dxfId="3076" priority="5159" operator="equal">
      <formula>"Yes"</formula>
    </cfRule>
    <cfRule type="cellIs" dxfId="3075" priority="5160" operator="equal">
      <formula>"No update"</formula>
    </cfRule>
    <cfRule type="cellIs" dxfId="3074" priority="5161" operator="equal">
      <formula>"Site Only"</formula>
    </cfRule>
  </conditionalFormatting>
  <conditionalFormatting sqref="P1224">
    <cfRule type="cellIs" dxfId="3073" priority="5298" operator="equal">
      <formula>"No$751:$751 Update"</formula>
    </cfRule>
    <cfRule type="cellIs" dxfId="3072" priority="5299" operator="equal">
      <formula>"Updated"</formula>
    </cfRule>
    <cfRule type="cellIs" dxfId="3071" priority="5300" operator="equal">
      <formula>"Updated"</formula>
    </cfRule>
    <cfRule type="cellIs" dxfId="3070" priority="5302" operator="equal">
      <formula>"YES"</formula>
    </cfRule>
  </conditionalFormatting>
  <conditionalFormatting sqref="P1342:Q1342">
    <cfRule type="cellIs" dxfId="3069" priority="5150" operator="equal">
      <formula>"Site only"</formula>
    </cfRule>
    <cfRule type="cellIs" dxfId="3068" priority="5151" operator="equal">
      <formula>"Portfolio Credit"</formula>
    </cfRule>
    <cfRule type="cellIs" dxfId="3067" priority="5152" operator="equal">
      <formula>"No Update"</formula>
    </cfRule>
    <cfRule type="cellIs" dxfId="3066" priority="5153" operator="equal">
      <formula>"New credit"</formula>
    </cfRule>
  </conditionalFormatting>
  <conditionalFormatting sqref="I1222 Q1224 I1224">
    <cfRule type="cellIs" dxfId="3065" priority="5293" operator="equal">
      <formula>"Yes"</formula>
    </cfRule>
  </conditionalFormatting>
  <conditionalFormatting sqref="P1224">
    <cfRule type="cellIs" dxfId="3064" priority="5290" operator="equal">
      <formula>"Yes"</formula>
    </cfRule>
    <cfRule type="cellIs" dxfId="3063" priority="5291" operator="equal">
      <formula>"No update"</formula>
    </cfRule>
    <cfRule type="cellIs" dxfId="3062" priority="5292" operator="equal">
      <formula>"Site Only"</formula>
    </cfRule>
  </conditionalFormatting>
  <conditionalFormatting sqref="P1360">
    <cfRule type="cellIs" dxfId="3061" priority="5118" operator="equal">
      <formula>"No$751:$751 Update"</formula>
    </cfRule>
    <cfRule type="cellIs" dxfId="3060" priority="5119" operator="equal">
      <formula>"Updated"</formula>
    </cfRule>
    <cfRule type="cellIs" dxfId="3059" priority="5120" operator="equal">
      <formula>"Updated"</formula>
    </cfRule>
    <cfRule type="cellIs" dxfId="3058" priority="5121" operator="equal">
      <formula>"YES"</formula>
    </cfRule>
  </conditionalFormatting>
  <conditionalFormatting sqref="P1360">
    <cfRule type="cellIs" dxfId="3057" priority="5114" operator="equal">
      <formula>"Site only"</formula>
    </cfRule>
    <cfRule type="cellIs" dxfId="3056" priority="5115" operator="equal">
      <formula>"Portfolio Credit"</formula>
    </cfRule>
    <cfRule type="cellIs" dxfId="3055" priority="5116" operator="equal">
      <formula>"No Update"</formula>
    </cfRule>
    <cfRule type="cellIs" dxfId="3054" priority="5117" operator="equal">
      <formula>"New credit"</formula>
    </cfRule>
  </conditionalFormatting>
  <conditionalFormatting sqref="P1360">
    <cfRule type="cellIs" dxfId="3053" priority="5111" operator="equal">
      <formula>"Yes"</formula>
    </cfRule>
    <cfRule type="cellIs" dxfId="3052" priority="5112" operator="equal">
      <formula>"No update"</formula>
    </cfRule>
    <cfRule type="cellIs" dxfId="3051" priority="5113" operator="equal">
      <formula>"Site Only"</formula>
    </cfRule>
  </conditionalFormatting>
  <conditionalFormatting sqref="P1302:Q1302">
    <cfRule type="cellIs" dxfId="3050" priority="5198" operator="equal">
      <formula>"Site only"</formula>
    </cfRule>
    <cfRule type="cellIs" dxfId="3049" priority="5199" operator="equal">
      <formula>"Portfolio Credit"</formula>
    </cfRule>
    <cfRule type="cellIs" dxfId="3048" priority="5200" operator="equal">
      <formula>"No Update"</formula>
    </cfRule>
    <cfRule type="cellIs" dxfId="3047" priority="5201" operator="equal">
      <formula>"New credit"</formula>
    </cfRule>
  </conditionalFormatting>
  <conditionalFormatting sqref="I1247">
    <cfRule type="cellIs" dxfId="3046" priority="5269" operator="equal">
      <formula>"Yes"</formula>
    </cfRule>
  </conditionalFormatting>
  <conditionalFormatting sqref="C1258:C1259">
    <cfRule type="cellIs" dxfId="3045" priority="5253" operator="equal">
      <formula>"Uploaded"</formula>
    </cfRule>
  </conditionalFormatting>
  <conditionalFormatting sqref="P1330:Q1330">
    <cfRule type="cellIs" dxfId="3044" priority="5174" operator="equal">
      <formula>"Site only"</formula>
    </cfRule>
    <cfRule type="cellIs" dxfId="3043" priority="5175" operator="equal">
      <formula>"Portfolio Credit"</formula>
    </cfRule>
    <cfRule type="cellIs" dxfId="3042" priority="5176" operator="equal">
      <formula>"No Update"</formula>
    </cfRule>
    <cfRule type="cellIs" dxfId="3041" priority="5177" operator="equal">
      <formula>"New credit"</formula>
    </cfRule>
  </conditionalFormatting>
  <conditionalFormatting sqref="I1258">
    <cfRule type="cellIs" dxfId="3040" priority="5245" operator="equal">
      <formula>"Yes"</formula>
    </cfRule>
  </conditionalFormatting>
  <conditionalFormatting sqref="P1282">
    <cfRule type="cellIs" dxfId="3039" priority="5226" operator="equal">
      <formula>"No$751:$751 Update"</formula>
    </cfRule>
    <cfRule type="cellIs" dxfId="3038" priority="5227" operator="equal">
      <formula>"Updated"</formula>
    </cfRule>
    <cfRule type="cellIs" dxfId="3037" priority="5228" operator="equal">
      <formula>"Updated"</formula>
    </cfRule>
    <cfRule type="cellIs" dxfId="3036" priority="5230" operator="equal">
      <formula>"YES"</formula>
    </cfRule>
  </conditionalFormatting>
  <conditionalFormatting sqref="P1361:Q1361">
    <cfRule type="cellIs" dxfId="3035" priority="5126" operator="equal">
      <formula>"Site only"</formula>
    </cfRule>
    <cfRule type="cellIs" dxfId="3034" priority="5127" operator="equal">
      <formula>"Portfolio Credit"</formula>
    </cfRule>
    <cfRule type="cellIs" dxfId="3033" priority="5128" operator="equal">
      <formula>"No Update"</formula>
    </cfRule>
    <cfRule type="cellIs" dxfId="3032" priority="5129" operator="equal">
      <formula>"New credit"</formula>
    </cfRule>
  </conditionalFormatting>
  <conditionalFormatting sqref="I1280 Q1282 I1282">
    <cfRule type="cellIs" dxfId="3031" priority="5221" operator="equal">
      <formula>"Yes"</formula>
    </cfRule>
  </conditionalFormatting>
  <conditionalFormatting sqref="P1282">
    <cfRule type="cellIs" dxfId="3030" priority="5218" operator="equal">
      <formula>"Yes"</formula>
    </cfRule>
    <cfRule type="cellIs" dxfId="3029" priority="5219" operator="equal">
      <formula>"No update"</formula>
    </cfRule>
    <cfRule type="cellIs" dxfId="3028" priority="5220" operator="equal">
      <formula>"Site Only"</formula>
    </cfRule>
  </conditionalFormatting>
  <conditionalFormatting sqref="P1389">
    <cfRule type="cellIs" dxfId="3027" priority="5070" operator="equal">
      <formula>"No$751:$751 Update"</formula>
    </cfRule>
    <cfRule type="cellIs" dxfId="3026" priority="5071" operator="equal">
      <formula>"Updated"</formula>
    </cfRule>
    <cfRule type="cellIs" dxfId="3025" priority="5072" operator="equal">
      <formula>"Updated"</formula>
    </cfRule>
    <cfRule type="cellIs" dxfId="3024" priority="5073" operator="equal">
      <formula>"YES"</formula>
    </cfRule>
  </conditionalFormatting>
  <conditionalFormatting sqref="P1389">
    <cfRule type="cellIs" dxfId="3023" priority="5066" operator="equal">
      <formula>"Site only"</formula>
    </cfRule>
    <cfRule type="cellIs" dxfId="3022" priority="5067" operator="equal">
      <formula>"Portfolio Credit"</formula>
    </cfRule>
    <cfRule type="cellIs" dxfId="3021" priority="5068" operator="equal">
      <formula>"No Update"</formula>
    </cfRule>
    <cfRule type="cellIs" dxfId="3020" priority="5069" operator="equal">
      <formula>"New credit"</formula>
    </cfRule>
  </conditionalFormatting>
  <conditionalFormatting sqref="P1389">
    <cfRule type="cellIs" dxfId="3019" priority="5063" operator="equal">
      <formula>"Yes"</formula>
    </cfRule>
    <cfRule type="cellIs" dxfId="3018" priority="5064" operator="equal">
      <formula>"No update"</formula>
    </cfRule>
    <cfRule type="cellIs" dxfId="3017" priority="5065" operator="equal">
      <formula>"Site Only"</formula>
    </cfRule>
  </conditionalFormatting>
  <conditionalFormatting sqref="P1302">
    <cfRule type="cellIs" dxfId="3016" priority="5202" operator="equal">
      <formula>"No$751:$751 Update"</formula>
    </cfRule>
    <cfRule type="cellIs" dxfId="3015" priority="5203" operator="equal">
      <formula>"Updated"</formula>
    </cfRule>
    <cfRule type="cellIs" dxfId="3014" priority="5204" operator="equal">
      <formula>"Updated"</formula>
    </cfRule>
    <cfRule type="cellIs" dxfId="3013" priority="5206" operator="equal">
      <formula>"YES"</formula>
    </cfRule>
  </conditionalFormatting>
  <conditionalFormatting sqref="I1300 Q1302 I1302">
    <cfRule type="cellIs" dxfId="3012" priority="5197" operator="equal">
      <formula>"Yes"</formula>
    </cfRule>
  </conditionalFormatting>
  <conditionalFormatting sqref="P1302">
    <cfRule type="cellIs" dxfId="3011" priority="5194" operator="equal">
      <formula>"Yes"</formula>
    </cfRule>
    <cfRule type="cellIs" dxfId="3010" priority="5195" operator="equal">
      <formula>"No update"</formula>
    </cfRule>
    <cfRule type="cellIs" dxfId="3009" priority="5196" operator="equal">
      <formula>"Site Only"</formula>
    </cfRule>
  </conditionalFormatting>
  <conditionalFormatting sqref="N1413">
    <cfRule type="cellIs" dxfId="3008" priority="5046" operator="equal">
      <formula>"No$751:$751 Update"</formula>
    </cfRule>
    <cfRule type="cellIs" dxfId="3007" priority="5047" operator="equal">
      <formula>"Updated"</formula>
    </cfRule>
    <cfRule type="cellIs" dxfId="3006" priority="5048" operator="equal">
      <formula>"Updated"</formula>
    </cfRule>
    <cfRule type="cellIs" dxfId="3005" priority="5049" operator="equal">
      <formula>"YES"</formula>
    </cfRule>
  </conditionalFormatting>
  <conditionalFormatting sqref="N1413">
    <cfRule type="cellIs" dxfId="3004" priority="5042" operator="equal">
      <formula>"Site only"</formula>
    </cfRule>
    <cfRule type="cellIs" dxfId="3003" priority="5043" operator="equal">
      <formula>"Portfolio Credit"</formula>
    </cfRule>
    <cfRule type="cellIs" dxfId="3002" priority="5044" operator="equal">
      <formula>"No Update"</formula>
    </cfRule>
    <cfRule type="cellIs" dxfId="3001" priority="5045" operator="equal">
      <formula>"New credit"</formula>
    </cfRule>
  </conditionalFormatting>
  <conditionalFormatting sqref="N1413">
    <cfRule type="cellIs" dxfId="3000" priority="5039" operator="equal">
      <formula>"Yes"</formula>
    </cfRule>
    <cfRule type="cellIs" dxfId="2999" priority="5040" operator="equal">
      <formula>"No update"</formula>
    </cfRule>
    <cfRule type="cellIs" dxfId="2998" priority="5041" operator="equal">
      <formula>"Site Only"</formula>
    </cfRule>
  </conditionalFormatting>
  <conditionalFormatting sqref="P1330">
    <cfRule type="cellIs" dxfId="2997" priority="5178" operator="equal">
      <formula>"No$751:$751 Update"</formula>
    </cfRule>
    <cfRule type="cellIs" dxfId="2996" priority="5179" operator="equal">
      <formula>"Updated"</formula>
    </cfRule>
    <cfRule type="cellIs" dxfId="2995" priority="5180" operator="equal">
      <formula>"Updated"</formula>
    </cfRule>
    <cfRule type="cellIs" dxfId="2994" priority="5182" operator="equal">
      <formula>"YES"</formula>
    </cfRule>
  </conditionalFormatting>
  <conditionalFormatting sqref="I1328 Q1330 I1330">
    <cfRule type="cellIs" dxfId="2993" priority="5173" operator="equal">
      <formula>"Yes"</formula>
    </cfRule>
  </conditionalFormatting>
  <conditionalFormatting sqref="P1330">
    <cfRule type="cellIs" dxfId="2992" priority="5170" operator="equal">
      <formula>"Yes"</formula>
    </cfRule>
    <cfRule type="cellIs" dxfId="2991" priority="5171" operator="equal">
      <formula>"No update"</formula>
    </cfRule>
    <cfRule type="cellIs" dxfId="2990" priority="5172" operator="equal">
      <formula>"Site Only"</formula>
    </cfRule>
  </conditionalFormatting>
  <conditionalFormatting sqref="P1342">
    <cfRule type="cellIs" dxfId="2989" priority="5154" operator="equal">
      <formula>"No$751:$751 Update"</formula>
    </cfRule>
    <cfRule type="cellIs" dxfId="2988" priority="5155" operator="equal">
      <formula>"Updated"</formula>
    </cfRule>
    <cfRule type="cellIs" dxfId="2987" priority="5156" operator="equal">
      <formula>"Updated"</formula>
    </cfRule>
    <cfRule type="cellIs" dxfId="2986" priority="5158" operator="equal">
      <formula>"YES"</formula>
    </cfRule>
  </conditionalFormatting>
  <conditionalFormatting sqref="Q1342 I1342">
    <cfRule type="cellIs" dxfId="2985" priority="5149" operator="equal">
      <formula>"Yes"</formula>
    </cfRule>
  </conditionalFormatting>
  <conditionalFormatting sqref="P1342">
    <cfRule type="cellIs" dxfId="2984" priority="5146" operator="equal">
      <formula>"Yes"</formula>
    </cfRule>
    <cfRule type="cellIs" dxfId="2983" priority="5147" operator="equal">
      <formula>"No update"</formula>
    </cfRule>
    <cfRule type="cellIs" dxfId="2982" priority="5148" operator="equal">
      <formula>"Site Only"</formula>
    </cfRule>
  </conditionalFormatting>
  <conditionalFormatting sqref="P1451">
    <cfRule type="cellIs" dxfId="2981" priority="4998" operator="equal">
      <formula>"No$751:$751 Update"</formula>
    </cfRule>
    <cfRule type="cellIs" dxfId="2980" priority="4999" operator="equal">
      <formula>"Updated"</formula>
    </cfRule>
    <cfRule type="cellIs" dxfId="2979" priority="5000" operator="equal">
      <formula>"Updated"</formula>
    </cfRule>
    <cfRule type="cellIs" dxfId="2978" priority="5001" operator="equal">
      <formula>"YES"</formula>
    </cfRule>
  </conditionalFormatting>
  <conditionalFormatting sqref="P1451">
    <cfRule type="cellIs" dxfId="2977" priority="4994" operator="equal">
      <formula>"Site only"</formula>
    </cfRule>
    <cfRule type="cellIs" dxfId="2976" priority="4995" operator="equal">
      <formula>"Portfolio Credit"</formula>
    </cfRule>
    <cfRule type="cellIs" dxfId="2975" priority="4996" operator="equal">
      <formula>"No Update"</formula>
    </cfRule>
    <cfRule type="cellIs" dxfId="2974" priority="4997" operator="equal">
      <formula>"New credit"</formula>
    </cfRule>
  </conditionalFormatting>
  <conditionalFormatting sqref="P1451">
    <cfRule type="cellIs" dxfId="2973" priority="4991" operator="equal">
      <formula>"Yes"</formula>
    </cfRule>
    <cfRule type="cellIs" dxfId="2972" priority="4992" operator="equal">
      <formula>"No update"</formula>
    </cfRule>
    <cfRule type="cellIs" dxfId="2971" priority="4993" operator="equal">
      <formula>"Site Only"</formula>
    </cfRule>
  </conditionalFormatting>
  <conditionalFormatting sqref="P1361">
    <cfRule type="cellIs" dxfId="2970" priority="5130" operator="equal">
      <formula>"No$751:$751 Update"</formula>
    </cfRule>
    <cfRule type="cellIs" dxfId="2969" priority="5131" operator="equal">
      <formula>"Updated"</formula>
    </cfRule>
    <cfRule type="cellIs" dxfId="2968" priority="5132" operator="equal">
      <formula>"Updated"</formula>
    </cfRule>
    <cfRule type="cellIs" dxfId="2967" priority="5134" operator="equal">
      <formula>"YES"</formula>
    </cfRule>
  </conditionalFormatting>
  <conditionalFormatting sqref="P1433:Q1433">
    <cfRule type="cellIs" dxfId="2966" priority="5030" operator="equal">
      <formula>"Site only"</formula>
    </cfRule>
    <cfRule type="cellIs" dxfId="2965" priority="5031" operator="equal">
      <formula>"Portfolio Credit"</formula>
    </cfRule>
    <cfRule type="cellIs" dxfId="2964" priority="5032" operator="equal">
      <formula>"No Update"</formula>
    </cfRule>
    <cfRule type="cellIs" dxfId="2963" priority="5033" operator="equal">
      <formula>"New credit"</formula>
    </cfRule>
  </conditionalFormatting>
  <conditionalFormatting sqref="I1359 Q1361 I1361">
    <cfRule type="cellIs" dxfId="2962" priority="5125" operator="equal">
      <formula>"Yes"</formula>
    </cfRule>
  </conditionalFormatting>
  <conditionalFormatting sqref="P1361">
    <cfRule type="cellIs" dxfId="2961" priority="5122" operator="equal">
      <formula>"Yes"</formula>
    </cfRule>
    <cfRule type="cellIs" dxfId="2960" priority="5123" operator="equal">
      <formula>"No update"</formula>
    </cfRule>
    <cfRule type="cellIs" dxfId="2959" priority="5124" operator="equal">
      <formula>"Site Only"</formula>
    </cfRule>
  </conditionalFormatting>
  <conditionalFormatting sqref="I1371">
    <cfRule type="cellIs" dxfId="2958" priority="5101" operator="equal">
      <formula>"Yes"</formula>
    </cfRule>
  </conditionalFormatting>
  <conditionalFormatting sqref="N1469">
    <cfRule type="cellIs" dxfId="2957" priority="4950" operator="equal">
      <formula>"No$751:$751 Update"</formula>
    </cfRule>
    <cfRule type="cellIs" dxfId="2956" priority="4951" operator="equal">
      <formula>"Updated"</formula>
    </cfRule>
    <cfRule type="cellIs" dxfId="2955" priority="4952" operator="equal">
      <formula>"Updated"</formula>
    </cfRule>
    <cfRule type="cellIs" dxfId="2954" priority="4953" operator="equal">
      <formula>"YES"</formula>
    </cfRule>
  </conditionalFormatting>
  <conditionalFormatting sqref="N1469">
    <cfRule type="cellIs" dxfId="2953" priority="4946" operator="equal">
      <formula>"Site only"</formula>
    </cfRule>
    <cfRule type="cellIs" dxfId="2952" priority="4947" operator="equal">
      <formula>"Portfolio Credit"</formula>
    </cfRule>
    <cfRule type="cellIs" dxfId="2951" priority="4948" operator="equal">
      <formula>"No Update"</formula>
    </cfRule>
    <cfRule type="cellIs" dxfId="2950" priority="4949" operator="equal">
      <formula>"New credit"</formula>
    </cfRule>
  </conditionalFormatting>
  <conditionalFormatting sqref="N1469">
    <cfRule type="cellIs" dxfId="2949" priority="4943" operator="equal">
      <formula>"Yes"</formula>
    </cfRule>
    <cfRule type="cellIs" dxfId="2948" priority="4944" operator="equal">
      <formula>"No update"</formula>
    </cfRule>
    <cfRule type="cellIs" dxfId="2947" priority="4945" operator="equal">
      <formula>"Site Only"</formula>
    </cfRule>
  </conditionalFormatting>
  <conditionalFormatting sqref="I1388">
    <cfRule type="cellIs" dxfId="2946" priority="5077" operator="equal">
      <formula>"Yes"</formula>
    </cfRule>
  </conditionalFormatting>
  <conditionalFormatting sqref="I1412">
    <cfRule type="cellIs" dxfId="2945" priority="5053" operator="equal">
      <formula>"Yes"</formula>
    </cfRule>
  </conditionalFormatting>
  <conditionalFormatting sqref="P1481">
    <cfRule type="cellIs" dxfId="2944" priority="4878" operator="equal">
      <formula>"No$751:$751 Update"</formula>
    </cfRule>
    <cfRule type="cellIs" dxfId="2943" priority="4879" operator="equal">
      <formula>"Updated"</formula>
    </cfRule>
    <cfRule type="cellIs" dxfId="2942" priority="4880" operator="equal">
      <formula>"Updated"</formula>
    </cfRule>
    <cfRule type="cellIs" dxfId="2941" priority="4881" operator="equal">
      <formula>"YES"</formula>
    </cfRule>
  </conditionalFormatting>
  <conditionalFormatting sqref="P1481">
    <cfRule type="cellIs" dxfId="2940" priority="4874" operator="equal">
      <formula>"Site only"</formula>
    </cfRule>
    <cfRule type="cellIs" dxfId="2939" priority="4875" operator="equal">
      <formula>"Portfolio Credit"</formula>
    </cfRule>
    <cfRule type="cellIs" dxfId="2938" priority="4876" operator="equal">
      <formula>"No Update"</formula>
    </cfRule>
    <cfRule type="cellIs" dxfId="2937" priority="4877" operator="equal">
      <formula>"New credit"</formula>
    </cfRule>
  </conditionalFormatting>
  <conditionalFormatting sqref="P1481">
    <cfRule type="cellIs" dxfId="2936" priority="4871" operator="equal">
      <formula>"Yes"</formula>
    </cfRule>
    <cfRule type="cellIs" dxfId="2935" priority="4872" operator="equal">
      <formula>"No update"</formula>
    </cfRule>
    <cfRule type="cellIs" dxfId="2934" priority="4873" operator="equal">
      <formula>"Site Only"</formula>
    </cfRule>
  </conditionalFormatting>
  <conditionalFormatting sqref="P1433">
    <cfRule type="cellIs" dxfId="2933" priority="5034" operator="equal">
      <formula>"No$751:$751 Update"</formula>
    </cfRule>
    <cfRule type="cellIs" dxfId="2932" priority="5035" operator="equal">
      <formula>"Updated"</formula>
    </cfRule>
    <cfRule type="cellIs" dxfId="2931" priority="5036" operator="equal">
      <formula>"Updated"</formula>
    </cfRule>
    <cfRule type="cellIs" dxfId="2930" priority="5038" operator="equal">
      <formula>"YES"</formula>
    </cfRule>
  </conditionalFormatting>
  <conditionalFormatting sqref="P1482:Q1482">
    <cfRule type="cellIs" dxfId="2929" priority="4886" operator="equal">
      <formula>"Site only"</formula>
    </cfRule>
    <cfRule type="cellIs" dxfId="2928" priority="4887" operator="equal">
      <formula>"Portfolio Credit"</formula>
    </cfRule>
    <cfRule type="cellIs" dxfId="2927" priority="4888" operator="equal">
      <formula>"No Update"</formula>
    </cfRule>
    <cfRule type="cellIs" dxfId="2926" priority="4889" operator="equal">
      <formula>"New credit"</formula>
    </cfRule>
  </conditionalFormatting>
  <conditionalFormatting sqref="I1431 Q1433 I1433">
    <cfRule type="cellIs" dxfId="2925" priority="5029" operator="equal">
      <formula>"Yes"</formula>
    </cfRule>
  </conditionalFormatting>
  <conditionalFormatting sqref="P1433">
    <cfRule type="cellIs" dxfId="2924" priority="5026" operator="equal">
      <formula>"Yes"</formula>
    </cfRule>
    <cfRule type="cellIs" dxfId="2923" priority="5027" operator="equal">
      <formula>"No update"</formula>
    </cfRule>
    <cfRule type="cellIs" dxfId="2922" priority="5028" operator="equal">
      <formula>"Site Only"</formula>
    </cfRule>
  </conditionalFormatting>
  <conditionalFormatting sqref="M1504">
    <cfRule type="cellIs" dxfId="2921" priority="4854" operator="equal">
      <formula>"No$751:$751 Update"</formula>
    </cfRule>
    <cfRule type="cellIs" dxfId="2920" priority="4855" operator="equal">
      <formula>"Updated"</formula>
    </cfRule>
    <cfRule type="cellIs" dxfId="2919" priority="4856" operator="equal">
      <formula>"Updated"</formula>
    </cfRule>
    <cfRule type="cellIs" dxfId="2918" priority="4857" operator="equal">
      <formula>"YES"</formula>
    </cfRule>
  </conditionalFormatting>
  <conditionalFormatting sqref="M1504">
    <cfRule type="cellIs" dxfId="2917" priority="4850" operator="equal">
      <formula>"Site only"</formula>
    </cfRule>
    <cfRule type="cellIs" dxfId="2916" priority="4851" operator="equal">
      <formula>"Portfolio Credit"</formula>
    </cfRule>
    <cfRule type="cellIs" dxfId="2915" priority="4852" operator="equal">
      <formula>"No Update"</formula>
    </cfRule>
    <cfRule type="cellIs" dxfId="2914" priority="4853" operator="equal">
      <formula>"New credit"</formula>
    </cfRule>
  </conditionalFormatting>
  <conditionalFormatting sqref="M1504">
    <cfRule type="cellIs" dxfId="2913" priority="4847" operator="equal">
      <formula>"Yes"</formula>
    </cfRule>
    <cfRule type="cellIs" dxfId="2912" priority="4848" operator="equal">
      <formula>"No update"</formula>
    </cfRule>
    <cfRule type="cellIs" dxfId="2911" priority="4849" operator="equal">
      <formula>"Site Only"</formula>
    </cfRule>
  </conditionalFormatting>
  <conditionalFormatting sqref="I1450">
    <cfRule type="cellIs" dxfId="2910" priority="5005" operator="equal">
      <formula>"Yes"</formula>
    </cfRule>
  </conditionalFormatting>
  <conditionalFormatting sqref="I1468">
    <cfRule type="cellIs" dxfId="2909" priority="4957" operator="equal">
      <formula>"Yes"</formula>
    </cfRule>
  </conditionalFormatting>
  <conditionalFormatting sqref="P1526">
    <cfRule type="cellIs" dxfId="2908" priority="4830" operator="equal">
      <formula>"No$751:$751 Update"</formula>
    </cfRule>
    <cfRule type="cellIs" dxfId="2907" priority="4831" operator="equal">
      <formula>"Updated"</formula>
    </cfRule>
    <cfRule type="cellIs" dxfId="2906" priority="4832" operator="equal">
      <formula>"Updated"</formula>
    </cfRule>
    <cfRule type="cellIs" dxfId="2905" priority="4833" operator="equal">
      <formula>"YES"</formula>
    </cfRule>
  </conditionalFormatting>
  <conditionalFormatting sqref="P1526">
    <cfRule type="cellIs" dxfId="2904" priority="4826" operator="equal">
      <formula>"Site only"</formula>
    </cfRule>
    <cfRule type="cellIs" dxfId="2903" priority="4827" operator="equal">
      <formula>"Portfolio Credit"</formula>
    </cfRule>
    <cfRule type="cellIs" dxfId="2902" priority="4828" operator="equal">
      <formula>"No Update"</formula>
    </cfRule>
    <cfRule type="cellIs" dxfId="2901" priority="4829" operator="equal">
      <formula>"New credit"</formula>
    </cfRule>
  </conditionalFormatting>
  <conditionalFormatting sqref="P1526">
    <cfRule type="cellIs" dxfId="2900" priority="4823" operator="equal">
      <formula>"Yes"</formula>
    </cfRule>
    <cfRule type="cellIs" dxfId="2899" priority="4824" operator="equal">
      <formula>"No update"</formula>
    </cfRule>
    <cfRule type="cellIs" dxfId="2898" priority="4825" operator="equal">
      <formula>"Site Only"</formula>
    </cfRule>
  </conditionalFormatting>
  <conditionalFormatting sqref="P1482">
    <cfRule type="cellIs" dxfId="2897" priority="4890" operator="equal">
      <formula>"No$751:$751 Update"</formula>
    </cfRule>
    <cfRule type="cellIs" dxfId="2896" priority="4891" operator="equal">
      <formula>"Updated"</formula>
    </cfRule>
    <cfRule type="cellIs" dxfId="2895" priority="4892" operator="equal">
      <formula>"Updated"</formula>
    </cfRule>
    <cfRule type="cellIs" dxfId="2894" priority="4894" operator="equal">
      <formula>"YES"</formula>
    </cfRule>
  </conditionalFormatting>
  <conditionalFormatting sqref="Q1482 I1482">
    <cfRule type="cellIs" dxfId="2893" priority="4885" operator="equal">
      <formula>"Yes"</formula>
    </cfRule>
  </conditionalFormatting>
  <conditionalFormatting sqref="P1482">
    <cfRule type="cellIs" dxfId="2892" priority="4882" operator="equal">
      <formula>"Yes"</formula>
    </cfRule>
    <cfRule type="cellIs" dxfId="2891" priority="4883" operator="equal">
      <formula>"No update"</formula>
    </cfRule>
    <cfRule type="cellIs" dxfId="2890" priority="4884" operator="equal">
      <formula>"Site Only"</formula>
    </cfRule>
  </conditionalFormatting>
  <conditionalFormatting sqref="P1548">
    <cfRule type="cellIs" dxfId="2889" priority="4806" operator="equal">
      <formula>"No$751:$751 Update"</formula>
    </cfRule>
    <cfRule type="cellIs" dxfId="2888" priority="4807" operator="equal">
      <formula>"Updated"</formula>
    </cfRule>
    <cfRule type="cellIs" dxfId="2887" priority="4808" operator="equal">
      <formula>"Updated"</formula>
    </cfRule>
    <cfRule type="cellIs" dxfId="2886" priority="4809" operator="equal">
      <formula>"YES"</formula>
    </cfRule>
  </conditionalFormatting>
  <conditionalFormatting sqref="P1548">
    <cfRule type="cellIs" dxfId="2885" priority="4802" operator="equal">
      <formula>"Site only"</formula>
    </cfRule>
    <cfRule type="cellIs" dxfId="2884" priority="4803" operator="equal">
      <formula>"Portfolio Credit"</formula>
    </cfRule>
    <cfRule type="cellIs" dxfId="2883" priority="4804" operator="equal">
      <formula>"No Update"</formula>
    </cfRule>
    <cfRule type="cellIs" dxfId="2882" priority="4805" operator="equal">
      <formula>"New credit"</formula>
    </cfRule>
  </conditionalFormatting>
  <conditionalFormatting sqref="P1548">
    <cfRule type="cellIs" dxfId="2881" priority="4799" operator="equal">
      <formula>"Yes"</formula>
    </cfRule>
    <cfRule type="cellIs" dxfId="2880" priority="4800" operator="equal">
      <formula>"No update"</formula>
    </cfRule>
    <cfRule type="cellIs" dxfId="2879" priority="4801" operator="equal">
      <formula>"Site Only"</formula>
    </cfRule>
  </conditionalFormatting>
  <conditionalFormatting sqref="I1503">
    <cfRule type="cellIs" dxfId="2878" priority="4861" operator="equal">
      <formula>"Yes"</formula>
    </cfRule>
  </conditionalFormatting>
  <conditionalFormatting sqref="N1574">
    <cfRule type="cellIs" dxfId="2877" priority="4782" operator="equal">
      <formula>"No$751:$751 Update"</formula>
    </cfRule>
    <cfRule type="cellIs" dxfId="2876" priority="4783" operator="equal">
      <formula>"Updated"</formula>
    </cfRule>
    <cfRule type="cellIs" dxfId="2875" priority="4784" operator="equal">
      <formula>"Updated"</formula>
    </cfRule>
    <cfRule type="cellIs" dxfId="2874" priority="4785" operator="equal">
      <formula>"YES"</formula>
    </cfRule>
  </conditionalFormatting>
  <conditionalFormatting sqref="N1574">
    <cfRule type="cellIs" dxfId="2873" priority="4778" operator="equal">
      <formula>"Site only"</formula>
    </cfRule>
    <cfRule type="cellIs" dxfId="2872" priority="4779" operator="equal">
      <formula>"Portfolio Credit"</formula>
    </cfRule>
    <cfRule type="cellIs" dxfId="2871" priority="4780" operator="equal">
      <formula>"No Update"</formula>
    </cfRule>
    <cfRule type="cellIs" dxfId="2870" priority="4781" operator="equal">
      <formula>"New credit"</formula>
    </cfRule>
  </conditionalFormatting>
  <conditionalFormatting sqref="N1574">
    <cfRule type="cellIs" dxfId="2869" priority="4775" operator="equal">
      <formula>"Yes"</formula>
    </cfRule>
    <cfRule type="cellIs" dxfId="2868" priority="4776" operator="equal">
      <formula>"No update"</formula>
    </cfRule>
    <cfRule type="cellIs" dxfId="2867" priority="4777" operator="equal">
      <formula>"Site Only"</formula>
    </cfRule>
  </conditionalFormatting>
  <conditionalFormatting sqref="I1525">
    <cfRule type="cellIs" dxfId="2866" priority="4837" operator="equal">
      <formula>"Yes"</formula>
    </cfRule>
  </conditionalFormatting>
  <conditionalFormatting sqref="I1547">
    <cfRule type="cellIs" dxfId="2865" priority="4813" operator="equal">
      <formula>"Yes"</formula>
    </cfRule>
  </conditionalFormatting>
  <conditionalFormatting sqref="I1573">
    <cfRule type="cellIs" dxfId="2864" priority="4789" operator="equal">
      <formula>"Yes"</formula>
    </cfRule>
  </conditionalFormatting>
  <conditionalFormatting sqref="P1614">
    <cfRule type="cellIs" dxfId="2863" priority="4710" operator="equal">
      <formula>"No$751:$751 Update"</formula>
    </cfRule>
    <cfRule type="cellIs" dxfId="2862" priority="4711" operator="equal">
      <formula>"Updated"</formula>
    </cfRule>
    <cfRule type="cellIs" dxfId="2861" priority="4712" operator="equal">
      <formula>"Updated"</formula>
    </cfRule>
    <cfRule type="cellIs" dxfId="2860" priority="4713" operator="equal">
      <formula>"YES"</formula>
    </cfRule>
  </conditionalFormatting>
  <conditionalFormatting sqref="P1614">
    <cfRule type="cellIs" dxfId="2859" priority="4706" operator="equal">
      <formula>"Site only"</formula>
    </cfRule>
    <cfRule type="cellIs" dxfId="2858" priority="4707" operator="equal">
      <formula>"Portfolio Credit"</formula>
    </cfRule>
    <cfRule type="cellIs" dxfId="2857" priority="4708" operator="equal">
      <formula>"No Update"</formula>
    </cfRule>
    <cfRule type="cellIs" dxfId="2856" priority="4709" operator="equal">
      <formula>"New credit"</formula>
    </cfRule>
  </conditionalFormatting>
  <conditionalFormatting sqref="P1614">
    <cfRule type="cellIs" dxfId="2855" priority="4703" operator="equal">
      <formula>"Yes"</formula>
    </cfRule>
    <cfRule type="cellIs" dxfId="2854" priority="4704" operator="equal">
      <formula>"No update"</formula>
    </cfRule>
    <cfRule type="cellIs" dxfId="2853" priority="4705" operator="equal">
      <formula>"Site Only"</formula>
    </cfRule>
  </conditionalFormatting>
  <conditionalFormatting sqref="I1597">
    <cfRule type="cellIs" dxfId="2852" priority="4741" operator="equal">
      <formula>"Yes"</formula>
    </cfRule>
  </conditionalFormatting>
  <conditionalFormatting sqref="C1613:C1614">
    <cfRule type="cellIs" dxfId="2851" priority="4725" operator="equal">
      <formula>"Uploaded"</formula>
    </cfRule>
  </conditionalFormatting>
  <conditionalFormatting sqref="I1613">
    <cfRule type="cellIs" dxfId="2850" priority="4717" operator="equal">
      <formula>"Yes"</formula>
    </cfRule>
  </conditionalFormatting>
  <conditionalFormatting sqref="P1633">
    <cfRule type="cellIs" dxfId="2849" priority="4686" operator="equal">
      <formula>"No$751:$751 Update"</formula>
    </cfRule>
    <cfRule type="cellIs" dxfId="2848" priority="4687" operator="equal">
      <formula>"Updated"</formula>
    </cfRule>
    <cfRule type="cellIs" dxfId="2847" priority="4688" operator="equal">
      <formula>"Updated"</formula>
    </cfRule>
    <cfRule type="cellIs" dxfId="2846" priority="4689" operator="equal">
      <formula>"YES"</formula>
    </cfRule>
  </conditionalFormatting>
  <conditionalFormatting sqref="P1633">
    <cfRule type="cellIs" dxfId="2845" priority="4682" operator="equal">
      <formula>"Site only"</formula>
    </cfRule>
    <cfRule type="cellIs" dxfId="2844" priority="4683" operator="equal">
      <formula>"Portfolio Credit"</formula>
    </cfRule>
    <cfRule type="cellIs" dxfId="2843" priority="4684" operator="equal">
      <formula>"No Update"</formula>
    </cfRule>
    <cfRule type="cellIs" dxfId="2842" priority="4685" operator="equal">
      <formula>"New credit"</formula>
    </cfRule>
  </conditionalFormatting>
  <conditionalFormatting sqref="P1633">
    <cfRule type="cellIs" dxfId="2841" priority="4679" operator="equal">
      <formula>"Yes"</formula>
    </cfRule>
    <cfRule type="cellIs" dxfId="2840" priority="4680" operator="equal">
      <formula>"No update"</formula>
    </cfRule>
    <cfRule type="cellIs" dxfId="2839" priority="4681" operator="equal">
      <formula>"Site Only"</formula>
    </cfRule>
  </conditionalFormatting>
  <conditionalFormatting sqref="I1632">
    <cfRule type="cellIs" dxfId="2838" priority="4693" operator="equal">
      <formula>"Yes"</formula>
    </cfRule>
  </conditionalFormatting>
  <conditionalFormatting sqref="P1643">
    <cfRule type="cellIs" dxfId="2837" priority="4662" operator="equal">
      <formula>"No$751:$751 Update"</formula>
    </cfRule>
    <cfRule type="cellIs" dxfId="2836" priority="4663" operator="equal">
      <formula>"Updated"</formula>
    </cfRule>
    <cfRule type="cellIs" dxfId="2835" priority="4664" operator="equal">
      <formula>"Updated"</formula>
    </cfRule>
    <cfRule type="cellIs" dxfId="2834" priority="4665" operator="equal">
      <formula>"YES"</formula>
    </cfRule>
  </conditionalFormatting>
  <conditionalFormatting sqref="P1643">
    <cfRule type="cellIs" dxfId="2833" priority="4658" operator="equal">
      <formula>"Site only"</formula>
    </cfRule>
    <cfRule type="cellIs" dxfId="2832" priority="4659" operator="equal">
      <formula>"Portfolio Credit"</formula>
    </cfRule>
    <cfRule type="cellIs" dxfId="2831" priority="4660" operator="equal">
      <formula>"No Update"</formula>
    </cfRule>
    <cfRule type="cellIs" dxfId="2830" priority="4661" operator="equal">
      <formula>"New credit"</formula>
    </cfRule>
  </conditionalFormatting>
  <conditionalFormatting sqref="P1643">
    <cfRule type="cellIs" dxfId="2829" priority="4655" operator="equal">
      <formula>"Yes"</formula>
    </cfRule>
    <cfRule type="cellIs" dxfId="2828" priority="4656" operator="equal">
      <formula>"No update"</formula>
    </cfRule>
    <cfRule type="cellIs" dxfId="2827" priority="4657" operator="equal">
      <formula>"Site Only"</formula>
    </cfRule>
  </conditionalFormatting>
  <conditionalFormatting sqref="P1644">
    <cfRule type="cellIs" dxfId="2826" priority="4674" operator="equal">
      <formula>"No$751:$751 Update"</formula>
    </cfRule>
    <cfRule type="cellIs" dxfId="2825" priority="4675" operator="equal">
      <formula>"Updated"</formula>
    </cfRule>
    <cfRule type="cellIs" dxfId="2824" priority="4676" operator="equal">
      <formula>"Updated"</formula>
    </cfRule>
    <cfRule type="cellIs" dxfId="2823" priority="4678" operator="equal">
      <formula>"YES"</formula>
    </cfRule>
  </conditionalFormatting>
  <conditionalFormatting sqref="C1642:C1644">
    <cfRule type="cellIs" dxfId="2822" priority="4677" operator="equal">
      <formula>"Uploaded"</formula>
    </cfRule>
  </conditionalFormatting>
  <conditionalFormatting sqref="P1644:Q1644">
    <cfRule type="cellIs" dxfId="2821" priority="4670" operator="equal">
      <formula>"Site only"</formula>
    </cfRule>
    <cfRule type="cellIs" dxfId="2820" priority="4671" operator="equal">
      <formula>"Portfolio Credit"</formula>
    </cfRule>
    <cfRule type="cellIs" dxfId="2819" priority="4672" operator="equal">
      <formula>"No Update"</formula>
    </cfRule>
    <cfRule type="cellIs" dxfId="2818" priority="4673" operator="equal">
      <formula>"New credit"</formula>
    </cfRule>
  </conditionalFormatting>
  <conditionalFormatting sqref="I1642 Q1644 I1644">
    <cfRule type="cellIs" dxfId="2817" priority="4669" operator="equal">
      <formula>"Yes"</formula>
    </cfRule>
  </conditionalFormatting>
  <conditionalFormatting sqref="P1644">
    <cfRule type="cellIs" dxfId="2816" priority="4666" operator="equal">
      <formula>"Yes"</formula>
    </cfRule>
    <cfRule type="cellIs" dxfId="2815" priority="4667" operator="equal">
      <formula>"No update"</formula>
    </cfRule>
    <cfRule type="cellIs" dxfId="2814" priority="4668" operator="equal">
      <formula>"Site Only"</formula>
    </cfRule>
  </conditionalFormatting>
  <conditionalFormatting sqref="P1668">
    <cfRule type="cellIs" dxfId="2813" priority="4650" operator="equal">
      <formula>"No$751:$751 Update"</formula>
    </cfRule>
    <cfRule type="cellIs" dxfId="2812" priority="4651" operator="equal">
      <formula>"Updated"</formula>
    </cfRule>
    <cfRule type="cellIs" dxfId="2811" priority="4652" operator="equal">
      <formula>"Updated"</formula>
    </cfRule>
    <cfRule type="cellIs" dxfId="2810" priority="4654" operator="equal">
      <formula>"YES"</formula>
    </cfRule>
  </conditionalFormatting>
  <conditionalFormatting sqref="P1668:Q1668">
    <cfRule type="cellIs" dxfId="2809" priority="4646" operator="equal">
      <formula>"Site only"</formula>
    </cfRule>
    <cfRule type="cellIs" dxfId="2808" priority="4647" operator="equal">
      <formula>"Portfolio Credit"</formula>
    </cfRule>
    <cfRule type="cellIs" dxfId="2807" priority="4648" operator="equal">
      <formula>"No Update"</formula>
    </cfRule>
    <cfRule type="cellIs" dxfId="2806" priority="4649" operator="equal">
      <formula>"New credit"</formula>
    </cfRule>
  </conditionalFormatting>
  <conditionalFormatting sqref="Q1668 I1668">
    <cfRule type="cellIs" dxfId="2805" priority="4645" operator="equal">
      <formula>"Yes"</formula>
    </cfRule>
  </conditionalFormatting>
  <conditionalFormatting sqref="P1668">
    <cfRule type="cellIs" dxfId="2804" priority="4642" operator="equal">
      <formula>"Yes"</formula>
    </cfRule>
    <cfRule type="cellIs" dxfId="2803" priority="4643" operator="equal">
      <formula>"No update"</formula>
    </cfRule>
    <cfRule type="cellIs" dxfId="2802" priority="4644" operator="equal">
      <formula>"Site Only"</formula>
    </cfRule>
  </conditionalFormatting>
  <conditionalFormatting sqref="P1677">
    <cfRule type="cellIs" dxfId="2801" priority="4614" operator="equal">
      <formula>"No$751:$751 Update"</formula>
    </cfRule>
    <cfRule type="cellIs" dxfId="2800" priority="4615" operator="equal">
      <formula>"Updated"</formula>
    </cfRule>
    <cfRule type="cellIs" dxfId="2799" priority="4616" operator="equal">
      <formula>"Updated"</formula>
    </cfRule>
    <cfRule type="cellIs" dxfId="2798" priority="4617" operator="equal">
      <formula>"YES"</formula>
    </cfRule>
  </conditionalFormatting>
  <conditionalFormatting sqref="P1677">
    <cfRule type="cellIs" dxfId="2797" priority="4610" operator="equal">
      <formula>"Site only"</formula>
    </cfRule>
    <cfRule type="cellIs" dxfId="2796" priority="4611" operator="equal">
      <formula>"Portfolio Credit"</formula>
    </cfRule>
    <cfRule type="cellIs" dxfId="2795" priority="4612" operator="equal">
      <formula>"No Update"</formula>
    </cfRule>
    <cfRule type="cellIs" dxfId="2794" priority="4613" operator="equal">
      <formula>"New credit"</formula>
    </cfRule>
  </conditionalFormatting>
  <conditionalFormatting sqref="P1677">
    <cfRule type="cellIs" dxfId="2793" priority="4607" operator="equal">
      <formula>"Yes"</formula>
    </cfRule>
    <cfRule type="cellIs" dxfId="2792" priority="4608" operator="equal">
      <formula>"No update"</formula>
    </cfRule>
    <cfRule type="cellIs" dxfId="2791" priority="4609" operator="equal">
      <formula>"Site Only"</formula>
    </cfRule>
  </conditionalFormatting>
  <conditionalFormatting sqref="P1678">
    <cfRule type="cellIs" dxfId="2790" priority="4626" operator="equal">
      <formula>"No$751:$751 Update"</formula>
    </cfRule>
    <cfRule type="cellIs" dxfId="2789" priority="4627" operator="equal">
      <formula>"Updated"</formula>
    </cfRule>
    <cfRule type="cellIs" dxfId="2788" priority="4628" operator="equal">
      <formula>"Updated"</formula>
    </cfRule>
    <cfRule type="cellIs" dxfId="2787" priority="4630" operator="equal">
      <formula>"YES"</formula>
    </cfRule>
  </conditionalFormatting>
  <conditionalFormatting sqref="C1676:C1678">
    <cfRule type="cellIs" dxfId="2786" priority="4629" operator="equal">
      <formula>"Uploaded"</formula>
    </cfRule>
  </conditionalFormatting>
  <conditionalFormatting sqref="P1678:Q1678">
    <cfRule type="cellIs" dxfId="2785" priority="4622" operator="equal">
      <formula>"Site only"</formula>
    </cfRule>
    <cfRule type="cellIs" dxfId="2784" priority="4623" operator="equal">
      <formula>"Portfolio Credit"</formula>
    </cfRule>
    <cfRule type="cellIs" dxfId="2783" priority="4624" operator="equal">
      <formula>"No Update"</formula>
    </cfRule>
    <cfRule type="cellIs" dxfId="2782" priority="4625" operator="equal">
      <formula>"New credit"</formula>
    </cfRule>
  </conditionalFormatting>
  <conditionalFormatting sqref="I1676 Q1678 I1678">
    <cfRule type="cellIs" dxfId="2781" priority="4621" operator="equal">
      <formula>"Yes"</formula>
    </cfRule>
  </conditionalFormatting>
  <conditionalFormatting sqref="P1678">
    <cfRule type="cellIs" dxfId="2780" priority="4618" operator="equal">
      <formula>"Yes"</formula>
    </cfRule>
    <cfRule type="cellIs" dxfId="2779" priority="4619" operator="equal">
      <formula>"No update"</formula>
    </cfRule>
    <cfRule type="cellIs" dxfId="2778" priority="4620" operator="equal">
      <formula>"Site Only"</formula>
    </cfRule>
  </conditionalFormatting>
  <conditionalFormatting sqref="I1662">
    <cfRule type="cellIs" dxfId="2777" priority="4597" operator="equal">
      <formula>"Yes"</formula>
    </cfRule>
  </conditionalFormatting>
  <conditionalFormatting sqref="P1696">
    <cfRule type="cellIs" dxfId="2776" priority="4566" operator="equal">
      <formula>"No$751:$751 Update"</formula>
    </cfRule>
    <cfRule type="cellIs" dxfId="2775" priority="4567" operator="equal">
      <formula>"Updated"</formula>
    </cfRule>
    <cfRule type="cellIs" dxfId="2774" priority="4568" operator="equal">
      <formula>"Updated"</formula>
    </cfRule>
    <cfRule type="cellIs" dxfId="2773" priority="4569" operator="equal">
      <formula>"YES"</formula>
    </cfRule>
  </conditionalFormatting>
  <conditionalFormatting sqref="P1696">
    <cfRule type="cellIs" dxfId="2772" priority="4562" operator="equal">
      <formula>"Site only"</formula>
    </cfRule>
    <cfRule type="cellIs" dxfId="2771" priority="4563" operator="equal">
      <formula>"Portfolio Credit"</formula>
    </cfRule>
    <cfRule type="cellIs" dxfId="2770" priority="4564" operator="equal">
      <formula>"No Update"</formula>
    </cfRule>
    <cfRule type="cellIs" dxfId="2769" priority="4565" operator="equal">
      <formula>"New credit"</formula>
    </cfRule>
  </conditionalFormatting>
  <conditionalFormatting sqref="P1696">
    <cfRule type="cellIs" dxfId="2768" priority="4559" operator="equal">
      <formula>"Yes"</formula>
    </cfRule>
    <cfRule type="cellIs" dxfId="2767" priority="4560" operator="equal">
      <formula>"No update"</formula>
    </cfRule>
    <cfRule type="cellIs" dxfId="2766" priority="4561" operator="equal">
      <formula>"Site Only"</formula>
    </cfRule>
  </conditionalFormatting>
  <conditionalFormatting sqref="P1697">
    <cfRule type="cellIs" dxfId="2765" priority="4578" operator="equal">
      <formula>"No$751:$751 Update"</formula>
    </cfRule>
    <cfRule type="cellIs" dxfId="2764" priority="4579" operator="equal">
      <formula>"Updated"</formula>
    </cfRule>
    <cfRule type="cellIs" dxfId="2763" priority="4580" operator="equal">
      <formula>"Updated"</formula>
    </cfRule>
    <cfRule type="cellIs" dxfId="2762" priority="4582" operator="equal">
      <formula>"YES"</formula>
    </cfRule>
  </conditionalFormatting>
  <conditionalFormatting sqref="P1697:Q1697">
    <cfRule type="cellIs" dxfId="2761" priority="4574" operator="equal">
      <formula>"Site only"</formula>
    </cfRule>
    <cfRule type="cellIs" dxfId="2760" priority="4575" operator="equal">
      <formula>"Portfolio Credit"</formula>
    </cfRule>
    <cfRule type="cellIs" dxfId="2759" priority="4576" operator="equal">
      <formula>"No Update"</formula>
    </cfRule>
    <cfRule type="cellIs" dxfId="2758" priority="4577" operator="equal">
      <formula>"New credit"</formula>
    </cfRule>
  </conditionalFormatting>
  <conditionalFormatting sqref="I1695 Q1697 I1697">
    <cfRule type="cellIs" dxfId="2757" priority="4573" operator="equal">
      <formula>"Yes"</formula>
    </cfRule>
  </conditionalFormatting>
  <conditionalFormatting sqref="P1697">
    <cfRule type="cellIs" dxfId="2756" priority="4570" operator="equal">
      <formula>"Yes"</formula>
    </cfRule>
    <cfRule type="cellIs" dxfId="2755" priority="4571" operator="equal">
      <formula>"No update"</formula>
    </cfRule>
    <cfRule type="cellIs" dxfId="2754" priority="4572" operator="equal">
      <formula>"Site Only"</formula>
    </cfRule>
  </conditionalFormatting>
  <conditionalFormatting sqref="N1720">
    <cfRule type="cellIs" dxfId="2753" priority="4542" operator="equal">
      <formula>"No$751:$751 Update"</formula>
    </cfRule>
    <cfRule type="cellIs" dxfId="2752" priority="4543" operator="equal">
      <formula>"Updated"</formula>
    </cfRule>
    <cfRule type="cellIs" dxfId="2751" priority="4544" operator="equal">
      <formula>"Updated"</formula>
    </cfRule>
    <cfRule type="cellIs" dxfId="2750" priority="4545" operator="equal">
      <formula>"YES"</formula>
    </cfRule>
  </conditionalFormatting>
  <conditionalFormatting sqref="N1720">
    <cfRule type="cellIs" dxfId="2749" priority="4538" operator="equal">
      <formula>"Site only"</formula>
    </cfRule>
    <cfRule type="cellIs" dxfId="2748" priority="4539" operator="equal">
      <formula>"Portfolio Credit"</formula>
    </cfRule>
    <cfRule type="cellIs" dxfId="2747" priority="4540" operator="equal">
      <formula>"No Update"</formula>
    </cfRule>
    <cfRule type="cellIs" dxfId="2746" priority="4541" operator="equal">
      <formula>"New credit"</formula>
    </cfRule>
  </conditionalFormatting>
  <conditionalFormatting sqref="N1720">
    <cfRule type="cellIs" dxfId="2745" priority="4535" operator="equal">
      <formula>"Yes"</formula>
    </cfRule>
    <cfRule type="cellIs" dxfId="2744" priority="4536" operator="equal">
      <formula>"No update"</formula>
    </cfRule>
    <cfRule type="cellIs" dxfId="2743" priority="4537" operator="equal">
      <formula>"Site Only"</formula>
    </cfRule>
  </conditionalFormatting>
  <conditionalFormatting sqref="I1719">
    <cfRule type="cellIs" dxfId="2742" priority="4549" operator="equal">
      <formula>"Yes"</formula>
    </cfRule>
  </conditionalFormatting>
  <conditionalFormatting sqref="N1746">
    <cfRule type="cellIs" dxfId="2741" priority="4518" operator="equal">
      <formula>"No$751:$751 Update"</formula>
    </cfRule>
    <cfRule type="cellIs" dxfId="2740" priority="4519" operator="equal">
      <formula>"Updated"</formula>
    </cfRule>
    <cfRule type="cellIs" dxfId="2739" priority="4520" operator="equal">
      <formula>"Updated"</formula>
    </cfRule>
    <cfRule type="cellIs" dxfId="2738" priority="4521" operator="equal">
      <formula>"YES"</formula>
    </cfRule>
  </conditionalFormatting>
  <conditionalFormatting sqref="N1746">
    <cfRule type="cellIs" dxfId="2737" priority="4514" operator="equal">
      <formula>"Site only"</formula>
    </cfRule>
    <cfRule type="cellIs" dxfId="2736" priority="4515" operator="equal">
      <formula>"Portfolio Credit"</formula>
    </cfRule>
    <cfRule type="cellIs" dxfId="2735" priority="4516" operator="equal">
      <formula>"No Update"</formula>
    </cfRule>
    <cfRule type="cellIs" dxfId="2734" priority="4517" operator="equal">
      <formula>"New credit"</formula>
    </cfRule>
  </conditionalFormatting>
  <conditionalFormatting sqref="N1746">
    <cfRule type="cellIs" dxfId="2733" priority="4511" operator="equal">
      <formula>"Yes"</formula>
    </cfRule>
    <cfRule type="cellIs" dxfId="2732" priority="4512" operator="equal">
      <formula>"No update"</formula>
    </cfRule>
    <cfRule type="cellIs" dxfId="2731" priority="4513" operator="equal">
      <formula>"Site Only"</formula>
    </cfRule>
  </conditionalFormatting>
  <conditionalFormatting sqref="I1745">
    <cfRule type="cellIs" dxfId="2730" priority="4525" operator="equal">
      <formula>"Yes"</formula>
    </cfRule>
  </conditionalFormatting>
  <conditionalFormatting sqref="O1767">
    <cfRule type="cellIs" dxfId="2729" priority="4494" operator="equal">
      <formula>"No$751:$751 Update"</formula>
    </cfRule>
    <cfRule type="cellIs" dxfId="2728" priority="4495" operator="equal">
      <formula>"Updated"</formula>
    </cfRule>
    <cfRule type="cellIs" dxfId="2727" priority="4496" operator="equal">
      <formula>"Updated"</formula>
    </cfRule>
    <cfRule type="cellIs" dxfId="2726" priority="4497" operator="equal">
      <formula>"YES"</formula>
    </cfRule>
  </conditionalFormatting>
  <conditionalFormatting sqref="O1767">
    <cfRule type="cellIs" dxfId="2725" priority="4490" operator="equal">
      <formula>"Site only"</formula>
    </cfRule>
    <cfRule type="cellIs" dxfId="2724" priority="4491" operator="equal">
      <formula>"Portfolio Credit"</formula>
    </cfRule>
    <cfRule type="cellIs" dxfId="2723" priority="4492" operator="equal">
      <formula>"No Update"</formula>
    </cfRule>
    <cfRule type="cellIs" dxfId="2722" priority="4493" operator="equal">
      <formula>"New credit"</formula>
    </cfRule>
  </conditionalFormatting>
  <conditionalFormatting sqref="O1767">
    <cfRule type="cellIs" dxfId="2721" priority="4487" operator="equal">
      <formula>"Yes"</formula>
    </cfRule>
    <cfRule type="cellIs" dxfId="2720" priority="4488" operator="equal">
      <formula>"No update"</formula>
    </cfRule>
    <cfRule type="cellIs" dxfId="2719" priority="4489" operator="equal">
      <formula>"Site Only"</formula>
    </cfRule>
  </conditionalFormatting>
  <conditionalFormatting sqref="P1768">
    <cfRule type="cellIs" dxfId="2718" priority="4506" operator="equal">
      <formula>"No$751:$751 Update"</formula>
    </cfRule>
    <cfRule type="cellIs" dxfId="2717" priority="4507" operator="equal">
      <formula>"Updated"</formula>
    </cfRule>
    <cfRule type="cellIs" dxfId="2716" priority="4508" operator="equal">
      <formula>"Updated"</formula>
    </cfRule>
    <cfRule type="cellIs" dxfId="2715" priority="4510" operator="equal">
      <formula>"YES"</formula>
    </cfRule>
  </conditionalFormatting>
  <conditionalFormatting sqref="P1768:Q1768">
    <cfRule type="cellIs" dxfId="2714" priority="4502" operator="equal">
      <formula>"Site only"</formula>
    </cfRule>
    <cfRule type="cellIs" dxfId="2713" priority="4503" operator="equal">
      <formula>"Portfolio Credit"</formula>
    </cfRule>
    <cfRule type="cellIs" dxfId="2712" priority="4504" operator="equal">
      <formula>"No Update"</formula>
    </cfRule>
    <cfRule type="cellIs" dxfId="2711" priority="4505" operator="equal">
      <formula>"New credit"</formula>
    </cfRule>
  </conditionalFormatting>
  <conditionalFormatting sqref="I1766 Q1768 I1768">
    <cfRule type="cellIs" dxfId="2710" priority="4501" operator="equal">
      <formula>"Yes"</formula>
    </cfRule>
  </conditionalFormatting>
  <conditionalFormatting sqref="P1768">
    <cfRule type="cellIs" dxfId="2709" priority="4498" operator="equal">
      <formula>"Yes"</formula>
    </cfRule>
    <cfRule type="cellIs" dxfId="2708" priority="4499" operator="equal">
      <formula>"No update"</formula>
    </cfRule>
    <cfRule type="cellIs" dxfId="2707" priority="4500" operator="equal">
      <formula>"Site Only"</formula>
    </cfRule>
  </conditionalFormatting>
  <conditionalFormatting sqref="P1778">
    <cfRule type="cellIs" dxfId="2706" priority="4470" operator="equal">
      <formula>"No$751:$751 Update"</formula>
    </cfRule>
    <cfRule type="cellIs" dxfId="2705" priority="4471" operator="equal">
      <formula>"Updated"</formula>
    </cfRule>
    <cfRule type="cellIs" dxfId="2704" priority="4472" operator="equal">
      <formula>"Updated"</formula>
    </cfRule>
    <cfRule type="cellIs" dxfId="2703" priority="4473" operator="equal">
      <formula>"YES"</formula>
    </cfRule>
  </conditionalFormatting>
  <conditionalFormatting sqref="P1778">
    <cfRule type="cellIs" dxfId="2702" priority="4466" operator="equal">
      <formula>"Site only"</formula>
    </cfRule>
    <cfRule type="cellIs" dxfId="2701" priority="4467" operator="equal">
      <formula>"Portfolio Credit"</formula>
    </cfRule>
    <cfRule type="cellIs" dxfId="2700" priority="4468" operator="equal">
      <formula>"No Update"</formula>
    </cfRule>
    <cfRule type="cellIs" dxfId="2699" priority="4469" operator="equal">
      <formula>"New credit"</formula>
    </cfRule>
  </conditionalFormatting>
  <conditionalFormatting sqref="P1778">
    <cfRule type="cellIs" dxfId="2698" priority="4463" operator="equal">
      <formula>"Yes"</formula>
    </cfRule>
    <cfRule type="cellIs" dxfId="2697" priority="4464" operator="equal">
      <formula>"No update"</formula>
    </cfRule>
    <cfRule type="cellIs" dxfId="2696" priority="4465" operator="equal">
      <formula>"Site Only"</formula>
    </cfRule>
  </conditionalFormatting>
  <conditionalFormatting sqref="P1779">
    <cfRule type="cellIs" dxfId="2695" priority="4482" operator="equal">
      <formula>"No$751:$751 Update"</formula>
    </cfRule>
    <cfRule type="cellIs" dxfId="2694" priority="4483" operator="equal">
      <formula>"Updated"</formula>
    </cfRule>
    <cfRule type="cellIs" dxfId="2693" priority="4484" operator="equal">
      <formula>"Updated"</formula>
    </cfRule>
    <cfRule type="cellIs" dxfId="2692" priority="4486" operator="equal">
      <formula>"YES"</formula>
    </cfRule>
  </conditionalFormatting>
  <conditionalFormatting sqref="C1777:C1779">
    <cfRule type="cellIs" dxfId="2691" priority="4485" operator="equal">
      <formula>"Uploaded"</formula>
    </cfRule>
  </conditionalFormatting>
  <conditionalFormatting sqref="P1779:Q1779">
    <cfRule type="cellIs" dxfId="2690" priority="4478" operator="equal">
      <formula>"Site only"</formula>
    </cfRule>
    <cfRule type="cellIs" dxfId="2689" priority="4479" operator="equal">
      <formula>"Portfolio Credit"</formula>
    </cfRule>
    <cfRule type="cellIs" dxfId="2688" priority="4480" operator="equal">
      <formula>"No Update"</formula>
    </cfRule>
    <cfRule type="cellIs" dxfId="2687" priority="4481" operator="equal">
      <formula>"New credit"</formula>
    </cfRule>
  </conditionalFormatting>
  <conditionalFormatting sqref="I1777 Q1779 I1779">
    <cfRule type="cellIs" dxfId="2686" priority="4477" operator="equal">
      <formula>"Yes"</formula>
    </cfRule>
  </conditionalFormatting>
  <conditionalFormatting sqref="P1779">
    <cfRule type="cellIs" dxfId="2685" priority="4474" operator="equal">
      <formula>"Yes"</formula>
    </cfRule>
    <cfRule type="cellIs" dxfId="2684" priority="4475" operator="equal">
      <formula>"No update"</formula>
    </cfRule>
    <cfRule type="cellIs" dxfId="2683" priority="4476" operator="equal">
      <formula>"Site Only"</formula>
    </cfRule>
  </conditionalFormatting>
  <conditionalFormatting sqref="P1789:P1790">
    <cfRule type="cellIs" dxfId="2682" priority="4446" operator="equal">
      <formula>"No$751:$751 Update"</formula>
    </cfRule>
    <cfRule type="cellIs" dxfId="2681" priority="4447" operator="equal">
      <formula>"Updated"</formula>
    </cfRule>
    <cfRule type="cellIs" dxfId="2680" priority="4448" operator="equal">
      <formula>"Updated"</formula>
    </cfRule>
    <cfRule type="cellIs" dxfId="2679" priority="4449" operator="equal">
      <formula>"YES"</formula>
    </cfRule>
  </conditionalFormatting>
  <conditionalFormatting sqref="P1789:P1790">
    <cfRule type="cellIs" dxfId="2678" priority="4442" operator="equal">
      <formula>"Site only"</formula>
    </cfRule>
    <cfRule type="cellIs" dxfId="2677" priority="4443" operator="equal">
      <formula>"Portfolio Credit"</formula>
    </cfRule>
    <cfRule type="cellIs" dxfId="2676" priority="4444" operator="equal">
      <formula>"No Update"</formula>
    </cfRule>
    <cfRule type="cellIs" dxfId="2675" priority="4445" operator="equal">
      <formula>"New credit"</formula>
    </cfRule>
  </conditionalFormatting>
  <conditionalFormatting sqref="P1789:P1790">
    <cfRule type="cellIs" dxfId="2674" priority="4439" operator="equal">
      <formula>"Yes"</formula>
    </cfRule>
    <cfRule type="cellIs" dxfId="2673" priority="4440" operator="equal">
      <formula>"No update"</formula>
    </cfRule>
    <cfRule type="cellIs" dxfId="2672" priority="4441" operator="equal">
      <formula>"Site Only"</formula>
    </cfRule>
  </conditionalFormatting>
  <conditionalFormatting sqref="C1788:C1790">
    <cfRule type="cellIs" dxfId="2671" priority="4461" operator="equal">
      <formula>"Uploaded"</formula>
    </cfRule>
  </conditionalFormatting>
  <conditionalFormatting sqref="I1788">
    <cfRule type="cellIs" dxfId="2670" priority="4453" operator="equal">
      <formula>"Yes"</formula>
    </cfRule>
  </conditionalFormatting>
  <conditionalFormatting sqref="Q1815">
    <cfRule type="cellIs" dxfId="2669" priority="4422" operator="equal">
      <formula>"No$751:$751 Update"</formula>
    </cfRule>
    <cfRule type="cellIs" dxfId="2668" priority="4423" operator="equal">
      <formula>"Updated"</formula>
    </cfRule>
    <cfRule type="cellIs" dxfId="2667" priority="4424" operator="equal">
      <formula>"Updated"</formula>
    </cfRule>
    <cfRule type="cellIs" dxfId="2666" priority="4425" operator="equal">
      <formula>"YES"</formula>
    </cfRule>
  </conditionalFormatting>
  <conditionalFormatting sqref="Q1815">
    <cfRule type="cellIs" dxfId="2665" priority="4418" operator="equal">
      <formula>"Site only"</formula>
    </cfRule>
    <cfRule type="cellIs" dxfId="2664" priority="4419" operator="equal">
      <formula>"Portfolio Credit"</formula>
    </cfRule>
    <cfRule type="cellIs" dxfId="2663" priority="4420" operator="equal">
      <formula>"No Update"</formula>
    </cfRule>
    <cfRule type="cellIs" dxfId="2662" priority="4421" operator="equal">
      <formula>"New credit"</formula>
    </cfRule>
  </conditionalFormatting>
  <conditionalFormatting sqref="Q1815">
    <cfRule type="cellIs" dxfId="2661" priority="4415" operator="equal">
      <formula>"Yes"</formula>
    </cfRule>
    <cfRule type="cellIs" dxfId="2660" priority="4416" operator="equal">
      <formula>"No update"</formula>
    </cfRule>
    <cfRule type="cellIs" dxfId="2659" priority="4417" operator="equal">
      <formula>"Site Only"</formula>
    </cfRule>
  </conditionalFormatting>
  <conditionalFormatting sqref="I1814">
    <cfRule type="cellIs" dxfId="2658" priority="4429" operator="equal">
      <formula>"Yes"</formula>
    </cfRule>
  </conditionalFormatting>
  <conditionalFormatting sqref="P1836">
    <cfRule type="cellIs" dxfId="2657" priority="4398" operator="equal">
      <formula>"No$751:$751 Update"</formula>
    </cfRule>
    <cfRule type="cellIs" dxfId="2656" priority="4399" operator="equal">
      <formula>"Updated"</formula>
    </cfRule>
    <cfRule type="cellIs" dxfId="2655" priority="4400" operator="equal">
      <formula>"Updated"</formula>
    </cfRule>
    <cfRule type="cellIs" dxfId="2654" priority="4401" operator="equal">
      <formula>"YES"</formula>
    </cfRule>
  </conditionalFormatting>
  <conditionalFormatting sqref="P1836">
    <cfRule type="cellIs" dxfId="2653" priority="4394" operator="equal">
      <formula>"Site only"</formula>
    </cfRule>
    <cfRule type="cellIs" dxfId="2652" priority="4395" operator="equal">
      <formula>"Portfolio Credit"</formula>
    </cfRule>
    <cfRule type="cellIs" dxfId="2651" priority="4396" operator="equal">
      <formula>"No Update"</formula>
    </cfRule>
    <cfRule type="cellIs" dxfId="2650" priority="4397" operator="equal">
      <formula>"New credit"</formula>
    </cfRule>
  </conditionalFormatting>
  <conditionalFormatting sqref="P1836">
    <cfRule type="cellIs" dxfId="2649" priority="4391" operator="equal">
      <formula>"Yes"</formula>
    </cfRule>
    <cfRule type="cellIs" dxfId="2648" priority="4392" operator="equal">
      <formula>"No update"</formula>
    </cfRule>
    <cfRule type="cellIs" dxfId="2647" priority="4393" operator="equal">
      <formula>"Site Only"</formula>
    </cfRule>
  </conditionalFormatting>
  <conditionalFormatting sqref="P1837">
    <cfRule type="cellIs" dxfId="2646" priority="4410" operator="equal">
      <formula>"No$751:$751 Update"</formula>
    </cfRule>
    <cfRule type="cellIs" dxfId="2645" priority="4411" operator="equal">
      <formula>"Updated"</formula>
    </cfRule>
    <cfRule type="cellIs" dxfId="2644" priority="4412" operator="equal">
      <formula>"Updated"</formula>
    </cfRule>
    <cfRule type="cellIs" dxfId="2643" priority="4414" operator="equal">
      <formula>"YES"</formula>
    </cfRule>
  </conditionalFormatting>
  <conditionalFormatting sqref="P1837:Q1837">
    <cfRule type="cellIs" dxfId="2642" priority="4406" operator="equal">
      <formula>"Site only"</formula>
    </cfRule>
    <cfRule type="cellIs" dxfId="2641" priority="4407" operator="equal">
      <formula>"Portfolio Credit"</formula>
    </cfRule>
    <cfRule type="cellIs" dxfId="2640" priority="4408" operator="equal">
      <formula>"No Update"</formula>
    </cfRule>
    <cfRule type="cellIs" dxfId="2639" priority="4409" operator="equal">
      <formula>"New credit"</formula>
    </cfRule>
  </conditionalFormatting>
  <conditionalFormatting sqref="I1835 Q1837 I1837">
    <cfRule type="cellIs" dxfId="2638" priority="4405" operator="equal">
      <formula>"Yes"</formula>
    </cfRule>
  </conditionalFormatting>
  <conditionalFormatting sqref="P1837">
    <cfRule type="cellIs" dxfId="2637" priority="4402" operator="equal">
      <formula>"Yes"</formula>
    </cfRule>
    <cfRule type="cellIs" dxfId="2636" priority="4403" operator="equal">
      <formula>"No update"</formula>
    </cfRule>
    <cfRule type="cellIs" dxfId="2635" priority="4404" operator="equal">
      <formula>"Site Only"</formula>
    </cfRule>
  </conditionalFormatting>
  <conditionalFormatting sqref="P1862">
    <cfRule type="cellIs" dxfId="2634" priority="4374" operator="equal">
      <formula>"No$751:$751 Update"</formula>
    </cfRule>
    <cfRule type="cellIs" dxfId="2633" priority="4375" operator="equal">
      <formula>"Updated"</formula>
    </cfRule>
    <cfRule type="cellIs" dxfId="2632" priority="4376" operator="equal">
      <formula>"Updated"</formula>
    </cfRule>
    <cfRule type="cellIs" dxfId="2631" priority="4377" operator="equal">
      <formula>"YES"</formula>
    </cfRule>
  </conditionalFormatting>
  <conditionalFormatting sqref="P1862">
    <cfRule type="cellIs" dxfId="2630" priority="4370" operator="equal">
      <formula>"Site only"</formula>
    </cfRule>
    <cfRule type="cellIs" dxfId="2629" priority="4371" operator="equal">
      <formula>"Portfolio Credit"</formula>
    </cfRule>
    <cfRule type="cellIs" dxfId="2628" priority="4372" operator="equal">
      <formula>"No Update"</formula>
    </cfRule>
    <cfRule type="cellIs" dxfId="2627" priority="4373" operator="equal">
      <formula>"New credit"</formula>
    </cfRule>
  </conditionalFormatting>
  <conditionalFormatting sqref="P1862">
    <cfRule type="cellIs" dxfId="2626" priority="4367" operator="equal">
      <formula>"Yes"</formula>
    </cfRule>
    <cfRule type="cellIs" dxfId="2625" priority="4368" operator="equal">
      <formula>"No update"</formula>
    </cfRule>
    <cfRule type="cellIs" dxfId="2624" priority="4369" operator="equal">
      <formula>"Site Only"</formula>
    </cfRule>
  </conditionalFormatting>
  <conditionalFormatting sqref="I1861">
    <cfRule type="cellIs" dxfId="2623" priority="4381" operator="equal">
      <formula>"Yes"</formula>
    </cfRule>
  </conditionalFormatting>
  <conditionalFormatting sqref="P1873">
    <cfRule type="cellIs" dxfId="2622" priority="4350" operator="equal">
      <formula>"No$751:$751 Update"</formula>
    </cfRule>
    <cfRule type="cellIs" dxfId="2621" priority="4351" operator="equal">
      <formula>"Updated"</formula>
    </cfRule>
    <cfRule type="cellIs" dxfId="2620" priority="4352" operator="equal">
      <formula>"Updated"</formula>
    </cfRule>
    <cfRule type="cellIs" dxfId="2619" priority="4353" operator="equal">
      <formula>"YES"</formula>
    </cfRule>
  </conditionalFormatting>
  <conditionalFormatting sqref="P1873">
    <cfRule type="cellIs" dxfId="2618" priority="4346" operator="equal">
      <formula>"Site only"</formula>
    </cfRule>
    <cfRule type="cellIs" dxfId="2617" priority="4347" operator="equal">
      <formula>"Portfolio Credit"</formula>
    </cfRule>
    <cfRule type="cellIs" dxfId="2616" priority="4348" operator="equal">
      <formula>"No Update"</formula>
    </cfRule>
    <cfRule type="cellIs" dxfId="2615" priority="4349" operator="equal">
      <formula>"New credit"</formula>
    </cfRule>
  </conditionalFormatting>
  <conditionalFormatting sqref="P1873">
    <cfRule type="cellIs" dxfId="2614" priority="4343" operator="equal">
      <formula>"Yes"</formula>
    </cfRule>
    <cfRule type="cellIs" dxfId="2613" priority="4344" operator="equal">
      <formula>"No update"</formula>
    </cfRule>
    <cfRule type="cellIs" dxfId="2612" priority="4345" operator="equal">
      <formula>"Site Only"</formula>
    </cfRule>
  </conditionalFormatting>
  <conditionalFormatting sqref="C1872:C1873">
    <cfRule type="cellIs" dxfId="2611" priority="4365" operator="equal">
      <formula>"Uploaded"</formula>
    </cfRule>
  </conditionalFormatting>
  <conditionalFormatting sqref="I1872">
    <cfRule type="cellIs" dxfId="2610" priority="4357" operator="equal">
      <formula>"Yes"</formula>
    </cfRule>
  </conditionalFormatting>
  <conditionalFormatting sqref="P1896">
    <cfRule type="cellIs" dxfId="2609" priority="4338" operator="equal">
      <formula>"No$751:$751 Update"</formula>
    </cfRule>
    <cfRule type="cellIs" dxfId="2608" priority="4339" operator="equal">
      <formula>"Updated"</formula>
    </cfRule>
    <cfRule type="cellIs" dxfId="2607" priority="4340" operator="equal">
      <formula>"Updated"</formula>
    </cfRule>
    <cfRule type="cellIs" dxfId="2606" priority="4342" operator="equal">
      <formula>"YES"</formula>
    </cfRule>
  </conditionalFormatting>
  <conditionalFormatting sqref="P1896:Q1896">
    <cfRule type="cellIs" dxfId="2605" priority="4334" operator="equal">
      <formula>"Site only"</formula>
    </cfRule>
    <cfRule type="cellIs" dxfId="2604" priority="4335" operator="equal">
      <formula>"Portfolio Credit"</formula>
    </cfRule>
    <cfRule type="cellIs" dxfId="2603" priority="4336" operator="equal">
      <formula>"No Update"</formula>
    </cfRule>
    <cfRule type="cellIs" dxfId="2602" priority="4337" operator="equal">
      <formula>"New credit"</formula>
    </cfRule>
  </conditionalFormatting>
  <conditionalFormatting sqref="I1894 Q1896 I1896">
    <cfRule type="cellIs" dxfId="2601" priority="4333" operator="equal">
      <formula>"Yes"</formula>
    </cfRule>
  </conditionalFormatting>
  <conditionalFormatting sqref="P1896">
    <cfRule type="cellIs" dxfId="2600" priority="4330" operator="equal">
      <formula>"Yes"</formula>
    </cfRule>
    <cfRule type="cellIs" dxfId="2599" priority="4331" operator="equal">
      <formula>"No update"</formula>
    </cfRule>
    <cfRule type="cellIs" dxfId="2598" priority="4332" operator="equal">
      <formula>"Site Only"</formula>
    </cfRule>
  </conditionalFormatting>
  <conditionalFormatting sqref="I1912">
    <cfRule type="cellIs" dxfId="2597" priority="4309" operator="equal">
      <formula>"Yes"</formula>
    </cfRule>
  </conditionalFormatting>
  <conditionalFormatting sqref="C1919">
    <cfRule type="cellIs" dxfId="2596" priority="4293" operator="equal">
      <formula>"Uploaded"</formula>
    </cfRule>
  </conditionalFormatting>
  <conditionalFormatting sqref="I1919">
    <cfRule type="cellIs" dxfId="2595" priority="4285" operator="equal">
      <formula>"Yes"</formula>
    </cfRule>
  </conditionalFormatting>
  <conditionalFormatting sqref="P1937">
    <cfRule type="cellIs" dxfId="2594" priority="4254" operator="equal">
      <formula>"No$751:$751 Update"</formula>
    </cfRule>
    <cfRule type="cellIs" dxfId="2593" priority="4255" operator="equal">
      <formula>"Updated"</formula>
    </cfRule>
    <cfRule type="cellIs" dxfId="2592" priority="4256" operator="equal">
      <formula>"Updated"</formula>
    </cfRule>
    <cfRule type="cellIs" dxfId="2591" priority="4257" operator="equal">
      <formula>"YES"</formula>
    </cfRule>
  </conditionalFormatting>
  <conditionalFormatting sqref="P1937">
    <cfRule type="cellIs" dxfId="2590" priority="4250" operator="equal">
      <formula>"Site only"</formula>
    </cfRule>
    <cfRule type="cellIs" dxfId="2589" priority="4251" operator="equal">
      <formula>"Portfolio Credit"</formula>
    </cfRule>
    <cfRule type="cellIs" dxfId="2588" priority="4252" operator="equal">
      <formula>"No Update"</formula>
    </cfRule>
    <cfRule type="cellIs" dxfId="2587" priority="4253" operator="equal">
      <formula>"New credit"</formula>
    </cfRule>
  </conditionalFormatting>
  <conditionalFormatting sqref="P1937">
    <cfRule type="cellIs" dxfId="2586" priority="4247" operator="equal">
      <formula>"Yes"</formula>
    </cfRule>
    <cfRule type="cellIs" dxfId="2585" priority="4248" operator="equal">
      <formula>"No update"</formula>
    </cfRule>
    <cfRule type="cellIs" dxfId="2584" priority="4249" operator="equal">
      <formula>"Site Only"</formula>
    </cfRule>
  </conditionalFormatting>
  <conditionalFormatting sqref="P1938">
    <cfRule type="cellIs" dxfId="2583" priority="4266" operator="equal">
      <formula>"No$751:$751 Update"</formula>
    </cfRule>
    <cfRule type="cellIs" dxfId="2582" priority="4267" operator="equal">
      <formula>"Updated"</formula>
    </cfRule>
    <cfRule type="cellIs" dxfId="2581" priority="4268" operator="equal">
      <formula>"Updated"</formula>
    </cfRule>
    <cfRule type="cellIs" dxfId="2580" priority="4270" operator="equal">
      <formula>"YES"</formula>
    </cfRule>
  </conditionalFormatting>
  <conditionalFormatting sqref="P1938:Q1938">
    <cfRule type="cellIs" dxfId="2579" priority="4262" operator="equal">
      <formula>"Site only"</formula>
    </cfRule>
    <cfRule type="cellIs" dxfId="2578" priority="4263" operator="equal">
      <formula>"Portfolio Credit"</formula>
    </cfRule>
    <cfRule type="cellIs" dxfId="2577" priority="4264" operator="equal">
      <formula>"No Update"</formula>
    </cfRule>
    <cfRule type="cellIs" dxfId="2576" priority="4265" operator="equal">
      <formula>"New credit"</formula>
    </cfRule>
  </conditionalFormatting>
  <conditionalFormatting sqref="I1936 Q1938 I1938">
    <cfRule type="cellIs" dxfId="2575" priority="4261" operator="equal">
      <formula>"Yes"</formula>
    </cfRule>
  </conditionalFormatting>
  <conditionalFormatting sqref="P1938">
    <cfRule type="cellIs" dxfId="2574" priority="4258" operator="equal">
      <formula>"Yes"</formula>
    </cfRule>
    <cfRule type="cellIs" dxfId="2573" priority="4259" operator="equal">
      <formula>"No update"</formula>
    </cfRule>
    <cfRule type="cellIs" dxfId="2572" priority="4260" operator="equal">
      <formula>"Site Only"</formula>
    </cfRule>
  </conditionalFormatting>
  <conditionalFormatting sqref="P1957">
    <cfRule type="cellIs" dxfId="2571" priority="4230" operator="equal">
      <formula>"No$751:$751 Update"</formula>
    </cfRule>
    <cfRule type="cellIs" dxfId="2570" priority="4231" operator="equal">
      <formula>"Updated"</formula>
    </cfRule>
    <cfRule type="cellIs" dxfId="2569" priority="4232" operator="equal">
      <formula>"Updated"</formula>
    </cfRule>
    <cfRule type="cellIs" dxfId="2568" priority="4233" operator="equal">
      <formula>"YES"</formula>
    </cfRule>
  </conditionalFormatting>
  <conditionalFormatting sqref="P1957">
    <cfRule type="cellIs" dxfId="2567" priority="4226" operator="equal">
      <formula>"Site only"</formula>
    </cfRule>
    <cfRule type="cellIs" dxfId="2566" priority="4227" operator="equal">
      <formula>"Portfolio Credit"</formula>
    </cfRule>
    <cfRule type="cellIs" dxfId="2565" priority="4228" operator="equal">
      <formula>"No Update"</formula>
    </cfRule>
    <cfRule type="cellIs" dxfId="2564" priority="4229" operator="equal">
      <formula>"New credit"</formula>
    </cfRule>
  </conditionalFormatting>
  <conditionalFormatting sqref="P1957">
    <cfRule type="cellIs" dxfId="2563" priority="4223" operator="equal">
      <formula>"Yes"</formula>
    </cfRule>
    <cfRule type="cellIs" dxfId="2562" priority="4224" operator="equal">
      <formula>"No update"</formula>
    </cfRule>
    <cfRule type="cellIs" dxfId="2561" priority="4225" operator="equal">
      <formula>"Site Only"</formula>
    </cfRule>
  </conditionalFormatting>
  <conditionalFormatting sqref="I1956">
    <cfRule type="cellIs" dxfId="2560" priority="4237" operator="equal">
      <formula>"Yes"</formula>
    </cfRule>
  </conditionalFormatting>
  <conditionalFormatting sqref="P1980">
    <cfRule type="cellIs" dxfId="2559" priority="4206" operator="equal">
      <formula>"No$751:$751 Update"</formula>
    </cfRule>
    <cfRule type="cellIs" dxfId="2558" priority="4207" operator="equal">
      <formula>"Updated"</formula>
    </cfRule>
    <cfRule type="cellIs" dxfId="2557" priority="4208" operator="equal">
      <formula>"Updated"</formula>
    </cfRule>
    <cfRule type="cellIs" dxfId="2556" priority="4209" operator="equal">
      <formula>"YES"</formula>
    </cfRule>
  </conditionalFormatting>
  <conditionalFormatting sqref="P1980">
    <cfRule type="cellIs" dxfId="2555" priority="4202" operator="equal">
      <formula>"Site only"</formula>
    </cfRule>
    <cfRule type="cellIs" dxfId="2554" priority="4203" operator="equal">
      <formula>"Portfolio Credit"</formula>
    </cfRule>
    <cfRule type="cellIs" dxfId="2553" priority="4204" operator="equal">
      <formula>"No Update"</formula>
    </cfRule>
    <cfRule type="cellIs" dxfId="2552" priority="4205" operator="equal">
      <formula>"New credit"</formula>
    </cfRule>
  </conditionalFormatting>
  <conditionalFormatting sqref="P1980">
    <cfRule type="cellIs" dxfId="2551" priority="4199" operator="equal">
      <formula>"Yes"</formula>
    </cfRule>
    <cfRule type="cellIs" dxfId="2550" priority="4200" operator="equal">
      <formula>"No update"</formula>
    </cfRule>
    <cfRule type="cellIs" dxfId="2549" priority="4201" operator="equal">
      <formula>"Site Only"</formula>
    </cfRule>
  </conditionalFormatting>
  <conditionalFormatting sqref="P1981">
    <cfRule type="cellIs" dxfId="2548" priority="4218" operator="equal">
      <formula>"No$751:$751 Update"</formula>
    </cfRule>
    <cfRule type="cellIs" dxfId="2547" priority="4219" operator="equal">
      <formula>"Updated"</formula>
    </cfRule>
    <cfRule type="cellIs" dxfId="2546" priority="4220" operator="equal">
      <formula>"Updated"</formula>
    </cfRule>
    <cfRule type="cellIs" dxfId="2545" priority="4222" operator="equal">
      <formula>"YES"</formula>
    </cfRule>
  </conditionalFormatting>
  <conditionalFormatting sqref="C1979 C1981">
    <cfRule type="cellIs" dxfId="2544" priority="4221" operator="equal">
      <formula>"Uploaded"</formula>
    </cfRule>
  </conditionalFormatting>
  <conditionalFormatting sqref="P1981:Q1981">
    <cfRule type="cellIs" dxfId="2543" priority="4214" operator="equal">
      <formula>"Site only"</formula>
    </cfRule>
    <cfRule type="cellIs" dxfId="2542" priority="4215" operator="equal">
      <formula>"Portfolio Credit"</formula>
    </cfRule>
    <cfRule type="cellIs" dxfId="2541" priority="4216" operator="equal">
      <formula>"No Update"</formula>
    </cfRule>
    <cfRule type="cellIs" dxfId="2540" priority="4217" operator="equal">
      <formula>"New credit"</formula>
    </cfRule>
  </conditionalFormatting>
  <conditionalFormatting sqref="I1979 Q1981 I1981">
    <cfRule type="cellIs" dxfId="2539" priority="4213" operator="equal">
      <formula>"Yes"</formula>
    </cfRule>
  </conditionalFormatting>
  <conditionalFormatting sqref="P1981">
    <cfRule type="cellIs" dxfId="2538" priority="4210" operator="equal">
      <formula>"Yes"</formula>
    </cfRule>
    <cfRule type="cellIs" dxfId="2537" priority="4211" operator="equal">
      <formula>"No update"</formula>
    </cfRule>
    <cfRule type="cellIs" dxfId="2536" priority="4212" operator="equal">
      <formula>"Site Only"</formula>
    </cfRule>
  </conditionalFormatting>
  <conditionalFormatting sqref="P2001">
    <cfRule type="cellIs" dxfId="2535" priority="4182" operator="equal">
      <formula>"No$751:$751 Update"</formula>
    </cfRule>
    <cfRule type="cellIs" dxfId="2534" priority="4183" operator="equal">
      <formula>"Updated"</formula>
    </cfRule>
    <cfRule type="cellIs" dxfId="2533" priority="4184" operator="equal">
      <formula>"Updated"</formula>
    </cfRule>
    <cfRule type="cellIs" dxfId="2532" priority="4185" operator="equal">
      <formula>"YES"</formula>
    </cfRule>
  </conditionalFormatting>
  <conditionalFormatting sqref="P2001">
    <cfRule type="cellIs" dxfId="2531" priority="4178" operator="equal">
      <formula>"Site only"</formula>
    </cfRule>
    <cfRule type="cellIs" dxfId="2530" priority="4179" operator="equal">
      <formula>"Portfolio Credit"</formula>
    </cfRule>
    <cfRule type="cellIs" dxfId="2529" priority="4180" operator="equal">
      <formula>"No Update"</formula>
    </cfRule>
    <cfRule type="cellIs" dxfId="2528" priority="4181" operator="equal">
      <formula>"New credit"</formula>
    </cfRule>
  </conditionalFormatting>
  <conditionalFormatting sqref="P2001">
    <cfRule type="cellIs" dxfId="2527" priority="4175" operator="equal">
      <formula>"Yes"</formula>
    </cfRule>
    <cfRule type="cellIs" dxfId="2526" priority="4176" operator="equal">
      <formula>"No update"</formula>
    </cfRule>
    <cfRule type="cellIs" dxfId="2525" priority="4177" operator="equal">
      <formula>"Site Only"</formula>
    </cfRule>
  </conditionalFormatting>
  <conditionalFormatting sqref="P2002">
    <cfRule type="cellIs" dxfId="2524" priority="4194" operator="equal">
      <formula>"No$751:$751 Update"</formula>
    </cfRule>
    <cfRule type="cellIs" dxfId="2523" priority="4195" operator="equal">
      <formula>"Updated"</formula>
    </cfRule>
    <cfRule type="cellIs" dxfId="2522" priority="4196" operator="equal">
      <formula>"Updated"</formula>
    </cfRule>
    <cfRule type="cellIs" dxfId="2521" priority="4198" operator="equal">
      <formula>"YES"</formula>
    </cfRule>
  </conditionalFormatting>
  <conditionalFormatting sqref="P2002:Q2002">
    <cfRule type="cellIs" dxfId="2520" priority="4190" operator="equal">
      <formula>"Site only"</formula>
    </cfRule>
    <cfRule type="cellIs" dxfId="2519" priority="4191" operator="equal">
      <formula>"Portfolio Credit"</formula>
    </cfRule>
    <cfRule type="cellIs" dxfId="2518" priority="4192" operator="equal">
      <formula>"No Update"</formula>
    </cfRule>
    <cfRule type="cellIs" dxfId="2517" priority="4193" operator="equal">
      <formula>"New credit"</formula>
    </cfRule>
  </conditionalFormatting>
  <conditionalFormatting sqref="I2000 Q2002 I2002">
    <cfRule type="cellIs" dxfId="2516" priority="4189" operator="equal">
      <formula>"Yes"</formula>
    </cfRule>
  </conditionalFormatting>
  <conditionalFormatting sqref="P2002">
    <cfRule type="cellIs" dxfId="2515" priority="4186" operator="equal">
      <formula>"Yes"</formula>
    </cfRule>
    <cfRule type="cellIs" dxfId="2514" priority="4187" operator="equal">
      <formula>"No update"</formula>
    </cfRule>
    <cfRule type="cellIs" dxfId="2513" priority="4188" operator="equal">
      <formula>"Site Only"</formula>
    </cfRule>
  </conditionalFormatting>
  <conditionalFormatting sqref="P2022:P2025">
    <cfRule type="cellIs" dxfId="2512" priority="4158" operator="equal">
      <formula>"No$751:$751 Update"</formula>
    </cfRule>
    <cfRule type="cellIs" dxfId="2511" priority="4159" operator="equal">
      <formula>"Updated"</formula>
    </cfRule>
    <cfRule type="cellIs" dxfId="2510" priority="4160" operator="equal">
      <formula>"Updated"</formula>
    </cfRule>
    <cfRule type="cellIs" dxfId="2509" priority="4161" operator="equal">
      <formula>"YES"</formula>
    </cfRule>
  </conditionalFormatting>
  <conditionalFormatting sqref="P2022:P2025">
    <cfRule type="cellIs" dxfId="2508" priority="4154" operator="equal">
      <formula>"Site only"</formula>
    </cfRule>
    <cfRule type="cellIs" dxfId="2507" priority="4155" operator="equal">
      <formula>"Portfolio Credit"</formula>
    </cfRule>
    <cfRule type="cellIs" dxfId="2506" priority="4156" operator="equal">
      <formula>"No Update"</formula>
    </cfRule>
    <cfRule type="cellIs" dxfId="2505" priority="4157" operator="equal">
      <formula>"New credit"</formula>
    </cfRule>
  </conditionalFormatting>
  <conditionalFormatting sqref="P2022:P2025">
    <cfRule type="cellIs" dxfId="2504" priority="4151" operator="equal">
      <formula>"Yes"</formula>
    </cfRule>
    <cfRule type="cellIs" dxfId="2503" priority="4152" operator="equal">
      <formula>"No update"</formula>
    </cfRule>
    <cfRule type="cellIs" dxfId="2502" priority="4153" operator="equal">
      <formula>"Site Only"</formula>
    </cfRule>
  </conditionalFormatting>
  <conditionalFormatting sqref="I2021">
    <cfRule type="cellIs" dxfId="2501" priority="4165" operator="equal">
      <formula>"Yes"</formula>
    </cfRule>
  </conditionalFormatting>
  <conditionalFormatting sqref="P2049:P2050">
    <cfRule type="cellIs" dxfId="2500" priority="4134" operator="equal">
      <formula>"No$751:$751 Update"</formula>
    </cfRule>
    <cfRule type="cellIs" dxfId="2499" priority="4135" operator="equal">
      <formula>"Updated"</formula>
    </cfRule>
    <cfRule type="cellIs" dxfId="2498" priority="4136" operator="equal">
      <formula>"Updated"</formula>
    </cfRule>
    <cfRule type="cellIs" dxfId="2497" priority="4137" operator="equal">
      <formula>"YES"</formula>
    </cfRule>
  </conditionalFormatting>
  <conditionalFormatting sqref="P2049:P2050">
    <cfRule type="cellIs" dxfId="2496" priority="4130" operator="equal">
      <formula>"Site only"</formula>
    </cfRule>
    <cfRule type="cellIs" dxfId="2495" priority="4131" operator="equal">
      <formula>"Portfolio Credit"</formula>
    </cfRule>
    <cfRule type="cellIs" dxfId="2494" priority="4132" operator="equal">
      <formula>"No Update"</formula>
    </cfRule>
    <cfRule type="cellIs" dxfId="2493" priority="4133" operator="equal">
      <formula>"New credit"</formula>
    </cfRule>
  </conditionalFormatting>
  <conditionalFormatting sqref="P2049:P2050">
    <cfRule type="cellIs" dxfId="2492" priority="4127" operator="equal">
      <formula>"Yes"</formula>
    </cfRule>
    <cfRule type="cellIs" dxfId="2491" priority="4128" operator="equal">
      <formula>"No update"</formula>
    </cfRule>
    <cfRule type="cellIs" dxfId="2490" priority="4129" operator="equal">
      <formula>"Site Only"</formula>
    </cfRule>
  </conditionalFormatting>
  <conditionalFormatting sqref="I2048">
    <cfRule type="cellIs" dxfId="2489" priority="4141" operator="equal">
      <formula>"Yes"</formula>
    </cfRule>
  </conditionalFormatting>
  <conditionalFormatting sqref="P2086">
    <cfRule type="cellIs" dxfId="2488" priority="4074" operator="equal">
      <formula>"No$751:$751 Update"</formula>
    </cfRule>
    <cfRule type="cellIs" dxfId="2487" priority="4075" operator="equal">
      <formula>"Updated"</formula>
    </cfRule>
    <cfRule type="cellIs" dxfId="2486" priority="4076" operator="equal">
      <formula>"Updated"</formula>
    </cfRule>
    <cfRule type="cellIs" dxfId="2485" priority="4078" operator="equal">
      <formula>"YES"</formula>
    </cfRule>
  </conditionalFormatting>
  <conditionalFormatting sqref="P2086:Q2086">
    <cfRule type="cellIs" dxfId="2484" priority="4070" operator="equal">
      <formula>"Site only"</formula>
    </cfRule>
    <cfRule type="cellIs" dxfId="2483" priority="4071" operator="equal">
      <formula>"Portfolio Credit"</formula>
    </cfRule>
    <cfRule type="cellIs" dxfId="2482" priority="4072" operator="equal">
      <formula>"No Update"</formula>
    </cfRule>
    <cfRule type="cellIs" dxfId="2481" priority="4073" operator="equal">
      <formula>"New credit"</formula>
    </cfRule>
  </conditionalFormatting>
  <conditionalFormatting sqref="I2084 Q2086 I2086">
    <cfRule type="cellIs" dxfId="2480" priority="4069" operator="equal">
      <formula>"Yes"</formula>
    </cfRule>
  </conditionalFormatting>
  <conditionalFormatting sqref="P2086">
    <cfRule type="cellIs" dxfId="2479" priority="4066" operator="equal">
      <formula>"Yes"</formula>
    </cfRule>
    <cfRule type="cellIs" dxfId="2478" priority="4067" operator="equal">
      <formula>"No update"</formula>
    </cfRule>
    <cfRule type="cellIs" dxfId="2477" priority="4068" operator="equal">
      <formula>"Site Only"</formula>
    </cfRule>
  </conditionalFormatting>
  <conditionalFormatting sqref="C2096">
    <cfRule type="cellIs" dxfId="2476" priority="4053" operator="equal">
      <formula>"Uploaded"</formula>
    </cfRule>
  </conditionalFormatting>
  <conditionalFormatting sqref="I2096">
    <cfRule type="cellIs" dxfId="2475" priority="4045" operator="equal">
      <formula>"Yes"</formula>
    </cfRule>
  </conditionalFormatting>
  <conditionalFormatting sqref="P2118">
    <cfRule type="cellIs" dxfId="2474" priority="4001" operator="equal">
      <formula>"No$751:$751 Update"</formula>
    </cfRule>
    <cfRule type="cellIs" dxfId="2473" priority="4002" operator="equal">
      <formula>"Updated"</formula>
    </cfRule>
    <cfRule type="cellIs" dxfId="2472" priority="4003" operator="equal">
      <formula>"Updated"</formula>
    </cfRule>
    <cfRule type="cellIs" dxfId="2471" priority="4004" operator="equal">
      <formula>"YES"</formula>
    </cfRule>
  </conditionalFormatting>
  <conditionalFormatting sqref="P2118">
    <cfRule type="cellIs" dxfId="2470" priority="3997" operator="equal">
      <formula>"Site only"</formula>
    </cfRule>
    <cfRule type="cellIs" dxfId="2469" priority="3998" operator="equal">
      <formula>"Portfolio Credit"</formula>
    </cfRule>
    <cfRule type="cellIs" dxfId="2468" priority="3999" operator="equal">
      <formula>"No Update"</formula>
    </cfRule>
    <cfRule type="cellIs" dxfId="2467" priority="4000" operator="equal">
      <formula>"New credit"</formula>
    </cfRule>
  </conditionalFormatting>
  <conditionalFormatting sqref="P2118">
    <cfRule type="cellIs" dxfId="2466" priority="3994" operator="equal">
      <formula>"Yes"</formula>
    </cfRule>
    <cfRule type="cellIs" dxfId="2465" priority="3995" operator="equal">
      <formula>"No update"</formula>
    </cfRule>
    <cfRule type="cellIs" dxfId="2464" priority="3996" operator="equal">
      <formula>"Site Only"</formula>
    </cfRule>
  </conditionalFormatting>
  <conditionalFormatting sqref="P2119">
    <cfRule type="cellIs" dxfId="2463" priority="4014" operator="equal">
      <formula>"No$751:$751 Update"</formula>
    </cfRule>
    <cfRule type="cellIs" dxfId="2462" priority="4015" operator="equal">
      <formula>"Updated"</formula>
    </cfRule>
    <cfRule type="cellIs" dxfId="2461" priority="4016" operator="equal">
      <formula>"Updated"</formula>
    </cfRule>
    <cfRule type="cellIs" dxfId="2460" priority="4018" operator="equal">
      <formula>"YES"</formula>
    </cfRule>
  </conditionalFormatting>
  <conditionalFormatting sqref="P2119">
    <cfRule type="cellIs" dxfId="2459" priority="4010" operator="equal">
      <formula>"Site only"</formula>
    </cfRule>
    <cfRule type="cellIs" dxfId="2458" priority="4011" operator="equal">
      <formula>"Portfolio Credit"</formula>
    </cfRule>
    <cfRule type="cellIs" dxfId="2457" priority="4012" operator="equal">
      <formula>"No Update"</formula>
    </cfRule>
    <cfRule type="cellIs" dxfId="2456" priority="4013" operator="equal">
      <formula>"New credit"</formula>
    </cfRule>
  </conditionalFormatting>
  <conditionalFormatting sqref="I2117 I2119">
    <cfRule type="cellIs" dxfId="2455" priority="4009" operator="equal">
      <formula>"Yes"</formula>
    </cfRule>
  </conditionalFormatting>
  <conditionalFormatting sqref="P2119">
    <cfRule type="cellIs" dxfId="2454" priority="4006" operator="equal">
      <formula>"Yes"</formula>
    </cfRule>
    <cfRule type="cellIs" dxfId="2453" priority="4007" operator="equal">
      <formula>"No update"</formula>
    </cfRule>
    <cfRule type="cellIs" dxfId="2452" priority="4008" operator="equal">
      <formula>"Site Only"</formula>
    </cfRule>
  </conditionalFormatting>
  <conditionalFormatting sqref="C2128">
    <cfRule type="cellIs" dxfId="2451" priority="3992" operator="equal">
      <formula>"Uploaded"</formula>
    </cfRule>
  </conditionalFormatting>
  <conditionalFormatting sqref="I2128">
    <cfRule type="cellIs" dxfId="2450" priority="3984" operator="equal">
      <formula>"Yes"</formula>
    </cfRule>
  </conditionalFormatting>
  <conditionalFormatting sqref="P2147">
    <cfRule type="cellIs" dxfId="2449" priority="3951" operator="equal">
      <formula>"No$751:$751 Update"</formula>
    </cfRule>
    <cfRule type="cellIs" dxfId="2448" priority="3952" operator="equal">
      <formula>"Updated"</formula>
    </cfRule>
    <cfRule type="cellIs" dxfId="2447" priority="3953" operator="equal">
      <formula>"Updated"</formula>
    </cfRule>
    <cfRule type="cellIs" dxfId="2446" priority="3954" operator="equal">
      <formula>"YES"</formula>
    </cfRule>
  </conditionalFormatting>
  <conditionalFormatting sqref="P2147">
    <cfRule type="cellIs" dxfId="2445" priority="3947" operator="equal">
      <formula>"Site only"</formula>
    </cfRule>
    <cfRule type="cellIs" dxfId="2444" priority="3948" operator="equal">
      <formula>"Portfolio Credit"</formula>
    </cfRule>
    <cfRule type="cellIs" dxfId="2443" priority="3949" operator="equal">
      <formula>"No Update"</formula>
    </cfRule>
    <cfRule type="cellIs" dxfId="2442" priority="3950" operator="equal">
      <formula>"New credit"</formula>
    </cfRule>
  </conditionalFormatting>
  <conditionalFormatting sqref="P2147">
    <cfRule type="cellIs" dxfId="2441" priority="3944" operator="equal">
      <formula>"Yes"</formula>
    </cfRule>
    <cfRule type="cellIs" dxfId="2440" priority="3945" operator="equal">
      <formula>"No update"</formula>
    </cfRule>
    <cfRule type="cellIs" dxfId="2439" priority="3946" operator="equal">
      <formula>"Site Only"</formula>
    </cfRule>
  </conditionalFormatting>
  <conditionalFormatting sqref="P2148">
    <cfRule type="cellIs" dxfId="2438" priority="3964" operator="equal">
      <formula>"No$751:$751 Update"</formula>
    </cfRule>
    <cfRule type="cellIs" dxfId="2437" priority="3965" operator="equal">
      <formula>"Updated"</formula>
    </cfRule>
    <cfRule type="cellIs" dxfId="2436" priority="3966" operator="equal">
      <formula>"Updated"</formula>
    </cfRule>
    <cfRule type="cellIs" dxfId="2435" priority="3968" operator="equal">
      <formula>"YES"</formula>
    </cfRule>
  </conditionalFormatting>
  <conditionalFormatting sqref="P2148:Q2148">
    <cfRule type="cellIs" dxfId="2434" priority="3960" operator="equal">
      <formula>"Site only"</formula>
    </cfRule>
    <cfRule type="cellIs" dxfId="2433" priority="3961" operator="equal">
      <formula>"Portfolio Credit"</formula>
    </cfRule>
    <cfRule type="cellIs" dxfId="2432" priority="3962" operator="equal">
      <formula>"No Update"</formula>
    </cfRule>
    <cfRule type="cellIs" dxfId="2431" priority="3963" operator="equal">
      <formula>"New credit"</formula>
    </cfRule>
  </conditionalFormatting>
  <conditionalFormatting sqref="I2146 Q2148 I2148">
    <cfRule type="cellIs" dxfId="2430" priority="3959" operator="equal">
      <formula>"Yes"</formula>
    </cfRule>
  </conditionalFormatting>
  <conditionalFormatting sqref="P2148">
    <cfRule type="cellIs" dxfId="2429" priority="3956" operator="equal">
      <formula>"Yes"</formula>
    </cfRule>
    <cfRule type="cellIs" dxfId="2428" priority="3957" operator="equal">
      <formula>"No update"</formula>
    </cfRule>
    <cfRule type="cellIs" dxfId="2427" priority="3958" operator="equal">
      <formula>"Site Only"</formula>
    </cfRule>
  </conditionalFormatting>
  <conditionalFormatting sqref="O489">
    <cfRule type="cellIs" dxfId="2426" priority="3921" operator="equal">
      <formula>"No$751:$751 Update"</formula>
    </cfRule>
    <cfRule type="cellIs" dxfId="2425" priority="3922" operator="equal">
      <formula>"Updated"</formula>
    </cfRule>
    <cfRule type="cellIs" dxfId="2424" priority="3923" operator="equal">
      <formula>"Updated"</formula>
    </cfRule>
    <cfRule type="cellIs" dxfId="2423" priority="3924" operator="equal">
      <formula>"YES"</formula>
    </cfRule>
  </conditionalFormatting>
  <conditionalFormatting sqref="O489">
    <cfRule type="cellIs" dxfId="2422" priority="3914" operator="equal">
      <formula>"Yes"</formula>
    </cfRule>
    <cfRule type="cellIs" dxfId="2421" priority="3915" operator="equal">
      <formula>"No update"</formula>
    </cfRule>
    <cfRule type="cellIs" dxfId="2420" priority="3916" operator="equal">
      <formula>"Site Only"</formula>
    </cfRule>
  </conditionalFormatting>
  <conditionalFormatting sqref="O489">
    <cfRule type="cellIs" dxfId="2419" priority="3917" operator="equal">
      <formula>"Site only"</formula>
    </cfRule>
    <cfRule type="cellIs" dxfId="2418" priority="3918" operator="equal">
      <formula>"Portfolio Credit"</formula>
    </cfRule>
    <cfRule type="cellIs" dxfId="2417" priority="3919" operator="equal">
      <formula>"No Update"</formula>
    </cfRule>
    <cfRule type="cellIs" dxfId="2416" priority="3920" operator="equal">
      <formula>"New credit"</formula>
    </cfRule>
  </conditionalFormatting>
  <conditionalFormatting sqref="P490:Q490">
    <cfRule type="cellIs" dxfId="2415" priority="3905" operator="equal">
      <formula>"Site only"</formula>
    </cfRule>
    <cfRule type="cellIs" dxfId="2414" priority="3906" operator="equal">
      <formula>"Portfolio Credit"</formula>
    </cfRule>
    <cfRule type="cellIs" dxfId="2413" priority="3907" operator="equal">
      <formula>"No Update"</formula>
    </cfRule>
    <cfRule type="cellIs" dxfId="2412" priority="3908" operator="equal">
      <formula>"New credit"</formula>
    </cfRule>
  </conditionalFormatting>
  <conditionalFormatting sqref="P490">
    <cfRule type="cellIs" dxfId="2411" priority="3909" operator="equal">
      <formula>"No$751:$751 Update"</formula>
    </cfRule>
    <cfRule type="cellIs" dxfId="2410" priority="3910" operator="equal">
      <formula>"Updated"</formula>
    </cfRule>
    <cfRule type="cellIs" dxfId="2409" priority="3911" operator="equal">
      <formula>"Updated"</formula>
    </cfRule>
    <cfRule type="cellIs" dxfId="2408" priority="3913" operator="equal">
      <formula>"YES"</formula>
    </cfRule>
  </conditionalFormatting>
  <conditionalFormatting sqref="Q490 I490">
    <cfRule type="cellIs" dxfId="2407" priority="3904" operator="equal">
      <formula>"Yes"</formula>
    </cfRule>
  </conditionalFormatting>
  <conditionalFormatting sqref="P490">
    <cfRule type="cellIs" dxfId="2406" priority="3901" operator="equal">
      <formula>"Yes"</formula>
    </cfRule>
    <cfRule type="cellIs" dxfId="2405" priority="3902" operator="equal">
      <formula>"No update"</formula>
    </cfRule>
    <cfRule type="cellIs" dxfId="2404" priority="3903" operator="equal">
      <formula>"Site Only"</formula>
    </cfRule>
  </conditionalFormatting>
  <conditionalFormatting sqref="P532">
    <cfRule type="cellIs" dxfId="2403" priority="3879" operator="equal">
      <formula>"No$751:$751 Update"</formula>
    </cfRule>
    <cfRule type="cellIs" dxfId="2402" priority="3880" operator="equal">
      <formula>"Updated"</formula>
    </cfRule>
    <cfRule type="cellIs" dxfId="2401" priority="3881" operator="equal">
      <formula>"Updated"</formula>
    </cfRule>
    <cfRule type="cellIs" dxfId="2400" priority="3883" operator="equal">
      <formula>"YES"</formula>
    </cfRule>
  </conditionalFormatting>
  <conditionalFormatting sqref="P532:Q532">
    <cfRule type="cellIs" dxfId="2399" priority="3875" operator="equal">
      <formula>"Site only"</formula>
    </cfRule>
    <cfRule type="cellIs" dxfId="2398" priority="3876" operator="equal">
      <formula>"Portfolio Credit"</formula>
    </cfRule>
    <cfRule type="cellIs" dxfId="2397" priority="3877" operator="equal">
      <formula>"No Update"</formula>
    </cfRule>
    <cfRule type="cellIs" dxfId="2396" priority="3878" operator="equal">
      <formula>"New credit"</formula>
    </cfRule>
  </conditionalFormatting>
  <conditionalFormatting sqref="I532 Q532">
    <cfRule type="cellIs" dxfId="2395" priority="3874" operator="equal">
      <formula>"Yes"</formula>
    </cfRule>
  </conditionalFormatting>
  <conditionalFormatting sqref="P532">
    <cfRule type="cellIs" dxfId="2394" priority="3871" operator="equal">
      <formula>"Yes"</formula>
    </cfRule>
    <cfRule type="cellIs" dxfId="2393" priority="3872" operator="equal">
      <formula>"No update"</formula>
    </cfRule>
    <cfRule type="cellIs" dxfId="2392" priority="3873" operator="equal">
      <formula>"Site Only"</formula>
    </cfRule>
  </conditionalFormatting>
  <conditionalFormatting sqref="C945">
    <cfRule type="cellIs" dxfId="2391" priority="3850" operator="equal">
      <formula>"Uploaded"</formula>
    </cfRule>
  </conditionalFormatting>
  <conditionalFormatting sqref="I1069">
    <cfRule type="cellIs" dxfId="2390" priority="3833" operator="equal">
      <formula>"Yes"</formula>
    </cfRule>
  </conditionalFormatting>
  <conditionalFormatting sqref="P1069">
    <cfRule type="cellIs" dxfId="2389" priority="3834" operator="equal">
      <formula>"Yes"</formula>
    </cfRule>
    <cfRule type="cellIs" dxfId="2388" priority="3835" operator="equal">
      <formula>"No update"</formula>
    </cfRule>
    <cfRule type="cellIs" dxfId="2387" priority="3836" operator="equal">
      <formula>"Site Only"</formula>
    </cfRule>
  </conditionalFormatting>
  <conditionalFormatting sqref="C1069">
    <cfRule type="cellIs" dxfId="2386" priority="3837" operator="equal">
      <formula>"Uploaded"</formula>
    </cfRule>
  </conditionalFormatting>
  <conditionalFormatting sqref="P1067">
    <cfRule type="cellIs" dxfId="2385" priority="3816" operator="equal">
      <formula>"Site only"</formula>
    </cfRule>
    <cfRule type="cellIs" dxfId="2384" priority="3817" operator="equal">
      <formula>"Portfolio Credit"</formula>
    </cfRule>
    <cfRule type="cellIs" dxfId="2383" priority="3818" operator="equal">
      <formula>"No Update"</formula>
    </cfRule>
    <cfRule type="cellIs" dxfId="2382" priority="3819" operator="equal">
      <formula>"New credit"</formula>
    </cfRule>
  </conditionalFormatting>
  <conditionalFormatting sqref="I1067">
    <cfRule type="cellIs" dxfId="2381" priority="3812" operator="equal">
      <formula>"Yes"</formula>
    </cfRule>
  </conditionalFormatting>
  <conditionalFormatting sqref="C1068">
    <cfRule type="cellIs" dxfId="2380" priority="3831" operator="equal">
      <formula>"Uploaded"</formula>
    </cfRule>
  </conditionalFormatting>
  <conditionalFormatting sqref="P1067">
    <cfRule type="cellIs" dxfId="2379" priority="3820" operator="equal">
      <formula>"No$751:$751 Update"</formula>
    </cfRule>
    <cfRule type="cellIs" dxfId="2378" priority="3821" operator="equal">
      <formula>"Updated"</formula>
    </cfRule>
    <cfRule type="cellIs" dxfId="2377" priority="3822" operator="equal">
      <formula>"Updated"</formula>
    </cfRule>
    <cfRule type="cellIs" dxfId="2376" priority="3823" operator="equal">
      <formula>"YES"</formula>
    </cfRule>
  </conditionalFormatting>
  <conditionalFormatting sqref="P1067">
    <cfRule type="cellIs" dxfId="2375" priority="3813" operator="equal">
      <formula>"Yes"</formula>
    </cfRule>
    <cfRule type="cellIs" dxfId="2374" priority="3814" operator="equal">
      <formula>"No update"</formula>
    </cfRule>
    <cfRule type="cellIs" dxfId="2373" priority="3815" operator="equal">
      <formula>"Site Only"</formula>
    </cfRule>
  </conditionalFormatting>
  <conditionalFormatting sqref="C1585">
    <cfRule type="cellIs" dxfId="2372" priority="3764" operator="equal">
      <formula>"Uploaded"</formula>
    </cfRule>
  </conditionalFormatting>
  <conditionalFormatting sqref="C1980">
    <cfRule type="cellIs" dxfId="2371" priority="3730" operator="equal">
      <formula>"Uploaded"</formula>
    </cfRule>
  </conditionalFormatting>
  <conditionalFormatting sqref="C1990">
    <cfRule type="cellIs" dxfId="2370" priority="3729" operator="equal">
      <formula>"Uploaded"</formula>
    </cfRule>
  </conditionalFormatting>
  <conditionalFormatting sqref="C2006:C2007">
    <cfRule type="cellIs" dxfId="2369" priority="3728" operator="equal">
      <formula>"Uploaded"</formula>
    </cfRule>
  </conditionalFormatting>
  <conditionalFormatting sqref="C2034:C2035">
    <cfRule type="cellIs" dxfId="2368" priority="3720" operator="equal">
      <formula>"Uploaded"</formula>
    </cfRule>
  </conditionalFormatting>
  <conditionalFormatting sqref="C2056">
    <cfRule type="cellIs" dxfId="2367" priority="3714" operator="equal">
      <formula>"Uploaded"</formula>
    </cfRule>
  </conditionalFormatting>
  <conditionalFormatting sqref="C2057">
    <cfRule type="cellIs" dxfId="2366" priority="3706" operator="equal">
      <formula>"Uploaded"</formula>
    </cfRule>
  </conditionalFormatting>
  <conditionalFormatting sqref="P1223">
    <cfRule type="cellIs" dxfId="2365" priority="3685" operator="equal">
      <formula>"No$751:$751 Update"</formula>
    </cfRule>
    <cfRule type="cellIs" dxfId="2364" priority="3686" operator="equal">
      <formula>"Updated"</formula>
    </cfRule>
    <cfRule type="cellIs" dxfId="2363" priority="3687" operator="equal">
      <formula>"Updated"</formula>
    </cfRule>
    <cfRule type="cellIs" dxfId="2362" priority="3688" operator="equal">
      <formula>"YES"</formula>
    </cfRule>
  </conditionalFormatting>
  <conditionalFormatting sqref="P1223">
    <cfRule type="cellIs" dxfId="2361" priority="3681" operator="equal">
      <formula>"Site only"</formula>
    </cfRule>
    <cfRule type="cellIs" dxfId="2360" priority="3682" operator="equal">
      <formula>"Portfolio Credit"</formula>
    </cfRule>
    <cfRule type="cellIs" dxfId="2359" priority="3683" operator="equal">
      <formula>"No Update"</formula>
    </cfRule>
    <cfRule type="cellIs" dxfId="2358" priority="3684" operator="equal">
      <formula>"New credit"</formula>
    </cfRule>
  </conditionalFormatting>
  <conditionalFormatting sqref="P1223">
    <cfRule type="cellIs" dxfId="2357" priority="3678" operator="equal">
      <formula>"Yes"</formula>
    </cfRule>
    <cfRule type="cellIs" dxfId="2356" priority="3679" operator="equal">
      <formula>"No update"</formula>
    </cfRule>
    <cfRule type="cellIs" dxfId="2355" priority="3680" operator="equal">
      <formula>"Site Only"</formula>
    </cfRule>
  </conditionalFormatting>
  <conditionalFormatting sqref="P328">
    <cfRule type="cellIs" dxfId="2354" priority="3673" operator="equal">
      <formula>"No$751:$751 Update"</formula>
    </cfRule>
    <cfRule type="cellIs" dxfId="2353" priority="3674" operator="equal">
      <formula>"Updated"</formula>
    </cfRule>
    <cfRule type="cellIs" dxfId="2352" priority="3675" operator="equal">
      <formula>"Updated"</formula>
    </cfRule>
    <cfRule type="cellIs" dxfId="2351" priority="3677" operator="equal">
      <formula>"YES"</formula>
    </cfRule>
  </conditionalFormatting>
  <conditionalFormatting sqref="C328">
    <cfRule type="cellIs" dxfId="2350" priority="3676" operator="equal">
      <formula>"Uploaded"</formula>
    </cfRule>
  </conditionalFormatting>
  <conditionalFormatting sqref="P328:Q328">
    <cfRule type="cellIs" dxfId="2349" priority="3669" operator="equal">
      <formula>"Site only"</formula>
    </cfRule>
    <cfRule type="cellIs" dxfId="2348" priority="3670" operator="equal">
      <formula>"Portfolio Credit"</formula>
    </cfRule>
    <cfRule type="cellIs" dxfId="2347" priority="3671" operator="equal">
      <formula>"No Update"</formula>
    </cfRule>
    <cfRule type="cellIs" dxfId="2346" priority="3672" operator="equal">
      <formula>"New credit"</formula>
    </cfRule>
  </conditionalFormatting>
  <conditionalFormatting sqref="Q328 I328">
    <cfRule type="cellIs" dxfId="2345" priority="3668" operator="equal">
      <formula>"Yes"</formula>
    </cfRule>
  </conditionalFormatting>
  <conditionalFormatting sqref="P328">
    <cfRule type="cellIs" dxfId="2344" priority="3665" operator="equal">
      <formula>"Yes"</formula>
    </cfRule>
    <cfRule type="cellIs" dxfId="2343" priority="3666" operator="equal">
      <formula>"No update"</formula>
    </cfRule>
    <cfRule type="cellIs" dxfId="2342" priority="3667" operator="equal">
      <formula>"Site Only"</formula>
    </cfRule>
  </conditionalFormatting>
  <conditionalFormatting sqref="P327">
    <cfRule type="cellIs" dxfId="2341" priority="3661" operator="equal">
      <formula>"No$751:$751 Update"</formula>
    </cfRule>
    <cfRule type="cellIs" dxfId="2340" priority="3662" operator="equal">
      <formula>"Updated"</formula>
    </cfRule>
    <cfRule type="cellIs" dxfId="2339" priority="3663" operator="equal">
      <formula>"Updated"</formula>
    </cfRule>
    <cfRule type="cellIs" dxfId="2338" priority="3664" operator="equal">
      <formula>"YES"</formula>
    </cfRule>
  </conditionalFormatting>
  <conditionalFormatting sqref="P327">
    <cfRule type="cellIs" dxfId="2337" priority="3657" operator="equal">
      <formula>"Site only"</formula>
    </cfRule>
    <cfRule type="cellIs" dxfId="2336" priority="3658" operator="equal">
      <formula>"Portfolio Credit"</formula>
    </cfRule>
    <cfRule type="cellIs" dxfId="2335" priority="3659" operator="equal">
      <formula>"No Update"</formula>
    </cfRule>
    <cfRule type="cellIs" dxfId="2334" priority="3660" operator="equal">
      <formula>"New credit"</formula>
    </cfRule>
  </conditionalFormatting>
  <conditionalFormatting sqref="P327">
    <cfRule type="cellIs" dxfId="2333" priority="3654" operator="equal">
      <formula>"Yes"</formula>
    </cfRule>
    <cfRule type="cellIs" dxfId="2332" priority="3655" operator="equal">
      <formula>"No update"</formula>
    </cfRule>
    <cfRule type="cellIs" dxfId="2331" priority="3656" operator="equal">
      <formula>"Site Only"</formula>
    </cfRule>
  </conditionalFormatting>
  <conditionalFormatting sqref="P326">
    <cfRule type="cellIs" dxfId="2330" priority="3649" operator="equal">
      <formula>"No$751:$751 Update"</formula>
    </cfRule>
    <cfRule type="cellIs" dxfId="2329" priority="3650" operator="equal">
      <formula>"Updated"</formula>
    </cfRule>
    <cfRule type="cellIs" dxfId="2328" priority="3651" operator="equal">
      <formula>"Updated"</formula>
    </cfRule>
    <cfRule type="cellIs" dxfId="2327" priority="3652" operator="equal">
      <formula>"YES"</formula>
    </cfRule>
  </conditionalFormatting>
  <conditionalFormatting sqref="P326:Q326">
    <cfRule type="cellIs" dxfId="2326" priority="3645" operator="equal">
      <formula>"Site only"</formula>
    </cfRule>
    <cfRule type="cellIs" dxfId="2325" priority="3646" operator="equal">
      <formula>"Portfolio Credit"</formula>
    </cfRule>
    <cfRule type="cellIs" dxfId="2324" priority="3647" operator="equal">
      <formula>"No Update"</formula>
    </cfRule>
    <cfRule type="cellIs" dxfId="2323" priority="3648" operator="equal">
      <formula>"New credit"</formula>
    </cfRule>
  </conditionalFormatting>
  <conditionalFormatting sqref="I326 Q326">
    <cfRule type="cellIs" dxfId="2322" priority="3644" operator="equal">
      <formula>"Yes"</formula>
    </cfRule>
  </conditionalFormatting>
  <conditionalFormatting sqref="P326">
    <cfRule type="cellIs" dxfId="2321" priority="3641" operator="equal">
      <formula>"Yes"</formula>
    </cfRule>
    <cfRule type="cellIs" dxfId="2320" priority="3642" operator="equal">
      <formula>"No update"</formula>
    </cfRule>
    <cfRule type="cellIs" dxfId="2319" priority="3643" operator="equal">
      <formula>"Site Only"</formula>
    </cfRule>
  </conditionalFormatting>
  <conditionalFormatting sqref="C327">
    <cfRule type="cellIs" dxfId="2318" priority="3640" operator="equal">
      <formula>"Uploaded"</formula>
    </cfRule>
  </conditionalFormatting>
  <conditionalFormatting sqref="Q1010">
    <cfRule type="cellIs" dxfId="2317" priority="3636" operator="equal">
      <formula>"No$751:$751 Update"</formula>
    </cfRule>
    <cfRule type="cellIs" dxfId="2316" priority="3637" operator="equal">
      <formula>"Updated"</formula>
    </cfRule>
    <cfRule type="cellIs" dxfId="2315" priority="3638" operator="equal">
      <formula>"Updated"</formula>
    </cfRule>
    <cfRule type="cellIs" dxfId="2314" priority="3639" operator="equal">
      <formula>"YES"</formula>
    </cfRule>
  </conditionalFormatting>
  <conditionalFormatting sqref="Q1010">
    <cfRule type="cellIs" dxfId="2313" priority="3632" operator="equal">
      <formula>"Site only"</formula>
    </cfRule>
    <cfRule type="cellIs" dxfId="2312" priority="3633" operator="equal">
      <formula>"Portfolio Credit"</formula>
    </cfRule>
    <cfRule type="cellIs" dxfId="2311" priority="3634" operator="equal">
      <formula>"No Update"</formula>
    </cfRule>
    <cfRule type="cellIs" dxfId="2310" priority="3635" operator="equal">
      <formula>"New credit"</formula>
    </cfRule>
  </conditionalFormatting>
  <conditionalFormatting sqref="Q1010">
    <cfRule type="cellIs" dxfId="2309" priority="3629" operator="equal">
      <formula>"Yes"</formula>
    </cfRule>
    <cfRule type="cellIs" dxfId="2308" priority="3630" operator="equal">
      <formula>"No update"</formula>
    </cfRule>
    <cfRule type="cellIs" dxfId="2307" priority="3631" operator="equal">
      <formula>"Site Only"</formula>
    </cfRule>
  </conditionalFormatting>
  <conditionalFormatting sqref="P1311:P1312">
    <cfRule type="cellIs" dxfId="2306" priority="3609" operator="equal">
      <formula>"No$751:$751 Update"</formula>
    </cfRule>
    <cfRule type="cellIs" dxfId="2305" priority="3610" operator="equal">
      <formula>"Updated"</formula>
    </cfRule>
    <cfRule type="cellIs" dxfId="2304" priority="3611" operator="equal">
      <formula>"Updated"</formula>
    </cfRule>
    <cfRule type="cellIs" dxfId="2303" priority="3612" operator="equal">
      <formula>"YES"</formula>
    </cfRule>
  </conditionalFormatting>
  <conditionalFormatting sqref="P1311:P1312">
    <cfRule type="cellIs" dxfId="2302" priority="3605" operator="equal">
      <formula>"Site only"</formula>
    </cfRule>
    <cfRule type="cellIs" dxfId="2301" priority="3606" operator="equal">
      <formula>"Portfolio Credit"</formula>
    </cfRule>
    <cfRule type="cellIs" dxfId="2300" priority="3607" operator="equal">
      <formula>"No Update"</formula>
    </cfRule>
    <cfRule type="cellIs" dxfId="2299" priority="3608" operator="equal">
      <formula>"New credit"</formula>
    </cfRule>
  </conditionalFormatting>
  <conditionalFormatting sqref="P1311:P1312">
    <cfRule type="cellIs" dxfId="2298" priority="3602" operator="equal">
      <formula>"Yes"</formula>
    </cfRule>
    <cfRule type="cellIs" dxfId="2297" priority="3603" operator="equal">
      <formula>"No update"</formula>
    </cfRule>
    <cfRule type="cellIs" dxfId="2296" priority="3604" operator="equal">
      <formula>"Site Only"</formula>
    </cfRule>
  </conditionalFormatting>
  <conditionalFormatting sqref="C1310">
    <cfRule type="cellIs" dxfId="2295" priority="3624" operator="equal">
      <formula>"Uploaded"</formula>
    </cfRule>
  </conditionalFormatting>
  <conditionalFormatting sqref="I1310">
    <cfRule type="cellIs" dxfId="2294" priority="3616" operator="equal">
      <formula>"Yes"</formula>
    </cfRule>
  </conditionalFormatting>
  <conditionalFormatting sqref="C1311:C1312">
    <cfRule type="cellIs" dxfId="2293" priority="3600" operator="equal">
      <formula>"Uploaded"</formula>
    </cfRule>
  </conditionalFormatting>
  <conditionalFormatting sqref="P18">
    <cfRule type="cellIs" dxfId="2292" priority="3596" operator="equal">
      <formula>"No$751:$751 Update"</formula>
    </cfRule>
    <cfRule type="cellIs" dxfId="2291" priority="3597" operator="equal">
      <formula>"Updated"</formula>
    </cfRule>
    <cfRule type="cellIs" dxfId="2290" priority="3598" operator="equal">
      <formula>"Updated"</formula>
    </cfRule>
    <cfRule type="cellIs" dxfId="2289" priority="3599" operator="equal">
      <formula>"YES"</formula>
    </cfRule>
  </conditionalFormatting>
  <conditionalFormatting sqref="P18:Q18">
    <cfRule type="cellIs" dxfId="2288" priority="3592" operator="equal">
      <formula>"Site only"</formula>
    </cfRule>
    <cfRule type="cellIs" dxfId="2287" priority="3593" operator="equal">
      <formula>"Portfolio Credit"</formula>
    </cfRule>
    <cfRule type="cellIs" dxfId="2286" priority="3594" operator="equal">
      <formula>"No Update"</formula>
    </cfRule>
    <cfRule type="cellIs" dxfId="2285" priority="3595" operator="equal">
      <formula>"New credit"</formula>
    </cfRule>
  </conditionalFormatting>
  <conditionalFormatting sqref="Q18">
    <cfRule type="cellIs" dxfId="2284" priority="3591" operator="equal">
      <formula>"Yes"</formula>
    </cfRule>
  </conditionalFormatting>
  <conditionalFormatting sqref="P18">
    <cfRule type="cellIs" dxfId="2283" priority="3588" operator="equal">
      <formula>"Yes"</formula>
    </cfRule>
    <cfRule type="cellIs" dxfId="2282" priority="3589" operator="equal">
      <formula>"No update"</formula>
    </cfRule>
    <cfRule type="cellIs" dxfId="2281" priority="3590" operator="equal">
      <formula>"Site Only"</formula>
    </cfRule>
  </conditionalFormatting>
  <conditionalFormatting sqref="Q33">
    <cfRule type="cellIs" dxfId="2280" priority="3580" operator="equal">
      <formula>"Site only"</formula>
    </cfRule>
    <cfRule type="cellIs" dxfId="2279" priority="3581" operator="equal">
      <formula>"Portfolio Credit"</formula>
    </cfRule>
    <cfRule type="cellIs" dxfId="2278" priority="3582" operator="equal">
      <formula>"No Update"</formula>
    </cfRule>
    <cfRule type="cellIs" dxfId="2277" priority="3583" operator="equal">
      <formula>"New credit"</formula>
    </cfRule>
  </conditionalFormatting>
  <conditionalFormatting sqref="Q33">
    <cfRule type="cellIs" dxfId="2276" priority="3579" operator="equal">
      <formula>"Yes"</formula>
    </cfRule>
  </conditionalFormatting>
  <conditionalFormatting sqref="P81">
    <cfRule type="cellIs" dxfId="2275" priority="3571" operator="equal">
      <formula>"No$751:$751 Update"</formula>
    </cfRule>
    <cfRule type="cellIs" dxfId="2274" priority="3572" operator="equal">
      <formula>"Updated"</formula>
    </cfRule>
    <cfRule type="cellIs" dxfId="2273" priority="3573" operator="equal">
      <formula>"Updated"</formula>
    </cfRule>
    <cfRule type="cellIs" dxfId="2272" priority="3575" operator="equal">
      <formula>"YES"</formula>
    </cfRule>
  </conditionalFormatting>
  <conditionalFormatting sqref="K81 C81:C82">
    <cfRule type="cellIs" dxfId="2271" priority="3574" operator="equal">
      <formula>"Uploaded"</formula>
    </cfRule>
  </conditionalFormatting>
  <conditionalFormatting sqref="P81:Q81">
    <cfRule type="cellIs" dxfId="2270" priority="3567" operator="equal">
      <formula>"Site only"</formula>
    </cfRule>
    <cfRule type="cellIs" dxfId="2269" priority="3568" operator="equal">
      <formula>"Portfolio Credit"</formula>
    </cfRule>
    <cfRule type="cellIs" dxfId="2268" priority="3569" operator="equal">
      <formula>"No Update"</formula>
    </cfRule>
    <cfRule type="cellIs" dxfId="2267" priority="3570" operator="equal">
      <formula>"New credit"</formula>
    </cfRule>
  </conditionalFormatting>
  <conditionalFormatting sqref="Q81 I81">
    <cfRule type="cellIs" dxfId="2266" priority="3566" operator="equal">
      <formula>"Yes"</formula>
    </cfRule>
  </conditionalFormatting>
  <conditionalFormatting sqref="P81">
    <cfRule type="cellIs" dxfId="2265" priority="3563" operator="equal">
      <formula>"Yes"</formula>
    </cfRule>
    <cfRule type="cellIs" dxfId="2264" priority="3564" operator="equal">
      <formula>"No update"</formula>
    </cfRule>
    <cfRule type="cellIs" dxfId="2263" priority="3565" operator="equal">
      <formula>"Site Only"</formula>
    </cfRule>
  </conditionalFormatting>
  <conditionalFormatting sqref="C136:C142">
    <cfRule type="cellIs" dxfId="2262" priority="3562" operator="equal">
      <formula>"Uploaded"</formula>
    </cfRule>
  </conditionalFormatting>
  <conditionalFormatting sqref="C186:C192">
    <cfRule type="cellIs" dxfId="2261" priority="3559" operator="equal">
      <formula>"Uploaded"</formula>
    </cfRule>
  </conditionalFormatting>
  <conditionalFormatting sqref="C197:C203">
    <cfRule type="cellIs" dxfId="2260" priority="3558" operator="equal">
      <formula>"Uploaded"</formula>
    </cfRule>
  </conditionalFormatting>
  <conditionalFormatting sqref="C216:C222">
    <cfRule type="cellIs" dxfId="2259" priority="3557" operator="equal">
      <formula>"Uploaded"</formula>
    </cfRule>
  </conditionalFormatting>
  <conditionalFormatting sqref="C246:C252">
    <cfRule type="cellIs" dxfId="2258" priority="3555" operator="equal">
      <formula>"Uploaded"</formula>
    </cfRule>
  </conditionalFormatting>
  <conditionalFormatting sqref="C260:C266">
    <cfRule type="cellIs" dxfId="2257" priority="3554" operator="equal">
      <formula>"Uploaded"</formula>
    </cfRule>
  </conditionalFormatting>
  <conditionalFormatting sqref="C307:C314">
    <cfRule type="cellIs" dxfId="2256" priority="3552" operator="equal">
      <formula>"Uploaded"</formula>
    </cfRule>
  </conditionalFormatting>
  <conditionalFormatting sqref="C319:C322">
    <cfRule type="cellIs" dxfId="2255" priority="3551" operator="equal">
      <formula>"Uploaded"</formula>
    </cfRule>
  </conditionalFormatting>
  <conditionalFormatting sqref="C318">
    <cfRule type="cellIs" dxfId="2254" priority="3550" operator="equal">
      <formula>"Uploaded"</formula>
    </cfRule>
  </conditionalFormatting>
  <conditionalFormatting sqref="C339:C342">
    <cfRule type="cellIs" dxfId="2253" priority="3549" operator="equal">
      <formula>"Uploaded"</formula>
    </cfRule>
  </conditionalFormatting>
  <conditionalFormatting sqref="C338">
    <cfRule type="cellIs" dxfId="2252" priority="3548" operator="equal">
      <formula>"Uploaded"</formula>
    </cfRule>
  </conditionalFormatting>
  <conditionalFormatting sqref="C349">
    <cfRule type="cellIs" dxfId="2251" priority="3546" operator="equal">
      <formula>"Uploaded"</formula>
    </cfRule>
  </conditionalFormatting>
  <conditionalFormatting sqref="C358:C361">
    <cfRule type="cellIs" dxfId="2250" priority="3545" operator="equal">
      <formula>"Uploaded"</formula>
    </cfRule>
  </conditionalFormatting>
  <conditionalFormatting sqref="C357">
    <cfRule type="cellIs" dxfId="2249" priority="3544" operator="equal">
      <formula>"Uploaded"</formula>
    </cfRule>
  </conditionalFormatting>
  <conditionalFormatting sqref="C367">
    <cfRule type="cellIs" dxfId="2248" priority="3542" operator="equal">
      <formula>"Uploaded"</formula>
    </cfRule>
  </conditionalFormatting>
  <conditionalFormatting sqref="C377:C380">
    <cfRule type="cellIs" dxfId="2247" priority="3541" operator="equal">
      <formula>"Uploaded"</formula>
    </cfRule>
  </conditionalFormatting>
  <conditionalFormatting sqref="C376">
    <cfRule type="cellIs" dxfId="2246" priority="3540" operator="equal">
      <formula>"Uploaded"</formula>
    </cfRule>
  </conditionalFormatting>
  <conditionalFormatting sqref="C385">
    <cfRule type="cellIs" dxfId="2245" priority="3538" operator="equal">
      <formula>"Uploaded"</formula>
    </cfRule>
  </conditionalFormatting>
  <conditionalFormatting sqref="C392">
    <cfRule type="cellIs" dxfId="2244" priority="3536" operator="equal">
      <formula>"Uploaded"</formula>
    </cfRule>
  </conditionalFormatting>
  <conditionalFormatting sqref="C394:C397">
    <cfRule type="cellIs" dxfId="2243" priority="3535" operator="equal">
      <formula>"Uploaded"</formula>
    </cfRule>
  </conditionalFormatting>
  <conditionalFormatting sqref="C393">
    <cfRule type="cellIs" dxfId="2242" priority="3534" operator="equal">
      <formula>"Uploaded"</formula>
    </cfRule>
  </conditionalFormatting>
  <conditionalFormatting sqref="C404">
    <cfRule type="cellIs" dxfId="2241" priority="3532" operator="equal">
      <formula>"Uploaded"</formula>
    </cfRule>
  </conditionalFormatting>
  <conditionalFormatting sqref="C413:C416">
    <cfRule type="cellIs" dxfId="2240" priority="3531" operator="equal">
      <formula>"Uploaded"</formula>
    </cfRule>
  </conditionalFormatting>
  <conditionalFormatting sqref="C412">
    <cfRule type="cellIs" dxfId="2239" priority="3530" operator="equal">
      <formula>"Uploaded"</formula>
    </cfRule>
  </conditionalFormatting>
  <conditionalFormatting sqref="C425">
    <cfRule type="cellIs" dxfId="2238" priority="3528" operator="equal">
      <formula>"Uploaded"</formula>
    </cfRule>
  </conditionalFormatting>
  <conditionalFormatting sqref="C442:C445">
    <cfRule type="cellIs" dxfId="2237" priority="3527" operator="equal">
      <formula>"Uploaded"</formula>
    </cfRule>
  </conditionalFormatting>
  <conditionalFormatting sqref="C441">
    <cfRule type="cellIs" dxfId="2236" priority="3526" operator="equal">
      <formula>"Uploaded"</formula>
    </cfRule>
  </conditionalFormatting>
  <conditionalFormatting sqref="C460">
    <cfRule type="cellIs" dxfId="2235" priority="3522" operator="equal">
      <formula>"Uploaded"</formula>
    </cfRule>
  </conditionalFormatting>
  <conditionalFormatting sqref="C464:C466">
    <cfRule type="cellIs" dxfId="2234" priority="3520" operator="equal">
      <formula>"Uploaded"</formula>
    </cfRule>
  </conditionalFormatting>
  <conditionalFormatting sqref="C463">
    <cfRule type="cellIs" dxfId="2233" priority="3519" operator="equal">
      <formula>"Uploaded"</formula>
    </cfRule>
  </conditionalFormatting>
  <conditionalFormatting sqref="C470:C471">
    <cfRule type="cellIs" dxfId="2232" priority="3518" operator="equal">
      <formula>"Uploaded"</formula>
    </cfRule>
  </conditionalFormatting>
  <conditionalFormatting sqref="C472">
    <cfRule type="cellIs" dxfId="2231" priority="3515" operator="equal">
      <formula>"Uploaded"</formula>
    </cfRule>
  </conditionalFormatting>
  <conditionalFormatting sqref="C476:C477">
    <cfRule type="cellIs" dxfId="2230" priority="3512" operator="equal">
      <formula>"Uploaded"</formula>
    </cfRule>
  </conditionalFormatting>
  <conditionalFormatting sqref="C483">
    <cfRule type="cellIs" dxfId="2229" priority="3511" operator="equal">
      <formula>"Uploaded"</formula>
    </cfRule>
  </conditionalFormatting>
  <conditionalFormatting sqref="C479:C482">
    <cfRule type="cellIs" dxfId="2228" priority="3510" operator="equal">
      <formula>"Uploaded"</formula>
    </cfRule>
  </conditionalFormatting>
  <conditionalFormatting sqref="C478">
    <cfRule type="cellIs" dxfId="2227" priority="3509" operator="equal">
      <formula>"Uploaded"</formula>
    </cfRule>
  </conditionalFormatting>
  <conditionalFormatting sqref="C479:C482">
    <cfRule type="cellIs" dxfId="2226" priority="3508" operator="equal">
      <formula>"Uploaded"</formula>
    </cfRule>
  </conditionalFormatting>
  <conditionalFormatting sqref="C483">
    <cfRule type="cellIs" dxfId="2225" priority="3507" operator="equal">
      <formula>"Uploaded"</formula>
    </cfRule>
  </conditionalFormatting>
  <conditionalFormatting sqref="C492">
    <cfRule type="cellIs" dxfId="2224" priority="3505" operator="equal">
      <formula>"Uploaded"</formula>
    </cfRule>
  </conditionalFormatting>
  <conditionalFormatting sqref="C488">
    <cfRule type="cellIs" dxfId="2223" priority="3503" operator="equal">
      <formula>"Uploaded"</formula>
    </cfRule>
  </conditionalFormatting>
  <conditionalFormatting sqref="C492">
    <cfRule type="cellIs" dxfId="2222" priority="3501" operator="equal">
      <formula>"Uploaded"</formula>
    </cfRule>
  </conditionalFormatting>
  <conditionalFormatting sqref="C496:C497">
    <cfRule type="cellIs" dxfId="2221" priority="3500" operator="equal">
      <formula>"Uploaded"</formula>
    </cfRule>
  </conditionalFormatting>
  <conditionalFormatting sqref="C503">
    <cfRule type="cellIs" dxfId="2220" priority="3499" operator="equal">
      <formula>"Uploaded"</formula>
    </cfRule>
  </conditionalFormatting>
  <conditionalFormatting sqref="C499:C502">
    <cfRule type="cellIs" dxfId="2219" priority="3498" operator="equal">
      <formula>"Uploaded"</formula>
    </cfRule>
  </conditionalFormatting>
  <conditionalFormatting sqref="C498">
    <cfRule type="cellIs" dxfId="2218" priority="3497" operator="equal">
      <formula>"Uploaded"</formula>
    </cfRule>
  </conditionalFormatting>
  <conditionalFormatting sqref="C499:C502">
    <cfRule type="cellIs" dxfId="2217" priority="3496" operator="equal">
      <formula>"Uploaded"</formula>
    </cfRule>
  </conditionalFormatting>
  <conditionalFormatting sqref="C503">
    <cfRule type="cellIs" dxfId="2216" priority="3495" operator="equal">
      <formula>"Uploaded"</formula>
    </cfRule>
  </conditionalFormatting>
  <conditionalFormatting sqref="C510:C513">
    <cfRule type="cellIs" dxfId="2215" priority="3492" operator="equal">
      <formula>"Uploaded"</formula>
    </cfRule>
  </conditionalFormatting>
  <conditionalFormatting sqref="C509">
    <cfRule type="cellIs" dxfId="2214" priority="3491" operator="equal">
      <formula>"Uploaded"</formula>
    </cfRule>
  </conditionalFormatting>
  <conditionalFormatting sqref="C510:C513">
    <cfRule type="cellIs" dxfId="2213" priority="3490" operator="equal">
      <formula>"Uploaded"</formula>
    </cfRule>
  </conditionalFormatting>
  <conditionalFormatting sqref="C519:C520">
    <cfRule type="cellIs" dxfId="2212" priority="3488" operator="equal">
      <formula>"Uploaded"</formula>
    </cfRule>
  </conditionalFormatting>
  <conditionalFormatting sqref="C526">
    <cfRule type="cellIs" dxfId="2211" priority="3487" operator="equal">
      <formula>"Uploaded"</formula>
    </cfRule>
  </conditionalFormatting>
  <conditionalFormatting sqref="C522:C525">
    <cfRule type="cellIs" dxfId="2210" priority="3486" operator="equal">
      <formula>"Uploaded"</formula>
    </cfRule>
  </conditionalFormatting>
  <conditionalFormatting sqref="C521">
    <cfRule type="cellIs" dxfId="2209" priority="3485" operator="equal">
      <formula>"Uploaded"</formula>
    </cfRule>
  </conditionalFormatting>
  <conditionalFormatting sqref="C522:C525">
    <cfRule type="cellIs" dxfId="2208" priority="3484" operator="equal">
      <formula>"Uploaded"</formula>
    </cfRule>
  </conditionalFormatting>
  <conditionalFormatting sqref="C526">
    <cfRule type="cellIs" dxfId="2207" priority="3483" operator="equal">
      <formula>"Uploaded"</formula>
    </cfRule>
  </conditionalFormatting>
  <conditionalFormatting sqref="C529:C530">
    <cfRule type="cellIs" dxfId="2206" priority="3482" operator="equal">
      <formula>"Uploaded"</formula>
    </cfRule>
  </conditionalFormatting>
  <conditionalFormatting sqref="C535">
    <cfRule type="cellIs" dxfId="2205" priority="3481" operator="equal">
      <formula>"Uploaded"</formula>
    </cfRule>
  </conditionalFormatting>
  <conditionalFormatting sqref="C531">
    <cfRule type="cellIs" dxfId="2204" priority="3479" operator="equal">
      <formula>"Uploaded"</formula>
    </cfRule>
  </conditionalFormatting>
  <conditionalFormatting sqref="C535">
    <cfRule type="cellIs" dxfId="2203" priority="3477" operator="equal">
      <formula>"Uploaded"</formula>
    </cfRule>
  </conditionalFormatting>
  <conditionalFormatting sqref="C548">
    <cfRule type="cellIs" dxfId="2202" priority="3476" operator="equal">
      <formula>"Uploaded"</formula>
    </cfRule>
  </conditionalFormatting>
  <conditionalFormatting sqref="C561">
    <cfRule type="cellIs" dxfId="2201" priority="3475" operator="equal">
      <formula>"Uploaded"</formula>
    </cfRule>
  </conditionalFormatting>
  <conditionalFormatting sqref="C557:C560">
    <cfRule type="cellIs" dxfId="2200" priority="3474" operator="equal">
      <formula>"Uploaded"</formula>
    </cfRule>
  </conditionalFormatting>
  <conditionalFormatting sqref="C549">
    <cfRule type="cellIs" dxfId="2199" priority="3473" operator="equal">
      <formula>"Uploaded"</formula>
    </cfRule>
  </conditionalFormatting>
  <conditionalFormatting sqref="C557:C560">
    <cfRule type="cellIs" dxfId="2198" priority="3472" operator="equal">
      <formula>"Uploaded"</formula>
    </cfRule>
  </conditionalFormatting>
  <conditionalFormatting sqref="C561">
    <cfRule type="cellIs" dxfId="2197" priority="3471" operator="equal">
      <formula>"Uploaded"</formula>
    </cfRule>
  </conditionalFormatting>
  <conditionalFormatting sqref="C566">
    <cfRule type="cellIs" dxfId="2196" priority="3470" operator="equal">
      <formula>"Uploaded"</formula>
    </cfRule>
  </conditionalFormatting>
  <conditionalFormatting sqref="C572">
    <cfRule type="cellIs" dxfId="2195" priority="3469" operator="equal">
      <formula>"Uploaded"</formula>
    </cfRule>
  </conditionalFormatting>
  <conditionalFormatting sqref="C568:C571">
    <cfRule type="cellIs" dxfId="2194" priority="3468" operator="equal">
      <formula>"Uploaded"</formula>
    </cfRule>
  </conditionalFormatting>
  <conditionalFormatting sqref="C567">
    <cfRule type="cellIs" dxfId="2193" priority="3467" operator="equal">
      <formula>"Uploaded"</formula>
    </cfRule>
  </conditionalFormatting>
  <conditionalFormatting sqref="C568:C571">
    <cfRule type="cellIs" dxfId="2192" priority="3466" operator="equal">
      <formula>"Uploaded"</formula>
    </cfRule>
  </conditionalFormatting>
  <conditionalFormatting sqref="C572">
    <cfRule type="cellIs" dxfId="2191" priority="3465" operator="equal">
      <formula>"Uploaded"</formula>
    </cfRule>
  </conditionalFormatting>
  <conditionalFormatting sqref="C583:C584">
    <cfRule type="cellIs" dxfId="2190" priority="3464" operator="equal">
      <formula>"Uploaded"</formula>
    </cfRule>
  </conditionalFormatting>
  <conditionalFormatting sqref="C590">
    <cfRule type="cellIs" dxfId="2189" priority="3463" operator="equal">
      <formula>"Uploaded"</formula>
    </cfRule>
  </conditionalFormatting>
  <conditionalFormatting sqref="C586:C589">
    <cfRule type="cellIs" dxfId="2188" priority="3462" operator="equal">
      <formula>"Uploaded"</formula>
    </cfRule>
  </conditionalFormatting>
  <conditionalFormatting sqref="C585">
    <cfRule type="cellIs" dxfId="2187" priority="3461" operator="equal">
      <formula>"Uploaded"</formula>
    </cfRule>
  </conditionalFormatting>
  <conditionalFormatting sqref="C586:C589">
    <cfRule type="cellIs" dxfId="2186" priority="3460" operator="equal">
      <formula>"Uploaded"</formula>
    </cfRule>
  </conditionalFormatting>
  <conditionalFormatting sqref="C590">
    <cfRule type="cellIs" dxfId="2185" priority="3459" operator="equal">
      <formula>"Uploaded"</formula>
    </cfRule>
  </conditionalFormatting>
  <conditionalFormatting sqref="C603">
    <cfRule type="cellIs" dxfId="2184" priority="3457" operator="equal">
      <formula>"Uploaded"</formula>
    </cfRule>
  </conditionalFormatting>
  <conditionalFormatting sqref="C599:C602">
    <cfRule type="cellIs" dxfId="2183" priority="3456" operator="equal">
      <formula>"Uploaded"</formula>
    </cfRule>
  </conditionalFormatting>
  <conditionalFormatting sqref="C598">
    <cfRule type="cellIs" dxfId="2182" priority="3455" operator="equal">
      <formula>"Uploaded"</formula>
    </cfRule>
  </conditionalFormatting>
  <conditionalFormatting sqref="C599:C602">
    <cfRule type="cellIs" dxfId="2181" priority="3454" operator="equal">
      <formula>"Uploaded"</formula>
    </cfRule>
  </conditionalFormatting>
  <conditionalFormatting sqref="C603">
    <cfRule type="cellIs" dxfId="2180" priority="3453" operator="equal">
      <formula>"Uploaded"</formula>
    </cfRule>
  </conditionalFormatting>
  <conditionalFormatting sqref="C607:C608">
    <cfRule type="cellIs" dxfId="2179" priority="3452" operator="equal">
      <formula>"Uploaded"</formula>
    </cfRule>
  </conditionalFormatting>
  <conditionalFormatting sqref="C614">
    <cfRule type="cellIs" dxfId="2178" priority="3451" operator="equal">
      <formula>"Uploaded"</formula>
    </cfRule>
  </conditionalFormatting>
  <conditionalFormatting sqref="C610:C613">
    <cfRule type="cellIs" dxfId="2177" priority="3450" operator="equal">
      <formula>"Uploaded"</formula>
    </cfRule>
  </conditionalFormatting>
  <conditionalFormatting sqref="C609">
    <cfRule type="cellIs" dxfId="2176" priority="3449" operator="equal">
      <formula>"Uploaded"</formula>
    </cfRule>
  </conditionalFormatting>
  <conditionalFormatting sqref="C610:C613">
    <cfRule type="cellIs" dxfId="2175" priority="3448" operator="equal">
      <formula>"Uploaded"</formula>
    </cfRule>
  </conditionalFormatting>
  <conditionalFormatting sqref="C614">
    <cfRule type="cellIs" dxfId="2174" priority="3447" operator="equal">
      <formula>"Uploaded"</formula>
    </cfRule>
  </conditionalFormatting>
  <conditionalFormatting sqref="C619:C620">
    <cfRule type="cellIs" dxfId="2173" priority="3443" operator="equal">
      <formula>"Uploaded"</formula>
    </cfRule>
  </conditionalFormatting>
  <conditionalFormatting sqref="C626:C627">
    <cfRule type="cellIs" dxfId="2172" priority="3440" operator="equal">
      <formula>"Uploaded"</formula>
    </cfRule>
  </conditionalFormatting>
  <conditionalFormatting sqref="C633">
    <cfRule type="cellIs" dxfId="2171" priority="3439" operator="equal">
      <formula>"Uploaded"</formula>
    </cfRule>
  </conditionalFormatting>
  <conditionalFormatting sqref="C629:C632">
    <cfRule type="cellIs" dxfId="2170" priority="3438" operator="equal">
      <formula>"Uploaded"</formula>
    </cfRule>
  </conditionalFormatting>
  <conditionalFormatting sqref="C628">
    <cfRule type="cellIs" dxfId="2169" priority="3437" operator="equal">
      <formula>"Uploaded"</formula>
    </cfRule>
  </conditionalFormatting>
  <conditionalFormatting sqref="C629:C632">
    <cfRule type="cellIs" dxfId="2168" priority="3436" operator="equal">
      <formula>"Uploaded"</formula>
    </cfRule>
  </conditionalFormatting>
  <conditionalFormatting sqref="C633">
    <cfRule type="cellIs" dxfId="2167" priority="3435" operator="equal">
      <formula>"Uploaded"</formula>
    </cfRule>
  </conditionalFormatting>
  <conditionalFormatting sqref="C643">
    <cfRule type="cellIs" dxfId="2166" priority="3433" operator="equal">
      <formula>"Uploaded"</formula>
    </cfRule>
  </conditionalFormatting>
  <conditionalFormatting sqref="C639:C640">
    <cfRule type="cellIs" dxfId="2165" priority="3431" operator="equal">
      <formula>"Uploaded"</formula>
    </cfRule>
  </conditionalFormatting>
  <conditionalFormatting sqref="C643">
    <cfRule type="cellIs" dxfId="2164" priority="3429" operator="equal">
      <formula>"Uploaded"</formula>
    </cfRule>
  </conditionalFormatting>
  <conditionalFormatting sqref="C646">
    <cfRule type="cellIs" dxfId="2163" priority="3428" operator="equal">
      <formula>"Uploaded"</formula>
    </cfRule>
  </conditionalFormatting>
  <conditionalFormatting sqref="C647:C648">
    <cfRule type="cellIs" dxfId="2162" priority="3422" operator="equal">
      <formula>"Uploaded"</formula>
    </cfRule>
  </conditionalFormatting>
  <conditionalFormatting sqref="C654">
    <cfRule type="cellIs" dxfId="2161" priority="3421" operator="equal">
      <formula>"Uploaded"</formula>
    </cfRule>
  </conditionalFormatting>
  <conditionalFormatting sqref="C650:C653">
    <cfRule type="cellIs" dxfId="2160" priority="3420" operator="equal">
      <formula>"Uploaded"</formula>
    </cfRule>
  </conditionalFormatting>
  <conditionalFormatting sqref="C649">
    <cfRule type="cellIs" dxfId="2159" priority="3419" operator="equal">
      <formula>"Uploaded"</formula>
    </cfRule>
  </conditionalFormatting>
  <conditionalFormatting sqref="C650:C653">
    <cfRule type="cellIs" dxfId="2158" priority="3418" operator="equal">
      <formula>"Uploaded"</formula>
    </cfRule>
  </conditionalFormatting>
  <conditionalFormatting sqref="C654">
    <cfRule type="cellIs" dxfId="2157" priority="3417" operator="equal">
      <formula>"Uploaded"</formula>
    </cfRule>
  </conditionalFormatting>
  <conditionalFormatting sqref="C659:C660">
    <cfRule type="cellIs" dxfId="2156" priority="3416" operator="equal">
      <formula>"Uploaded"</formula>
    </cfRule>
  </conditionalFormatting>
  <conditionalFormatting sqref="C661:C662">
    <cfRule type="cellIs" dxfId="2155" priority="3414" operator="equal">
      <formula>"Uploaded"</formula>
    </cfRule>
  </conditionalFormatting>
  <conditionalFormatting sqref="C661:C662">
    <cfRule type="cellIs" dxfId="2154" priority="3412" operator="equal">
      <formula>"Uploaded"</formula>
    </cfRule>
  </conditionalFormatting>
  <conditionalFormatting sqref="C668:C669">
    <cfRule type="cellIs" dxfId="2153" priority="3410" operator="equal">
      <formula>"Uploaded"</formula>
    </cfRule>
  </conditionalFormatting>
  <conditionalFormatting sqref="C675">
    <cfRule type="cellIs" dxfId="2152" priority="3409" operator="equal">
      <formula>"Uploaded"</formula>
    </cfRule>
  </conditionalFormatting>
  <conditionalFormatting sqref="C671:C674">
    <cfRule type="cellIs" dxfId="2151" priority="3408" operator="equal">
      <formula>"Uploaded"</formula>
    </cfRule>
  </conditionalFormatting>
  <conditionalFormatting sqref="C670">
    <cfRule type="cellIs" dxfId="2150" priority="3407" operator="equal">
      <formula>"Uploaded"</formula>
    </cfRule>
  </conditionalFormatting>
  <conditionalFormatting sqref="C671:C674">
    <cfRule type="cellIs" dxfId="2149" priority="3406" operator="equal">
      <formula>"Uploaded"</formula>
    </cfRule>
  </conditionalFormatting>
  <conditionalFormatting sqref="C675">
    <cfRule type="cellIs" dxfId="2148" priority="3405" operator="equal">
      <formula>"Uploaded"</formula>
    </cfRule>
  </conditionalFormatting>
  <conditionalFormatting sqref="C687">
    <cfRule type="cellIs" dxfId="2147" priority="3403" operator="equal">
      <formula>"Uploaded"</formula>
    </cfRule>
  </conditionalFormatting>
  <conditionalFormatting sqref="C683:C686">
    <cfRule type="cellIs" dxfId="2146" priority="3402" operator="equal">
      <formula>"Uploaded"</formula>
    </cfRule>
  </conditionalFormatting>
  <conditionalFormatting sqref="C682">
    <cfRule type="cellIs" dxfId="2145" priority="3401" operator="equal">
      <formula>"Uploaded"</formula>
    </cfRule>
  </conditionalFormatting>
  <conditionalFormatting sqref="C683:C686">
    <cfRule type="cellIs" dxfId="2144" priority="3400" operator="equal">
      <formula>"Uploaded"</formula>
    </cfRule>
  </conditionalFormatting>
  <conditionalFormatting sqref="C687">
    <cfRule type="cellIs" dxfId="2143" priority="3399" operator="equal">
      <formula>"Uploaded"</formula>
    </cfRule>
  </conditionalFormatting>
  <conditionalFormatting sqref="C690:C691">
    <cfRule type="cellIs" dxfId="2142" priority="3398" operator="equal">
      <formula>"Uploaded"</formula>
    </cfRule>
  </conditionalFormatting>
  <conditionalFormatting sqref="C697">
    <cfRule type="cellIs" dxfId="2141" priority="3397" operator="equal">
      <formula>"Uploaded"</formula>
    </cfRule>
  </conditionalFormatting>
  <conditionalFormatting sqref="C693:C696">
    <cfRule type="cellIs" dxfId="2140" priority="3396" operator="equal">
      <formula>"Uploaded"</formula>
    </cfRule>
  </conditionalFormatting>
  <conditionalFormatting sqref="C692">
    <cfRule type="cellIs" dxfId="2139" priority="3395" operator="equal">
      <formula>"Uploaded"</formula>
    </cfRule>
  </conditionalFormatting>
  <conditionalFormatting sqref="C693:C696">
    <cfRule type="cellIs" dxfId="2138" priority="3394" operator="equal">
      <formula>"Uploaded"</formula>
    </cfRule>
  </conditionalFormatting>
  <conditionalFormatting sqref="C697">
    <cfRule type="cellIs" dxfId="2137" priority="3393" operator="equal">
      <formula>"Uploaded"</formula>
    </cfRule>
  </conditionalFormatting>
  <conditionalFormatting sqref="C709">
    <cfRule type="cellIs" dxfId="2136" priority="3391" operator="equal">
      <formula>"Uploaded"</formula>
    </cfRule>
  </conditionalFormatting>
  <conditionalFormatting sqref="C703">
    <cfRule type="cellIs" dxfId="2135" priority="3389" operator="equal">
      <formula>"Uploaded"</formula>
    </cfRule>
  </conditionalFormatting>
  <conditionalFormatting sqref="C709">
    <cfRule type="cellIs" dxfId="2134" priority="3387" operator="equal">
      <formula>"Uploaded"</formula>
    </cfRule>
  </conditionalFormatting>
  <conditionalFormatting sqref="C712:C713">
    <cfRule type="cellIs" dxfId="2133" priority="3386" operator="equal">
      <formula>"Uploaded"</formula>
    </cfRule>
  </conditionalFormatting>
  <conditionalFormatting sqref="C719">
    <cfRule type="cellIs" dxfId="2132" priority="3385" operator="equal">
      <formula>"Uploaded"</formula>
    </cfRule>
  </conditionalFormatting>
  <conditionalFormatting sqref="C715:C718">
    <cfRule type="cellIs" dxfId="2131" priority="3384" operator="equal">
      <formula>"Uploaded"</formula>
    </cfRule>
  </conditionalFormatting>
  <conditionalFormatting sqref="C714">
    <cfRule type="cellIs" dxfId="2130" priority="3383" operator="equal">
      <formula>"Uploaded"</formula>
    </cfRule>
  </conditionalFormatting>
  <conditionalFormatting sqref="C715:C718">
    <cfRule type="cellIs" dxfId="2129" priority="3382" operator="equal">
      <formula>"Uploaded"</formula>
    </cfRule>
  </conditionalFormatting>
  <conditionalFormatting sqref="C719">
    <cfRule type="cellIs" dxfId="2128" priority="3381" operator="equal">
      <formula>"Uploaded"</formula>
    </cfRule>
  </conditionalFormatting>
  <conditionalFormatting sqref="C728">
    <cfRule type="cellIs" dxfId="2127" priority="3379" operator="equal">
      <formula>"Uploaded"</formula>
    </cfRule>
  </conditionalFormatting>
  <conditionalFormatting sqref="C724">
    <cfRule type="cellIs" dxfId="2126" priority="3377" operator="equal">
      <formula>"Uploaded"</formula>
    </cfRule>
  </conditionalFormatting>
  <conditionalFormatting sqref="C728">
    <cfRule type="cellIs" dxfId="2125" priority="3375" operator="equal">
      <formula>"Uploaded"</formula>
    </cfRule>
  </conditionalFormatting>
  <conditionalFormatting sqref="C733:C734">
    <cfRule type="cellIs" dxfId="2124" priority="3374" operator="equal">
      <formula>"Uploaded"</formula>
    </cfRule>
  </conditionalFormatting>
  <conditionalFormatting sqref="C740">
    <cfRule type="cellIs" dxfId="2123" priority="3373" operator="equal">
      <formula>"Uploaded"</formula>
    </cfRule>
  </conditionalFormatting>
  <conditionalFormatting sqref="C736:C739">
    <cfRule type="cellIs" dxfId="2122" priority="3372" operator="equal">
      <formula>"Uploaded"</formula>
    </cfRule>
  </conditionalFormatting>
  <conditionalFormatting sqref="C735">
    <cfRule type="cellIs" dxfId="2121" priority="3371" operator="equal">
      <formula>"Uploaded"</formula>
    </cfRule>
  </conditionalFormatting>
  <conditionalFormatting sqref="C736:C739">
    <cfRule type="cellIs" dxfId="2120" priority="3370" operator="equal">
      <formula>"Uploaded"</formula>
    </cfRule>
  </conditionalFormatting>
  <conditionalFormatting sqref="C740">
    <cfRule type="cellIs" dxfId="2119" priority="3369" operator="equal">
      <formula>"Uploaded"</formula>
    </cfRule>
  </conditionalFormatting>
  <conditionalFormatting sqref="C746">
    <cfRule type="cellIs" dxfId="2118" priority="3368" operator="equal">
      <formula>"Uploaded"</formula>
    </cfRule>
  </conditionalFormatting>
  <conditionalFormatting sqref="C753">
    <cfRule type="cellIs" dxfId="2117" priority="3367" operator="equal">
      <formula>"Uploaded"</formula>
    </cfRule>
  </conditionalFormatting>
  <conditionalFormatting sqref="C753">
    <cfRule type="cellIs" dxfId="2116" priority="3363" operator="equal">
      <formula>"Uploaded"</formula>
    </cfRule>
  </conditionalFormatting>
  <conditionalFormatting sqref="C955:C962">
    <cfRule type="cellIs" dxfId="2115" priority="3362" operator="equal">
      <formula>"Uploaded"</formula>
    </cfRule>
  </conditionalFormatting>
  <conditionalFormatting sqref="C956 C954">
    <cfRule type="cellIs" dxfId="2114" priority="3361" operator="equal">
      <formula>"Uploaded"</formula>
    </cfRule>
  </conditionalFormatting>
  <conditionalFormatting sqref="C955">
    <cfRule type="cellIs" dxfId="2113" priority="3360" operator="equal">
      <formula>"Uploaded"</formula>
    </cfRule>
  </conditionalFormatting>
  <conditionalFormatting sqref="C964">
    <cfRule type="cellIs" dxfId="2112" priority="3359" operator="equal">
      <formula>"Uploaded"</formula>
    </cfRule>
  </conditionalFormatting>
  <conditionalFormatting sqref="C970">
    <cfRule type="cellIs" dxfId="2111" priority="3354" operator="equal">
      <formula>"Uploaded"</formula>
    </cfRule>
  </conditionalFormatting>
  <conditionalFormatting sqref="C982">
    <cfRule type="cellIs" dxfId="2110" priority="3351" operator="equal">
      <formula>"Uploaded"</formula>
    </cfRule>
  </conditionalFormatting>
  <conditionalFormatting sqref="C994:C998">
    <cfRule type="cellIs" dxfId="2109" priority="3349" operator="equal">
      <formula>"Uploaded"</formula>
    </cfRule>
  </conditionalFormatting>
  <conditionalFormatting sqref="C995">
    <cfRule type="cellIs" dxfId="2108" priority="3348" operator="equal">
      <formula>"Uploaded"</formula>
    </cfRule>
  </conditionalFormatting>
  <conditionalFormatting sqref="C994">
    <cfRule type="cellIs" dxfId="2107" priority="3347" operator="equal">
      <formula>"Uploaded"</formula>
    </cfRule>
  </conditionalFormatting>
  <conditionalFormatting sqref="C999:C1005">
    <cfRule type="cellIs" dxfId="2106" priority="3346" operator="equal">
      <formula>"Uploaded"</formula>
    </cfRule>
  </conditionalFormatting>
  <conditionalFormatting sqref="C1000">
    <cfRule type="cellIs" dxfId="2105" priority="3345" operator="equal">
      <formula>"Uploaded"</formula>
    </cfRule>
  </conditionalFormatting>
  <conditionalFormatting sqref="C999">
    <cfRule type="cellIs" dxfId="2104" priority="3344" operator="equal">
      <formula>"Uploaded"</formula>
    </cfRule>
  </conditionalFormatting>
  <conditionalFormatting sqref="C1020">
    <cfRule type="cellIs" dxfId="2103" priority="3336" operator="equal">
      <formula>"Uploaded"</formula>
    </cfRule>
  </conditionalFormatting>
  <conditionalFormatting sqref="C1052">
    <cfRule type="cellIs" dxfId="2102" priority="3330" operator="equal">
      <formula>"Uploaded"</formula>
    </cfRule>
  </conditionalFormatting>
  <conditionalFormatting sqref="C1051">
    <cfRule type="cellIs" dxfId="2101" priority="3329" operator="equal">
      <formula>"Uploaded"</formula>
    </cfRule>
  </conditionalFormatting>
  <conditionalFormatting sqref="C1061:C1067">
    <cfRule type="cellIs" dxfId="2100" priority="3328" operator="equal">
      <formula>"Uploaded"</formula>
    </cfRule>
  </conditionalFormatting>
  <conditionalFormatting sqref="C1062">
    <cfRule type="cellIs" dxfId="2099" priority="3327" operator="equal">
      <formula>"Uploaded"</formula>
    </cfRule>
  </conditionalFormatting>
  <conditionalFormatting sqref="C1061">
    <cfRule type="cellIs" dxfId="2098" priority="3326" operator="equal">
      <formula>"Uploaded"</formula>
    </cfRule>
  </conditionalFormatting>
  <conditionalFormatting sqref="C1074:C1075">
    <cfRule type="cellIs" dxfId="2097" priority="3324" operator="equal">
      <formula>"Uploaded"</formula>
    </cfRule>
  </conditionalFormatting>
  <conditionalFormatting sqref="C1073">
    <cfRule type="cellIs" dxfId="2096" priority="3323" operator="equal">
      <formula>"Uploaded"</formula>
    </cfRule>
  </conditionalFormatting>
  <conditionalFormatting sqref="C1081:C1082">
    <cfRule type="cellIs" dxfId="2095" priority="3322" operator="equal">
      <formula>"Uploaded"</formula>
    </cfRule>
  </conditionalFormatting>
  <conditionalFormatting sqref="C1082">
    <cfRule type="cellIs" dxfId="2094" priority="3321" operator="equal">
      <formula>"Uploaded"</formula>
    </cfRule>
  </conditionalFormatting>
  <conditionalFormatting sqref="C1081">
    <cfRule type="cellIs" dxfId="2093" priority="3320" operator="equal">
      <formula>"Uploaded"</formula>
    </cfRule>
  </conditionalFormatting>
  <conditionalFormatting sqref="C1083:C1089">
    <cfRule type="cellIs" dxfId="2092" priority="3319" operator="equal">
      <formula>"Uploaded"</formula>
    </cfRule>
  </conditionalFormatting>
  <conditionalFormatting sqref="C1084">
    <cfRule type="cellIs" dxfId="2091" priority="3318" operator="equal">
      <formula>"Uploaded"</formula>
    </cfRule>
  </conditionalFormatting>
  <conditionalFormatting sqref="C1083">
    <cfRule type="cellIs" dxfId="2090" priority="3317" operator="equal">
      <formula>"Uploaded"</formula>
    </cfRule>
  </conditionalFormatting>
  <conditionalFormatting sqref="C1094">
    <cfRule type="cellIs" dxfId="2089" priority="3315" operator="equal">
      <formula>"Uploaded"</formula>
    </cfRule>
  </conditionalFormatting>
  <conditionalFormatting sqref="C1103:C1109">
    <cfRule type="cellIs" dxfId="2088" priority="3313" operator="equal">
      <formula>"Uploaded"</formula>
    </cfRule>
  </conditionalFormatting>
  <conditionalFormatting sqref="C1104">
    <cfRule type="cellIs" dxfId="2087" priority="3312" operator="equal">
      <formula>"Uploaded"</formula>
    </cfRule>
  </conditionalFormatting>
  <conditionalFormatting sqref="C1103">
    <cfRule type="cellIs" dxfId="2086" priority="3311" operator="equal">
      <formula>"Uploaded"</formula>
    </cfRule>
  </conditionalFormatting>
  <conditionalFormatting sqref="C1124:C1125">
    <cfRule type="cellIs" dxfId="2085" priority="3307" operator="equal">
      <formula>"Uploaded"</formula>
    </cfRule>
  </conditionalFormatting>
  <conditionalFormatting sqref="C1125">
    <cfRule type="cellIs" dxfId="2084" priority="3306" operator="equal">
      <formula>"Uploaded"</formula>
    </cfRule>
  </conditionalFormatting>
  <conditionalFormatting sqref="C1124">
    <cfRule type="cellIs" dxfId="2083" priority="3305" operator="equal">
      <formula>"Uploaded"</formula>
    </cfRule>
  </conditionalFormatting>
  <conditionalFormatting sqref="C1126:C1132">
    <cfRule type="cellIs" dxfId="2082" priority="3304" operator="equal">
      <formula>"Uploaded"</formula>
    </cfRule>
  </conditionalFormatting>
  <conditionalFormatting sqref="C1127">
    <cfRule type="cellIs" dxfId="2081" priority="3303" operator="equal">
      <formula>"Uploaded"</formula>
    </cfRule>
  </conditionalFormatting>
  <conditionalFormatting sqref="C1126">
    <cfRule type="cellIs" dxfId="2080" priority="3302" operator="equal">
      <formula>"Uploaded"</formula>
    </cfRule>
  </conditionalFormatting>
  <conditionalFormatting sqref="C1138">
    <cfRule type="cellIs" dxfId="2079" priority="3300" operator="equal">
      <formula>"Uploaded"</formula>
    </cfRule>
  </conditionalFormatting>
  <conditionalFormatting sqref="C1137">
    <cfRule type="cellIs" dxfId="2078" priority="3299" operator="equal">
      <formula>"Uploaded"</formula>
    </cfRule>
  </conditionalFormatting>
  <conditionalFormatting sqref="C1146:C1152">
    <cfRule type="cellIs" dxfId="2077" priority="3298" operator="equal">
      <formula>"Uploaded"</formula>
    </cfRule>
  </conditionalFormatting>
  <conditionalFormatting sqref="C1147">
    <cfRule type="cellIs" dxfId="2076" priority="3297" operator="equal">
      <formula>"Uploaded"</formula>
    </cfRule>
  </conditionalFormatting>
  <conditionalFormatting sqref="C1146">
    <cfRule type="cellIs" dxfId="2075" priority="3296" operator="equal">
      <formula>"Uploaded"</formula>
    </cfRule>
  </conditionalFormatting>
  <conditionalFormatting sqref="C1157:C1163">
    <cfRule type="cellIs" dxfId="2074" priority="3295" operator="equal">
      <formula>"Uploaded"</formula>
    </cfRule>
  </conditionalFormatting>
  <conditionalFormatting sqref="C1158">
    <cfRule type="cellIs" dxfId="2073" priority="3294" operator="equal">
      <formula>"Uploaded"</formula>
    </cfRule>
  </conditionalFormatting>
  <conditionalFormatting sqref="C1169:C1175">
    <cfRule type="cellIs" dxfId="2072" priority="3292" operator="equal">
      <formula>"Uploaded"</formula>
    </cfRule>
  </conditionalFormatting>
  <conditionalFormatting sqref="C1170">
    <cfRule type="cellIs" dxfId="2071" priority="3291" operator="equal">
      <formula>"Uploaded"</formula>
    </cfRule>
  </conditionalFormatting>
  <conditionalFormatting sqref="C1169">
    <cfRule type="cellIs" dxfId="2070" priority="3290" operator="equal">
      <formula>"Uploaded"</formula>
    </cfRule>
  </conditionalFormatting>
  <conditionalFormatting sqref="C1180">
    <cfRule type="cellIs" dxfId="2069" priority="3288" operator="equal">
      <formula>"Uploaded"</formula>
    </cfRule>
  </conditionalFormatting>
  <conditionalFormatting sqref="C1190:C1196">
    <cfRule type="cellIs" dxfId="2068" priority="3286" operator="equal">
      <formula>"Uploaded"</formula>
    </cfRule>
  </conditionalFormatting>
  <conditionalFormatting sqref="C1191">
    <cfRule type="cellIs" dxfId="2067" priority="3285" operator="equal">
      <formula>"Uploaded"</formula>
    </cfRule>
  </conditionalFormatting>
  <conditionalFormatting sqref="C1190">
    <cfRule type="cellIs" dxfId="2066" priority="3284" operator="equal">
      <formula>"Uploaded"</formula>
    </cfRule>
  </conditionalFormatting>
  <conditionalFormatting sqref="C1201">
    <cfRule type="cellIs" dxfId="2065" priority="3282" operator="equal">
      <formula>"Uploaded"</formula>
    </cfRule>
  </conditionalFormatting>
  <conditionalFormatting sqref="C1213">
    <cfRule type="cellIs" dxfId="2064" priority="3279" operator="equal">
      <formula>"Uploaded"</formula>
    </cfRule>
  </conditionalFormatting>
  <conditionalFormatting sqref="C1212">
    <cfRule type="cellIs" dxfId="2063" priority="3278" operator="equal">
      <formula>"Uploaded"</formula>
    </cfRule>
  </conditionalFormatting>
  <conditionalFormatting sqref="C1222">
    <cfRule type="cellIs" dxfId="2062" priority="3276" operator="equal">
      <formula>"Uploaded"</formula>
    </cfRule>
  </conditionalFormatting>
  <conditionalFormatting sqref="C1232:C1238">
    <cfRule type="cellIs" dxfId="2061" priority="3274" operator="equal">
      <formula>"Uploaded"</formula>
    </cfRule>
  </conditionalFormatting>
  <conditionalFormatting sqref="C1233">
    <cfRule type="cellIs" dxfId="2060" priority="3273" operator="equal">
      <formula>"Uploaded"</formula>
    </cfRule>
  </conditionalFormatting>
  <conditionalFormatting sqref="C1232">
    <cfRule type="cellIs" dxfId="2059" priority="3272" operator="equal">
      <formula>"Uploaded"</formula>
    </cfRule>
  </conditionalFormatting>
  <conditionalFormatting sqref="C1247">
    <cfRule type="cellIs" dxfId="2058" priority="3270" operator="equal">
      <formula>"Uploaded"</formula>
    </cfRule>
  </conditionalFormatting>
  <conditionalFormatting sqref="C1268:C1274">
    <cfRule type="cellIs" dxfId="2057" priority="3268" operator="equal">
      <formula>"Uploaded"</formula>
    </cfRule>
  </conditionalFormatting>
  <conditionalFormatting sqref="C1269">
    <cfRule type="cellIs" dxfId="2056" priority="3267" operator="equal">
      <formula>"Uploaded"</formula>
    </cfRule>
  </conditionalFormatting>
  <conditionalFormatting sqref="C1268">
    <cfRule type="cellIs" dxfId="2055" priority="3266" operator="equal">
      <formula>"Uploaded"</formula>
    </cfRule>
  </conditionalFormatting>
  <conditionalFormatting sqref="C1280:C1286">
    <cfRule type="cellIs" dxfId="2054" priority="3265" operator="equal">
      <formula>"Uploaded"</formula>
    </cfRule>
  </conditionalFormatting>
  <conditionalFormatting sqref="C1281">
    <cfRule type="cellIs" dxfId="2053" priority="3264" operator="equal">
      <formula>"Uploaded"</formula>
    </cfRule>
  </conditionalFormatting>
  <conditionalFormatting sqref="C1280">
    <cfRule type="cellIs" dxfId="2052" priority="3263" operator="equal">
      <formula>"Uploaded"</formula>
    </cfRule>
  </conditionalFormatting>
  <conditionalFormatting sqref="C1290:C1296">
    <cfRule type="cellIs" dxfId="2051" priority="3262" operator="equal">
      <formula>"Uploaded"</formula>
    </cfRule>
  </conditionalFormatting>
  <conditionalFormatting sqref="C1291">
    <cfRule type="cellIs" dxfId="2050" priority="3261" operator="equal">
      <formula>"Uploaded"</formula>
    </cfRule>
  </conditionalFormatting>
  <conditionalFormatting sqref="C1290">
    <cfRule type="cellIs" dxfId="2049" priority="3260" operator="equal">
      <formula>"Uploaded"</formula>
    </cfRule>
  </conditionalFormatting>
  <conditionalFormatting sqref="C1300">
    <cfRule type="cellIs" dxfId="2048" priority="3258" operator="equal">
      <formula>"Uploaded"</formula>
    </cfRule>
  </conditionalFormatting>
  <conditionalFormatting sqref="C1317:C1323">
    <cfRule type="cellIs" dxfId="2047" priority="3256" operator="equal">
      <formula>"Uploaded"</formula>
    </cfRule>
  </conditionalFormatting>
  <conditionalFormatting sqref="C1318">
    <cfRule type="cellIs" dxfId="2046" priority="3255" operator="equal">
      <formula>"Uploaded"</formula>
    </cfRule>
  </conditionalFormatting>
  <conditionalFormatting sqref="C1317">
    <cfRule type="cellIs" dxfId="2045" priority="3254" operator="equal">
      <formula>"Uploaded"</formula>
    </cfRule>
  </conditionalFormatting>
  <conditionalFormatting sqref="C1327:C1332">
    <cfRule type="cellIs" dxfId="2044" priority="3253" operator="equal">
      <formula>"Uploaded"</formula>
    </cfRule>
  </conditionalFormatting>
  <conditionalFormatting sqref="C1328">
    <cfRule type="cellIs" dxfId="2043" priority="3252" operator="equal">
      <formula>"Uploaded"</formula>
    </cfRule>
  </conditionalFormatting>
  <conditionalFormatting sqref="C1347:C1353">
    <cfRule type="cellIs" dxfId="2042" priority="3250" operator="equal">
      <formula>"Uploaded"</formula>
    </cfRule>
  </conditionalFormatting>
  <conditionalFormatting sqref="C1348">
    <cfRule type="cellIs" dxfId="2041" priority="3249" operator="equal">
      <formula>"Uploaded"</formula>
    </cfRule>
  </conditionalFormatting>
  <conditionalFormatting sqref="C1347">
    <cfRule type="cellIs" dxfId="2040" priority="3248" operator="equal">
      <formula>"Uploaded"</formula>
    </cfRule>
  </conditionalFormatting>
  <conditionalFormatting sqref="C1377:C1383">
    <cfRule type="cellIs" dxfId="2039" priority="3244" operator="equal">
      <formula>"Uploaded"</formula>
    </cfRule>
  </conditionalFormatting>
  <conditionalFormatting sqref="C1378">
    <cfRule type="cellIs" dxfId="2038" priority="3243" operator="equal">
      <formula>"Uploaded"</formula>
    </cfRule>
  </conditionalFormatting>
  <conditionalFormatting sqref="C1377">
    <cfRule type="cellIs" dxfId="2037" priority="3242" operator="equal">
      <formula>"Uploaded"</formula>
    </cfRule>
  </conditionalFormatting>
  <conditionalFormatting sqref="C1389">
    <cfRule type="cellIs" dxfId="2036" priority="3240" operator="equal">
      <formula>"Uploaded"</formula>
    </cfRule>
  </conditionalFormatting>
  <conditionalFormatting sqref="C1388">
    <cfRule type="cellIs" dxfId="2035" priority="3239" operator="equal">
      <formula>"Uploaded"</formula>
    </cfRule>
  </conditionalFormatting>
  <conditionalFormatting sqref="C1398:C1404">
    <cfRule type="cellIs" dxfId="2034" priority="3238" operator="equal">
      <formula>"Uploaded"</formula>
    </cfRule>
  </conditionalFormatting>
  <conditionalFormatting sqref="C1399">
    <cfRule type="cellIs" dxfId="2033" priority="3237" operator="equal">
      <formula>"Uploaded"</formula>
    </cfRule>
  </conditionalFormatting>
  <conditionalFormatting sqref="C1398">
    <cfRule type="cellIs" dxfId="2032" priority="3236" operator="equal">
      <formula>"Uploaded"</formula>
    </cfRule>
  </conditionalFormatting>
  <conditionalFormatting sqref="C1412">
    <cfRule type="cellIs" dxfId="2031" priority="3234" operator="equal">
      <formula>"Uploaded"</formula>
    </cfRule>
  </conditionalFormatting>
  <conditionalFormatting sqref="C1420:C1426">
    <cfRule type="cellIs" dxfId="2030" priority="3232" operator="equal">
      <formula>"Uploaded"</formula>
    </cfRule>
  </conditionalFormatting>
  <conditionalFormatting sqref="C1421">
    <cfRule type="cellIs" dxfId="2029" priority="3231" operator="equal">
      <formula>"Uploaded"</formula>
    </cfRule>
  </conditionalFormatting>
  <conditionalFormatting sqref="C1420">
    <cfRule type="cellIs" dxfId="2028" priority="3230" operator="equal">
      <formula>"Uploaded"</formula>
    </cfRule>
  </conditionalFormatting>
  <conditionalFormatting sqref="C1439:C1445">
    <cfRule type="cellIs" dxfId="2027" priority="3226" operator="equal">
      <formula>"Uploaded"</formula>
    </cfRule>
  </conditionalFormatting>
  <conditionalFormatting sqref="C1440">
    <cfRule type="cellIs" dxfId="2026" priority="3225" operator="equal">
      <formula>"Uploaded"</formula>
    </cfRule>
  </conditionalFormatting>
  <conditionalFormatting sqref="C1439">
    <cfRule type="cellIs" dxfId="2025" priority="3224" operator="equal">
      <formula>"Uploaded"</formula>
    </cfRule>
  </conditionalFormatting>
  <conditionalFormatting sqref="C1458:C1464">
    <cfRule type="cellIs" dxfId="2024" priority="3220" operator="equal">
      <formula>"Uploaded"</formula>
    </cfRule>
  </conditionalFormatting>
  <conditionalFormatting sqref="C1459">
    <cfRule type="cellIs" dxfId="2023" priority="3219" operator="equal">
      <formula>"Uploaded"</formula>
    </cfRule>
  </conditionalFormatting>
  <conditionalFormatting sqref="C1458">
    <cfRule type="cellIs" dxfId="2022" priority="3218" operator="equal">
      <formula>"Uploaded"</formula>
    </cfRule>
  </conditionalFormatting>
  <conditionalFormatting sqref="C1489:C1490">
    <cfRule type="cellIs" dxfId="2021" priority="3214" operator="equal">
      <formula>"Uploaded"</formula>
    </cfRule>
  </conditionalFormatting>
  <conditionalFormatting sqref="C1490">
    <cfRule type="cellIs" dxfId="2020" priority="3213" operator="equal">
      <formula>"Uploaded"</formula>
    </cfRule>
  </conditionalFormatting>
  <conditionalFormatting sqref="C1489">
    <cfRule type="cellIs" dxfId="2019" priority="3212" operator="equal">
      <formula>"Uploaded"</formula>
    </cfRule>
  </conditionalFormatting>
  <conditionalFormatting sqref="C1491:C1498">
    <cfRule type="cellIs" dxfId="2018" priority="3211" operator="equal">
      <formula>"Uploaded"</formula>
    </cfRule>
  </conditionalFormatting>
  <conditionalFormatting sqref="C1492">
    <cfRule type="cellIs" dxfId="2017" priority="3210" operator="equal">
      <formula>"Uploaded"</formula>
    </cfRule>
  </conditionalFormatting>
  <conditionalFormatting sqref="C1491">
    <cfRule type="cellIs" dxfId="2016" priority="3209" operator="equal">
      <formula>"Uploaded"</formula>
    </cfRule>
  </conditionalFormatting>
  <conditionalFormatting sqref="C1504">
    <cfRule type="cellIs" dxfId="2015" priority="3207" operator="equal">
      <formula>"Uploaded"</formula>
    </cfRule>
  </conditionalFormatting>
  <conditionalFormatting sqref="C1503">
    <cfRule type="cellIs" dxfId="2014" priority="3206" operator="equal">
      <formula>"Uploaded"</formula>
    </cfRule>
  </conditionalFormatting>
  <conditionalFormatting sqref="C1512:C1516">
    <cfRule type="cellIs" dxfId="2013" priority="3205" operator="equal">
      <formula>"Uploaded"</formula>
    </cfRule>
  </conditionalFormatting>
  <conditionalFormatting sqref="C1513">
    <cfRule type="cellIs" dxfId="2012" priority="3204" operator="equal">
      <formula>"Uploaded"</formula>
    </cfRule>
  </conditionalFormatting>
  <conditionalFormatting sqref="C1512">
    <cfRule type="cellIs" dxfId="2011" priority="3203" operator="equal">
      <formula>"Uploaded"</formula>
    </cfRule>
  </conditionalFormatting>
  <conditionalFormatting sqref="C1517:C1522">
    <cfRule type="cellIs" dxfId="2010" priority="3202" operator="equal">
      <formula>"Uploaded"</formula>
    </cfRule>
  </conditionalFormatting>
  <conditionalFormatting sqref="C1518">
    <cfRule type="cellIs" dxfId="2009" priority="3201" operator="equal">
      <formula>"Uploaded"</formula>
    </cfRule>
  </conditionalFormatting>
  <conditionalFormatting sqref="C1517">
    <cfRule type="cellIs" dxfId="2008" priority="3200" operator="equal">
      <formula>"Uploaded"</formula>
    </cfRule>
  </conditionalFormatting>
  <conditionalFormatting sqref="C1527:C1528">
    <cfRule type="cellIs" dxfId="2007" priority="3196" operator="equal">
      <formula>"Uploaded"</formula>
    </cfRule>
  </conditionalFormatting>
  <conditionalFormatting sqref="C1535:C1538">
    <cfRule type="cellIs" dxfId="2006" priority="3194" operator="equal">
      <formula>"Uploaded"</formula>
    </cfRule>
  </conditionalFormatting>
  <conditionalFormatting sqref="C1535">
    <cfRule type="cellIs" dxfId="2005" priority="3193" operator="equal">
      <formula>"Uploaded"</formula>
    </cfRule>
  </conditionalFormatting>
  <conditionalFormatting sqref="C1539:C1541">
    <cfRule type="cellIs" dxfId="2004" priority="3192" operator="equal">
      <formula>"Uploaded"</formula>
    </cfRule>
  </conditionalFormatting>
  <conditionalFormatting sqref="C1540">
    <cfRule type="cellIs" dxfId="2003" priority="3191" operator="equal">
      <formula>"Uploaded"</formula>
    </cfRule>
  </conditionalFormatting>
  <conditionalFormatting sqref="C1539">
    <cfRule type="cellIs" dxfId="2002" priority="3190" operator="equal">
      <formula>"Uploaded"</formula>
    </cfRule>
  </conditionalFormatting>
  <conditionalFormatting sqref="C1547">
    <cfRule type="cellIs" dxfId="2001" priority="3188" operator="equal">
      <formula>"Uploaded"</formula>
    </cfRule>
  </conditionalFormatting>
  <conditionalFormatting sqref="C1550:C1552">
    <cfRule type="cellIs" dxfId="2000" priority="3187" operator="equal">
      <formula>"Uploaded"</formula>
    </cfRule>
  </conditionalFormatting>
  <conditionalFormatting sqref="C1551">
    <cfRule type="cellIs" dxfId="1999" priority="3186" operator="equal">
      <formula>"Uploaded"</formula>
    </cfRule>
  </conditionalFormatting>
  <conditionalFormatting sqref="C1550">
    <cfRule type="cellIs" dxfId="1998" priority="3185" operator="equal">
      <formula>"Uploaded"</formula>
    </cfRule>
  </conditionalFormatting>
  <conditionalFormatting sqref="C1553">
    <cfRule type="cellIs" dxfId="1997" priority="3183" operator="equal">
      <formula>"Uploaded"</formula>
    </cfRule>
  </conditionalFormatting>
  <conditionalFormatting sqref="C1567">
    <cfRule type="cellIs" dxfId="1996" priority="3182" operator="equal">
      <formula>"Uploaded"</formula>
    </cfRule>
  </conditionalFormatting>
  <conditionalFormatting sqref="C1565">
    <cfRule type="cellIs" dxfId="1995" priority="3180" operator="equal">
      <formula>"Uploaded"</formula>
    </cfRule>
  </conditionalFormatting>
  <conditionalFormatting sqref="C1575">
    <cfRule type="cellIs" dxfId="1994" priority="3176" operator="equal">
      <formula>"Uploaded"</formula>
    </cfRule>
  </conditionalFormatting>
  <conditionalFormatting sqref="C1585:C1587">
    <cfRule type="cellIs" dxfId="1993" priority="3174" operator="equal">
      <formula>"Uploaded"</formula>
    </cfRule>
  </conditionalFormatting>
  <conditionalFormatting sqref="C1578:C1581">
    <cfRule type="cellIs" dxfId="1992" priority="3173" operator="equal">
      <formula>"Uploaded"</formula>
    </cfRule>
  </conditionalFormatting>
  <conditionalFormatting sqref="C1578">
    <cfRule type="cellIs" dxfId="1991" priority="3172" operator="equal">
      <formula>"Uploaded"</formula>
    </cfRule>
  </conditionalFormatting>
  <conditionalFormatting sqref="C1582:C1584">
    <cfRule type="cellIs" dxfId="1990" priority="3171" operator="equal">
      <formula>"Uploaded"</formula>
    </cfRule>
  </conditionalFormatting>
  <conditionalFormatting sqref="C1583">
    <cfRule type="cellIs" dxfId="1989" priority="3170" operator="equal">
      <formula>"Uploaded"</formula>
    </cfRule>
  </conditionalFormatting>
  <conditionalFormatting sqref="C1582">
    <cfRule type="cellIs" dxfId="1988" priority="3169" operator="equal">
      <formula>"Uploaded"</formula>
    </cfRule>
  </conditionalFormatting>
  <conditionalFormatting sqref="C1597">
    <cfRule type="cellIs" dxfId="1987" priority="3167" operator="equal">
      <formula>"Uploaded"</formula>
    </cfRule>
  </conditionalFormatting>
  <conditionalFormatting sqref="C1599:C1600">
    <cfRule type="cellIs" dxfId="1986" priority="3166" operator="equal">
      <formula>"Uploaded"</formula>
    </cfRule>
  </conditionalFormatting>
  <conditionalFormatting sqref="C1598">
    <cfRule type="cellIs" dxfId="1985" priority="3165" operator="equal">
      <formula>"Uploaded"</formula>
    </cfRule>
  </conditionalFormatting>
  <conditionalFormatting sqref="C1597">
    <cfRule type="cellIs" dxfId="1984" priority="3163" operator="equal">
      <formula>"Uploaded"</formula>
    </cfRule>
  </conditionalFormatting>
  <conditionalFormatting sqref="C1620:C1628">
    <cfRule type="cellIs" dxfId="1983" priority="3162" operator="equal">
      <formula>"Uploaded"</formula>
    </cfRule>
  </conditionalFormatting>
  <conditionalFormatting sqref="C1649:C1657">
    <cfRule type="cellIs" dxfId="1982" priority="3160" operator="equal">
      <formula>"Uploaded"</formula>
    </cfRule>
  </conditionalFormatting>
  <conditionalFormatting sqref="C1681:C1689">
    <cfRule type="cellIs" dxfId="1981" priority="3158" operator="equal">
      <formula>"Uploaded"</formula>
    </cfRule>
  </conditionalFormatting>
  <conditionalFormatting sqref="C1705:C1713">
    <cfRule type="cellIs" dxfId="1980" priority="3156" operator="equal">
      <formula>"Uploaded"</formula>
    </cfRule>
  </conditionalFormatting>
  <conditionalFormatting sqref="C1724:C1726">
    <cfRule type="cellIs" dxfId="1979" priority="3154" operator="equal">
      <formula>"Uploaded"</formula>
    </cfRule>
  </conditionalFormatting>
  <conditionalFormatting sqref="C1727:C1735">
    <cfRule type="cellIs" dxfId="1978" priority="3153" operator="equal">
      <formula>"Uploaded"</formula>
    </cfRule>
  </conditionalFormatting>
  <conditionalFormatting sqref="C1755:C1763">
    <cfRule type="cellIs" dxfId="1977" priority="3151" operator="equal">
      <formula>"Uploaded"</formula>
    </cfRule>
  </conditionalFormatting>
  <conditionalFormatting sqref="C1769:C1771">
    <cfRule type="cellIs" dxfId="1976" priority="3150" operator="equal">
      <formula>"Uploaded"</formula>
    </cfRule>
  </conditionalFormatting>
  <conditionalFormatting sqref="C1765:C1768">
    <cfRule type="cellIs" dxfId="1975" priority="3149" operator="equal">
      <formula>"Uploaded"</formula>
    </cfRule>
  </conditionalFormatting>
  <conditionalFormatting sqref="C1772">
    <cfRule type="cellIs" dxfId="1974" priority="3148" operator="equal">
      <formula>"Uploaded"</formula>
    </cfRule>
  </conditionalFormatting>
  <conditionalFormatting sqref="C1805:C1807">
    <cfRule type="cellIs" dxfId="1973" priority="3147" operator="equal">
      <formula>"Uploaded"</formula>
    </cfRule>
  </conditionalFormatting>
  <conditionalFormatting sqref="C1800:C1804">
    <cfRule type="cellIs" dxfId="1972" priority="3146" operator="equal">
      <formula>"Uploaded"</formula>
    </cfRule>
  </conditionalFormatting>
  <conditionalFormatting sqref="C1808">
    <cfRule type="cellIs" dxfId="1971" priority="3145" operator="equal">
      <formula>"Uploaded"</formula>
    </cfRule>
  </conditionalFormatting>
  <conditionalFormatting sqref="C1817:C1819">
    <cfRule type="cellIs" dxfId="1970" priority="3144" operator="equal">
      <formula>"Uploaded"</formula>
    </cfRule>
  </conditionalFormatting>
  <conditionalFormatting sqref="C1820">
    <cfRule type="cellIs" dxfId="1969" priority="3142" operator="equal">
      <formula>"Uploaded"</formula>
    </cfRule>
  </conditionalFormatting>
  <conditionalFormatting sqref="C1826:C1828">
    <cfRule type="cellIs" dxfId="1968" priority="3141" operator="equal">
      <formula>"Uploaded"</formula>
    </cfRule>
  </conditionalFormatting>
  <conditionalFormatting sqref="C1821:C1825">
    <cfRule type="cellIs" dxfId="1967" priority="3140" operator="equal">
      <formula>"Uploaded"</formula>
    </cfRule>
  </conditionalFormatting>
  <conditionalFormatting sqref="C1829">
    <cfRule type="cellIs" dxfId="1966" priority="3139" operator="equal">
      <formula>"Uploaded"</formula>
    </cfRule>
  </conditionalFormatting>
  <conditionalFormatting sqref="C1838:C1840">
    <cfRule type="cellIs" dxfId="1965" priority="3138" operator="equal">
      <formula>"Uploaded"</formula>
    </cfRule>
  </conditionalFormatting>
  <conditionalFormatting sqref="C1841">
    <cfRule type="cellIs" dxfId="1964" priority="3136" operator="equal">
      <formula>"Uploaded"</formula>
    </cfRule>
  </conditionalFormatting>
  <conditionalFormatting sqref="C1851:C1853">
    <cfRule type="cellIs" dxfId="1963" priority="3135" operator="equal">
      <formula>"Uploaded"</formula>
    </cfRule>
  </conditionalFormatting>
  <conditionalFormatting sqref="C1846:C1850">
    <cfRule type="cellIs" dxfId="1962" priority="3134" operator="equal">
      <formula>"Uploaded"</formula>
    </cfRule>
  </conditionalFormatting>
  <conditionalFormatting sqref="C1855">
    <cfRule type="cellIs" dxfId="1961" priority="3132" operator="equal">
      <formula>"Uploaded"</formula>
    </cfRule>
  </conditionalFormatting>
  <conditionalFormatting sqref="C1867:C1868">
    <cfRule type="cellIs" dxfId="1960" priority="3131" operator="equal">
      <formula>"Uploaded"</formula>
    </cfRule>
  </conditionalFormatting>
  <conditionalFormatting sqref="C1863:C1865">
    <cfRule type="cellIs" dxfId="1959" priority="3130" operator="equal">
      <formula>"Uploaded"</formula>
    </cfRule>
  </conditionalFormatting>
  <conditionalFormatting sqref="C1861:C1862">
    <cfRule type="cellIs" dxfId="1958" priority="3129" operator="equal">
      <formula>"Uploaded"</formula>
    </cfRule>
  </conditionalFormatting>
  <conditionalFormatting sqref="C1866">
    <cfRule type="cellIs" dxfId="1957" priority="3128" operator="equal">
      <formula>"Uploaded"</formula>
    </cfRule>
  </conditionalFormatting>
  <conditionalFormatting sqref="C1889:C1890">
    <cfRule type="cellIs" dxfId="1956" priority="3127" operator="equal">
      <formula>"Uploaded"</formula>
    </cfRule>
  </conditionalFormatting>
  <conditionalFormatting sqref="C1885:C1887">
    <cfRule type="cellIs" dxfId="1955" priority="3126" operator="equal">
      <formula>"Uploaded"</formula>
    </cfRule>
  </conditionalFormatting>
  <conditionalFormatting sqref="C1882:C1884">
    <cfRule type="cellIs" dxfId="1954" priority="3125" operator="equal">
      <formula>"Uploaded"</formula>
    </cfRule>
  </conditionalFormatting>
  <conditionalFormatting sqref="C1888">
    <cfRule type="cellIs" dxfId="1953" priority="3124" operator="equal">
      <formula>"Uploaded"</formula>
    </cfRule>
  </conditionalFormatting>
  <conditionalFormatting sqref="C1893:C1895">
    <cfRule type="cellIs" dxfId="1952" priority="3121" operator="equal">
      <formula>"Uploaded"</formula>
    </cfRule>
  </conditionalFormatting>
  <conditionalFormatting sqref="C1898">
    <cfRule type="cellIs" dxfId="1951" priority="3120" operator="equal">
      <formula>"Uploaded"</formula>
    </cfRule>
  </conditionalFormatting>
  <conditionalFormatting sqref="C1906:C1907">
    <cfRule type="cellIs" dxfId="1950" priority="3119" operator="equal">
      <formula>"Uploaded"</formula>
    </cfRule>
  </conditionalFormatting>
  <conditionalFormatting sqref="C1902:C1904">
    <cfRule type="cellIs" dxfId="1949" priority="3118" operator="equal">
      <formula>"Uploaded"</formula>
    </cfRule>
  </conditionalFormatting>
  <conditionalFormatting sqref="C1899:C1901">
    <cfRule type="cellIs" dxfId="1948" priority="3117" operator="equal">
      <formula>"Uploaded"</formula>
    </cfRule>
  </conditionalFormatting>
  <conditionalFormatting sqref="C1905">
    <cfRule type="cellIs" dxfId="1947" priority="3116" operator="equal">
      <formula>"Uploaded"</formula>
    </cfRule>
  </conditionalFormatting>
  <conditionalFormatting sqref="C1916:C1917">
    <cfRule type="cellIs" dxfId="1946" priority="3115" operator="equal">
      <formula>"Uploaded"</formula>
    </cfRule>
  </conditionalFormatting>
  <conditionalFormatting sqref="C1915">
    <cfRule type="cellIs" dxfId="1945" priority="3112" operator="equal">
      <formula>"Uploaded"</formula>
    </cfRule>
  </conditionalFormatting>
  <conditionalFormatting sqref="C1930:C1931">
    <cfRule type="cellIs" dxfId="1944" priority="3111" operator="equal">
      <formula>"Uploaded"</formula>
    </cfRule>
  </conditionalFormatting>
  <conditionalFormatting sqref="C1926:C1928">
    <cfRule type="cellIs" dxfId="1943" priority="3110" operator="equal">
      <formula>"Uploaded"</formula>
    </cfRule>
  </conditionalFormatting>
  <conditionalFormatting sqref="C1923:C1925">
    <cfRule type="cellIs" dxfId="1942" priority="3109" operator="equal">
      <formula>"Uploaded"</formula>
    </cfRule>
  </conditionalFormatting>
  <conditionalFormatting sqref="C1929">
    <cfRule type="cellIs" dxfId="1941" priority="3108" operator="equal">
      <formula>"Uploaded"</formula>
    </cfRule>
  </conditionalFormatting>
  <conditionalFormatting sqref="C1941:C1942">
    <cfRule type="cellIs" dxfId="1940" priority="3107" operator="equal">
      <formula>"Uploaded"</formula>
    </cfRule>
  </conditionalFormatting>
  <conditionalFormatting sqref="C1937:C1939">
    <cfRule type="cellIs" dxfId="1939" priority="3106" operator="equal">
      <formula>"Uploaded"</formula>
    </cfRule>
  </conditionalFormatting>
  <conditionalFormatting sqref="C1940">
    <cfRule type="cellIs" dxfId="1938" priority="3104" operator="equal">
      <formula>"Uploaded"</formula>
    </cfRule>
  </conditionalFormatting>
  <conditionalFormatting sqref="C1951:C1952">
    <cfRule type="cellIs" dxfId="1937" priority="3103" operator="equal">
      <formula>"Uploaded"</formula>
    </cfRule>
  </conditionalFormatting>
  <conditionalFormatting sqref="C1947:C1949">
    <cfRule type="cellIs" dxfId="1936" priority="3102" operator="equal">
      <formula>"Uploaded"</formula>
    </cfRule>
  </conditionalFormatting>
  <conditionalFormatting sqref="C1944:C1946">
    <cfRule type="cellIs" dxfId="1935" priority="3101" operator="equal">
      <formula>"Uploaded"</formula>
    </cfRule>
  </conditionalFormatting>
  <conditionalFormatting sqref="C1950">
    <cfRule type="cellIs" dxfId="1934" priority="3100" operator="equal">
      <formula>"Uploaded"</formula>
    </cfRule>
  </conditionalFormatting>
  <conditionalFormatting sqref="C1960:C1961">
    <cfRule type="cellIs" dxfId="1933" priority="3099" operator="equal">
      <formula>"Uploaded"</formula>
    </cfRule>
  </conditionalFormatting>
  <conditionalFormatting sqref="C1959">
    <cfRule type="cellIs" dxfId="1932" priority="3096" operator="equal">
      <formula>"Uploaded"</formula>
    </cfRule>
  </conditionalFormatting>
  <conditionalFormatting sqref="C1971">
    <cfRule type="cellIs" dxfId="1931" priority="3095" operator="equal">
      <formula>"Uploaded"</formula>
    </cfRule>
  </conditionalFormatting>
  <conditionalFormatting sqref="C1967:C1969">
    <cfRule type="cellIs" dxfId="1930" priority="3094" operator="equal">
      <formula>"Uploaded"</formula>
    </cfRule>
  </conditionalFormatting>
  <conditionalFormatting sqref="C1964:C1966">
    <cfRule type="cellIs" dxfId="1929" priority="3093" operator="equal">
      <formula>"Uploaded"</formula>
    </cfRule>
  </conditionalFormatting>
  <conditionalFormatting sqref="C1970">
    <cfRule type="cellIs" dxfId="1928" priority="3092" operator="equal">
      <formula>"Uploaded"</formula>
    </cfRule>
  </conditionalFormatting>
  <conditionalFormatting sqref="C2003">
    <cfRule type="cellIs" dxfId="1927" priority="3089" operator="equal">
      <formula>"Uploaded"</formula>
    </cfRule>
  </conditionalFormatting>
  <conditionalFormatting sqref="C2002">
    <cfRule type="cellIs" dxfId="1926" priority="3087" operator="equal">
      <formula>"Uploaded"</formula>
    </cfRule>
  </conditionalFormatting>
  <conditionalFormatting sqref="C2005">
    <cfRule type="cellIs" dxfId="1925" priority="3086" operator="equal">
      <formula>"Uploaded"</formula>
    </cfRule>
  </conditionalFormatting>
  <conditionalFormatting sqref="C2008:C2015">
    <cfRule type="cellIs" dxfId="1924" priority="3084" operator="equal">
      <formula>"Uploaded"</formula>
    </cfRule>
  </conditionalFormatting>
  <conditionalFormatting sqref="C2013">
    <cfRule type="cellIs" dxfId="1923" priority="3083" operator="equal">
      <formula>"Uploaded"</formula>
    </cfRule>
  </conditionalFormatting>
  <conditionalFormatting sqref="C2012">
    <cfRule type="cellIs" dxfId="1922" priority="3082" operator="equal">
      <formula>"Uploaded"</formula>
    </cfRule>
  </conditionalFormatting>
  <conditionalFormatting sqref="C2010">
    <cfRule type="cellIs" dxfId="1921" priority="3081" operator="equal">
      <formula>"Uploaded"</formula>
    </cfRule>
  </conditionalFormatting>
  <conditionalFormatting sqref="C2015">
    <cfRule type="cellIs" dxfId="1920" priority="3080" operator="equal">
      <formula>"Uploaded"</formula>
    </cfRule>
  </conditionalFormatting>
  <conditionalFormatting sqref="C2011">
    <cfRule type="cellIs" dxfId="1919" priority="3079" operator="equal">
      <formula>"Uploaded"</formula>
    </cfRule>
  </conditionalFormatting>
  <conditionalFormatting sqref="C2033">
    <cfRule type="cellIs" dxfId="1918" priority="3074" operator="equal">
      <formula>"Uploaded"</formula>
    </cfRule>
  </conditionalFormatting>
  <conditionalFormatting sqref="C2031">
    <cfRule type="cellIs" dxfId="1917" priority="3073" operator="equal">
      <formula>"Uploaded"</formula>
    </cfRule>
  </conditionalFormatting>
  <conditionalFormatting sqref="C2036:C2043">
    <cfRule type="cellIs" dxfId="1916" priority="3072" operator="equal">
      <formula>"Uploaded"</formula>
    </cfRule>
  </conditionalFormatting>
  <conditionalFormatting sqref="C2041">
    <cfRule type="cellIs" dxfId="1915" priority="3071" operator="equal">
      <formula>"Uploaded"</formula>
    </cfRule>
  </conditionalFormatting>
  <conditionalFormatting sqref="C2040">
    <cfRule type="cellIs" dxfId="1914" priority="3070" operator="equal">
      <formula>"Uploaded"</formula>
    </cfRule>
  </conditionalFormatting>
  <conditionalFormatting sqref="C2038">
    <cfRule type="cellIs" dxfId="1913" priority="3069" operator="equal">
      <formula>"Uploaded"</formula>
    </cfRule>
  </conditionalFormatting>
  <conditionalFormatting sqref="C2043">
    <cfRule type="cellIs" dxfId="1912" priority="3068" operator="equal">
      <formula>"Uploaded"</formula>
    </cfRule>
  </conditionalFormatting>
  <conditionalFormatting sqref="C2039">
    <cfRule type="cellIs" dxfId="1911" priority="3067" operator="equal">
      <formula>"Uploaded"</formula>
    </cfRule>
  </conditionalFormatting>
  <conditionalFormatting sqref="C2051">
    <cfRule type="cellIs" dxfId="1910" priority="3065" operator="equal">
      <formula>"Uploaded"</formula>
    </cfRule>
  </conditionalFormatting>
  <conditionalFormatting sqref="C2048">
    <cfRule type="cellIs" dxfId="1909" priority="3063" operator="equal">
      <formula>"Uploaded"</formula>
    </cfRule>
  </conditionalFormatting>
  <conditionalFormatting sqref="C2053">
    <cfRule type="cellIs" dxfId="1908" priority="3062" operator="equal">
      <formula>"Uploaded"</formula>
    </cfRule>
  </conditionalFormatting>
  <conditionalFormatting sqref="C2049:C2050">
    <cfRule type="cellIs" dxfId="1907" priority="3061" operator="equal">
      <formula>"Uploaded"</formula>
    </cfRule>
  </conditionalFormatting>
  <conditionalFormatting sqref="C2072">
    <cfRule type="cellIs" dxfId="1906" priority="3057" operator="equal">
      <formula>"Uploaded"</formula>
    </cfRule>
  </conditionalFormatting>
  <conditionalFormatting sqref="C2075">
    <cfRule type="cellIs" dxfId="1905" priority="3056" operator="equal">
      <formula>"Uploaded"</formula>
    </cfRule>
  </conditionalFormatting>
  <conditionalFormatting sqref="C2073">
    <cfRule type="cellIs" dxfId="1904" priority="3055" operator="equal">
      <formula>"Uploaded"</formula>
    </cfRule>
  </conditionalFormatting>
  <conditionalFormatting sqref="C2086">
    <cfRule type="cellIs" dxfId="1903" priority="3052" operator="equal">
      <formula>"Uploaded"</formula>
    </cfRule>
  </conditionalFormatting>
  <conditionalFormatting sqref="C2084">
    <cfRule type="cellIs" dxfId="1902" priority="3051" operator="equal">
      <formula>"Uploaded"</formula>
    </cfRule>
  </conditionalFormatting>
  <conditionalFormatting sqref="C2088">
    <cfRule type="cellIs" dxfId="1901" priority="3050" operator="equal">
      <formula>"Uploaded"</formula>
    </cfRule>
  </conditionalFormatting>
  <conditionalFormatting sqref="C2085">
    <cfRule type="cellIs" dxfId="1900" priority="3049" operator="equal">
      <formula>"Uploaded"</formula>
    </cfRule>
  </conditionalFormatting>
  <conditionalFormatting sqref="C2104:C2111">
    <cfRule type="cellIs" dxfId="1899" priority="3048" operator="equal">
      <formula>"Uploaded"</formula>
    </cfRule>
  </conditionalFormatting>
  <conditionalFormatting sqref="C2109">
    <cfRule type="cellIs" dxfId="1898" priority="3047" operator="equal">
      <formula>"Uploaded"</formula>
    </cfRule>
  </conditionalFormatting>
  <conditionalFormatting sqref="C2108">
    <cfRule type="cellIs" dxfId="1897" priority="3046" operator="equal">
      <formula>"Uploaded"</formula>
    </cfRule>
  </conditionalFormatting>
  <conditionalFormatting sqref="C2106">
    <cfRule type="cellIs" dxfId="1896" priority="3045" operator="equal">
      <formula>"Uploaded"</formula>
    </cfRule>
  </conditionalFormatting>
  <conditionalFormatting sqref="C2111">
    <cfRule type="cellIs" dxfId="1895" priority="3044" operator="equal">
      <formula>"Uploaded"</formula>
    </cfRule>
  </conditionalFormatting>
  <conditionalFormatting sqref="C2107">
    <cfRule type="cellIs" dxfId="1894" priority="3043" operator="equal">
      <formula>"Uploaded"</formula>
    </cfRule>
  </conditionalFormatting>
  <conditionalFormatting sqref="C2116:C2123">
    <cfRule type="cellIs" dxfId="1893" priority="3042" operator="equal">
      <formula>"Uploaded"</formula>
    </cfRule>
  </conditionalFormatting>
  <conditionalFormatting sqref="C2121">
    <cfRule type="cellIs" dxfId="1892" priority="3041" operator="equal">
      <formula>"Uploaded"</formula>
    </cfRule>
  </conditionalFormatting>
  <conditionalFormatting sqref="C2120">
    <cfRule type="cellIs" dxfId="1891" priority="3040" operator="equal">
      <formula>"Uploaded"</formula>
    </cfRule>
  </conditionalFormatting>
  <conditionalFormatting sqref="C2118">
    <cfRule type="cellIs" dxfId="1890" priority="3039" operator="equal">
      <formula>"Uploaded"</formula>
    </cfRule>
  </conditionalFormatting>
  <conditionalFormatting sqref="C2123">
    <cfRule type="cellIs" dxfId="1889" priority="3038" operator="equal">
      <formula>"Uploaded"</formula>
    </cfRule>
  </conditionalFormatting>
  <conditionalFormatting sqref="C2119">
    <cfRule type="cellIs" dxfId="1888" priority="3037" operator="equal">
      <formula>"Uploaded"</formula>
    </cfRule>
  </conditionalFormatting>
  <conditionalFormatting sqref="C2140">
    <cfRule type="cellIs" dxfId="1887" priority="3035" operator="equal">
      <formula>"Uploaded"</formula>
    </cfRule>
  </conditionalFormatting>
  <conditionalFormatting sqref="C2137">
    <cfRule type="cellIs" dxfId="1886" priority="3033" operator="equal">
      <formula>"Uploaded"</formula>
    </cfRule>
  </conditionalFormatting>
  <conditionalFormatting sqref="C2142">
    <cfRule type="cellIs" dxfId="1885" priority="3032" operator="equal">
      <formula>"Uploaded"</formula>
    </cfRule>
  </conditionalFormatting>
  <conditionalFormatting sqref="C2138">
    <cfRule type="cellIs" dxfId="1884" priority="3031" operator="equal">
      <formula>"Uploaded"</formula>
    </cfRule>
  </conditionalFormatting>
  <conditionalFormatting sqref="C2146:C2153">
    <cfRule type="cellIs" dxfId="1883" priority="3030" operator="equal">
      <formula>"Uploaded"</formula>
    </cfRule>
  </conditionalFormatting>
  <conditionalFormatting sqref="C2151">
    <cfRule type="cellIs" dxfId="1882" priority="3029" operator="equal">
      <formula>"Uploaded"</formula>
    </cfRule>
  </conditionalFormatting>
  <conditionalFormatting sqref="C2150">
    <cfRule type="cellIs" dxfId="1881" priority="3028" operator="equal">
      <formula>"Uploaded"</formula>
    </cfRule>
  </conditionalFormatting>
  <conditionalFormatting sqref="C2148">
    <cfRule type="cellIs" dxfId="1880" priority="3027" operator="equal">
      <formula>"Uploaded"</formula>
    </cfRule>
  </conditionalFormatting>
  <conditionalFormatting sqref="C2153">
    <cfRule type="cellIs" dxfId="1879" priority="3026" operator="equal">
      <formula>"Uploaded"</formula>
    </cfRule>
  </conditionalFormatting>
  <conditionalFormatting sqref="C2149">
    <cfRule type="cellIs" dxfId="1878" priority="3025" operator="equal">
      <formula>"Uploaded"</formula>
    </cfRule>
  </conditionalFormatting>
  <conditionalFormatting sqref="C2156:C2163">
    <cfRule type="cellIs" dxfId="1877" priority="3024" operator="equal">
      <formula>"Uploaded"</formula>
    </cfRule>
  </conditionalFormatting>
  <conditionalFormatting sqref="C2161">
    <cfRule type="cellIs" dxfId="1876" priority="3023" operator="equal">
      <formula>"Uploaded"</formula>
    </cfRule>
  </conditionalFormatting>
  <conditionalFormatting sqref="C2160">
    <cfRule type="cellIs" dxfId="1875" priority="3022" operator="equal">
      <formula>"Uploaded"</formula>
    </cfRule>
  </conditionalFormatting>
  <conditionalFormatting sqref="C2158">
    <cfRule type="cellIs" dxfId="1874" priority="3021" operator="equal">
      <formula>"Uploaded"</formula>
    </cfRule>
  </conditionalFormatting>
  <conditionalFormatting sqref="C2163">
    <cfRule type="cellIs" dxfId="1873" priority="3020" operator="equal">
      <formula>"Uploaded"</formula>
    </cfRule>
  </conditionalFormatting>
  <conditionalFormatting sqref="C2159">
    <cfRule type="cellIs" dxfId="1872" priority="3019" operator="equal">
      <formula>"Uploaded"</formula>
    </cfRule>
  </conditionalFormatting>
  <conditionalFormatting sqref="G1096:G1097 G1678:G1689 G1078:G1088 G2002:G2015 G2031:G2042 G1919:G1930 G2051:G2074 G1721:G1735 G1664:G1676 G1203:G1216 G1131 G1099:G1109 G662:G675 G568:G588 G429 G432:G443 G407:G415 G272:G281 G755:G756 G775 J769:K769 J768 G762:G769 G930:G934 F935:F937 G938 G2221:G1048576 G97:G101 G106 F104 G189:G221 G2178 G2182 AK2179:AK2180 G643:G654 G1224:G1237 G83:G94 G57:G65 G11:G29 G31:G41 F30 G182:G186 G253:G269 G313:G342 G344:G361 G363:G379 G381:G397 G399:G404 G417 G466:G482 G484:G503 G562:G566 G590 G614:G632 G634:G640 G656:G660 G677:G696 G698:G718 G741 G940:G960 G962 G1016:G1027 G1029 G1069:G1076 G1090:G1094 G1111:G1128 G1154:G1174 G1176:G1195 G1197:G1201 G1218:G1222 G1239 G1276:G1294 G1296:G1322 G1384:G1402 G1404 G1446:G1462 G1464:G1497 G1499:G1519 G1521:G1541 G1569:G1587 G1628:G1656 G1658:G1662 G1691:G1713 G1715:G1719 G1737 G1762:G1808 G1831:G1851 G1890:G1906 G1908:G1916 G1932:G1950 G1952:G1969 G1971 G1996:G2000 G2017:G2025 G2044:G2048 G2076 G2113:G2140 G2142:G2163 G2165 G44:G55 G68:G81 G978:G1003 G1543:G1567 G283:G311 G223:G250 G720:G739 G1005:G1013 G1133:G1152 G1427:G1444 G1589 G1810:G1829 G1853 G526:G560 G111:G142 G144:G180 G445:G464 G505:G524 G1324:G1353 G1355:G1382 G419:G426 G592:G612 G743:G753 G964:G975 G1031:G1067 G1241:G1274 G1406:G1425 G1591:G1626 G1739:G1760 G1855:G1888 G1973:G1994 G2078:G2111">
    <cfRule type="cellIs" dxfId="1871" priority="3018" operator="equal">
      <formula>"No update"</formula>
    </cfRule>
  </conditionalFormatting>
  <conditionalFormatting sqref="L1096:L1097 L1099:L1109 L1678:L1689 L1721:L1735 L2002:L2015 L1078:L1088 L57:L65 L83:L94 L182:L186 L253:L269 L313:L342 L363:L379 L381:L397 L417 L466:L482 L484:L503 L563:L566 L590 L656:L660 L677:L696 L1069:L1076 L1090:L1094 L1154:L1174 L1197:L1201 L1218:L1222 L1239 L1276:L1294 L1384:L1402 L1446:L1462 L1521:L1541 L1569:L1587 L1628:L1656 L1658:L1662 L1691:L1713 L1715:L1719 L1762:L1808 L1831:L1851 L1890:L1906 L1908:L1914 L1932:L1950 L1971 L1996:L2000 L2017:L2025 L2076 L2142:L2163 L2165 L755:L756 P931 L614:L632 L662:L674 L2044:L2048 L2031:L2042 L1952:L1969 L1919:L1930 L2051:L2074 L2113:L2140 L1737 L1664:L1676 L1499:L1519 L1464:L1497 L1404 L1296:L1322 L1176:L1195 L1224:L1237 L1203:L1216 L1131 L1111:L1128 L741 L698:L718 L634:L640 L568:L588 L526:L530 L429 L432:L443 L399:L404 L407:L415 L344:L361 L272:L281 L40:L41 L767 L772 L775 L769 Q766 L930 L762:L765 K935:K937 L932 L934:L938 K933 L940:L960 L2221:L1048576 L2195:L2196 K2194 L97:L101 L189:L221 L2177:L2178 L2182:L2193 AP2179:AP2180 L643:L654 L11:L29 L31:L38 L962 L1016:L1027 L1029 L1044:L1067 J1035:J1043 L44:L55 L68:L81 L978:L1003 L1543:L1567 L283:L311 L223:L250 L1005:L1013 L1133:L1152 L1427:L1444 L1589 L1810:L1829 L1853 L532:L560 L111:L142 L144:L180 L445:L464 L505:L524 L720:L736 L738:L739 K737 L1324:L1353 L1355:L1382 L106 L419:L426 L592:L612 L743:L753 L964:L975 L1031:L1034 L1241:L1274 L1406:L1425 L1591:L1626 L1739:L1760 L1855:L1888 L1973:L1994 L2078:L2111">
    <cfRule type="cellIs" dxfId="1870" priority="3017" operator="equal">
      <formula>"Site only"</formula>
    </cfRule>
  </conditionalFormatting>
  <conditionalFormatting sqref="G567">
    <cfRule type="cellIs" dxfId="1869" priority="3016" operator="equal">
      <formula>"No update"</formula>
    </cfRule>
  </conditionalFormatting>
  <conditionalFormatting sqref="G661">
    <cfRule type="cellIs" dxfId="1868" priority="3010" operator="equal">
      <formula>"No update"</formula>
    </cfRule>
  </conditionalFormatting>
  <conditionalFormatting sqref="G754">
    <cfRule type="cellIs" dxfId="1867" priority="3006" operator="equal">
      <formula>"No update"</formula>
    </cfRule>
  </conditionalFormatting>
  <conditionalFormatting sqref="L754">
    <cfRule type="cellIs" dxfId="1866" priority="3005" operator="equal">
      <formula>"Site only"</formula>
    </cfRule>
  </conditionalFormatting>
  <conditionalFormatting sqref="G1095">
    <cfRule type="cellIs" dxfId="1865" priority="3004" operator="equal">
      <formula>"No update"</formula>
    </cfRule>
  </conditionalFormatting>
  <conditionalFormatting sqref="L1095">
    <cfRule type="cellIs" dxfId="1864" priority="3003" operator="equal">
      <formula>"Site only"</formula>
    </cfRule>
  </conditionalFormatting>
  <conditionalFormatting sqref="G1202">
    <cfRule type="cellIs" dxfId="1863" priority="3002" operator="equal">
      <formula>"No update"</formula>
    </cfRule>
  </conditionalFormatting>
  <conditionalFormatting sqref="L1202">
    <cfRule type="cellIs" dxfId="1862" priority="3001" operator="equal">
      <formula>"Site only"</formula>
    </cfRule>
  </conditionalFormatting>
  <conditionalFormatting sqref="G1663">
    <cfRule type="cellIs" dxfId="1861" priority="2998" operator="equal">
      <formula>"No update"</formula>
    </cfRule>
  </conditionalFormatting>
  <conditionalFormatting sqref="L1663">
    <cfRule type="cellIs" dxfId="1860" priority="2997" operator="equal">
      <formula>"Site only"</formula>
    </cfRule>
  </conditionalFormatting>
  <conditionalFormatting sqref="G1677">
    <cfRule type="cellIs" dxfId="1859" priority="2996" operator="equal">
      <formula>"No update"</formula>
    </cfRule>
  </conditionalFormatting>
  <conditionalFormatting sqref="L1677">
    <cfRule type="cellIs" dxfId="1858" priority="2995" operator="equal">
      <formula>"Site only"</formula>
    </cfRule>
  </conditionalFormatting>
  <conditionalFormatting sqref="G1720">
    <cfRule type="cellIs" dxfId="1857" priority="2994" operator="equal">
      <formula>"No update"</formula>
    </cfRule>
  </conditionalFormatting>
  <conditionalFormatting sqref="L1720">
    <cfRule type="cellIs" dxfId="1856" priority="2993" operator="equal">
      <formula>"Site only"</formula>
    </cfRule>
  </conditionalFormatting>
  <conditionalFormatting sqref="G2001">
    <cfRule type="cellIs" dxfId="1855" priority="2992" operator="equal">
      <formula>"No update"</formula>
    </cfRule>
  </conditionalFormatting>
  <conditionalFormatting sqref="L2001">
    <cfRule type="cellIs" dxfId="1854" priority="2991" operator="equal">
      <formula>"Site only"</formula>
    </cfRule>
  </conditionalFormatting>
  <conditionalFormatting sqref="P427">
    <cfRule type="cellIs" dxfId="1853" priority="2986" operator="equal">
      <formula>"No$751:$751 Update"</formula>
    </cfRule>
    <cfRule type="cellIs" dxfId="1852" priority="2987" operator="equal">
      <formula>"Updated"</formula>
    </cfRule>
    <cfRule type="cellIs" dxfId="1851" priority="2988" operator="equal">
      <formula>"Updated"</formula>
    </cfRule>
    <cfRule type="cellIs" dxfId="1850" priority="2990" operator="equal">
      <formula>"YES"</formula>
    </cfRule>
  </conditionalFormatting>
  <conditionalFormatting sqref="C427">
    <cfRule type="cellIs" dxfId="1849" priority="2989" operator="equal">
      <formula>"Uploaded"</formula>
    </cfRule>
  </conditionalFormatting>
  <conditionalFormatting sqref="P427:Q427">
    <cfRule type="cellIs" dxfId="1848" priority="2982" operator="equal">
      <formula>"Site only"</formula>
    </cfRule>
    <cfRule type="cellIs" dxfId="1847" priority="2983" operator="equal">
      <formula>"Portfolio Credit"</formula>
    </cfRule>
    <cfRule type="cellIs" dxfId="1846" priority="2984" operator="equal">
      <formula>"No Update"</formula>
    </cfRule>
    <cfRule type="cellIs" dxfId="1845" priority="2985" operator="equal">
      <formula>"New credit"</formula>
    </cfRule>
  </conditionalFormatting>
  <conditionalFormatting sqref="Q427 I427">
    <cfRule type="cellIs" dxfId="1844" priority="2981" operator="equal">
      <formula>"Yes"</formula>
    </cfRule>
  </conditionalFormatting>
  <conditionalFormatting sqref="P427">
    <cfRule type="cellIs" dxfId="1843" priority="2978" operator="equal">
      <formula>"Yes"</formula>
    </cfRule>
    <cfRule type="cellIs" dxfId="1842" priority="2979" operator="equal">
      <formula>"No update"</formula>
    </cfRule>
    <cfRule type="cellIs" dxfId="1841" priority="2980" operator="equal">
      <formula>"Site Only"</formula>
    </cfRule>
  </conditionalFormatting>
  <conditionalFormatting sqref="G427">
    <cfRule type="cellIs" dxfId="1840" priority="2977" operator="equal">
      <formula>"No update"</formula>
    </cfRule>
  </conditionalFormatting>
  <conditionalFormatting sqref="L427">
    <cfRule type="cellIs" dxfId="1839" priority="2976" operator="equal">
      <formula>"Site only"</formula>
    </cfRule>
  </conditionalFormatting>
  <conditionalFormatting sqref="P562">
    <cfRule type="cellIs" dxfId="1838" priority="2800" operator="equal">
      <formula>"Yes"</formula>
    </cfRule>
    <cfRule type="cellIs" dxfId="1837" priority="2801" operator="equal">
      <formula>"No update"</formula>
    </cfRule>
    <cfRule type="cellIs" dxfId="1836" priority="2802" operator="equal">
      <formula>"Site Only"</formula>
    </cfRule>
  </conditionalFormatting>
  <conditionalFormatting sqref="L562">
    <cfRule type="cellIs" dxfId="1835" priority="2799" operator="equal">
      <formula>"Site only"</formula>
    </cfRule>
  </conditionalFormatting>
  <conditionalFormatting sqref="L675">
    <cfRule type="cellIs" dxfId="1834" priority="2753" operator="equal">
      <formula>"Site only"</formula>
    </cfRule>
  </conditionalFormatting>
  <conditionalFormatting sqref="P931 L2031:L2042 L1919:L1930 L2051:L2074 L432:L443 L407:L415 L272:L281 L40:L41 L767 L772 L775 L769 Q766 L930 L762:L765 K935:K937 L932 L934 K933 L938 L2195:L2196 K2194 L2221:L1048576 L97:L101 L189:L221 L2177:L2178 L2182:L2193 AP2179:AP2180 L568:L588 L643:L654 L1131 L11:L29 L31:L38 L57:L65 L83:L94 L182:L186 L253:L269 L313:L342 L344:L361 L363:L379 L381:L397 L399:L404 L466:L482 L484:L503 L526:L530 L562:L566 L590 L614:L632 L634:L640 L656:L675 L677:L696 L698:L718 L741 L940:L960 L962 L1016:L1027 L1029 L1044:L1067 J1035:J1043 L1069:L1088 L1090:L1109 L1111:L1128 L1154:L1174 L1176:L1195 L1197:L1216 L1218:L1222 L1239 L1276:L1294 L1296:L1322 L1384:L1402 L1404 L1446:L1462 L1464:L1497 L1499:L1519 L1521:L1541 L1569:L1587 L1628:L1656 L1691:L1713 L1715:L1735 L1737 L1762:L1808 L1831:L1851 L1890:L1906 L1908:L1914 L1932:L1950 L1952:L1969 L1971 L1996:L2015 L2017:L2025 L2044:L2048 L2076 L2113:L2140 L2142:L2163 L2165 L2198 L44:L55 L68:L81 L978:L1003 L1543:L1567 L417 L283:L311 L223:L250 L1005:L1013 L1133:L1152 L1224:L1237 L1427:L1444 L1589 L1658:L1689 L1810:L1829 L1853 L532:L560 L111:L142 L144:L180 L445:L464 L505:L524 L720:L736 L738:L739 K737 L1324:L1353 L1355:L1382 L106 L419:L429 L592:L612 L743:L756 L964:L975 L1031:L1034 L1241:L1274 L1406:L1425 L1591:L1626 L1739:L1760 L1855:L1888 L1973:L1994 L2078:L2111">
    <cfRule type="cellIs" dxfId="1833" priority="2282" operator="equal">
      <formula>"This credit was previously reviewed for all sites"</formula>
    </cfRule>
    <cfRule type="cellIs" dxfId="1832" priority="2283" operator="equal">
      <formula>"This credit applies to all sites"</formula>
    </cfRule>
    <cfRule type="cellIs" dxfId="1831" priority="2284" operator="equal">
      <formula>"This credit is for the site only"</formula>
    </cfRule>
  </conditionalFormatting>
  <conditionalFormatting sqref="P2026:P2030">
    <cfRule type="cellIs" dxfId="1830" priority="2277" operator="equal">
      <formula>"No$751:$751 Update"</formula>
    </cfRule>
    <cfRule type="cellIs" dxfId="1829" priority="2278" operator="equal">
      <formula>"Updated"</formula>
    </cfRule>
    <cfRule type="cellIs" dxfId="1828" priority="2279" operator="equal">
      <formula>"Updated"</formula>
    </cfRule>
    <cfRule type="cellIs" dxfId="1827" priority="2281" operator="equal">
      <formula>"YES"</formula>
    </cfRule>
  </conditionalFormatting>
  <conditionalFormatting sqref="C2028:C2030">
    <cfRule type="cellIs" dxfId="1826" priority="2280" operator="equal">
      <formula>"Uploaded"</formula>
    </cfRule>
  </conditionalFormatting>
  <conditionalFormatting sqref="P2026:Q2030">
    <cfRule type="cellIs" dxfId="1825" priority="2273" operator="equal">
      <formula>"Site only"</formula>
    </cfRule>
    <cfRule type="cellIs" dxfId="1824" priority="2274" operator="equal">
      <formula>"Portfolio Credit"</formula>
    </cfRule>
    <cfRule type="cellIs" dxfId="1823" priority="2275" operator="equal">
      <formula>"No Update"</formula>
    </cfRule>
    <cfRule type="cellIs" dxfId="1822" priority="2276" operator="equal">
      <formula>"New credit"</formula>
    </cfRule>
  </conditionalFormatting>
  <conditionalFormatting sqref="I2026:I2030 Q2026:Q2030">
    <cfRule type="cellIs" dxfId="1821" priority="2272" operator="equal">
      <formula>"Yes"</formula>
    </cfRule>
  </conditionalFormatting>
  <conditionalFormatting sqref="P2026:P2030">
    <cfRule type="cellIs" dxfId="1820" priority="2269" operator="equal">
      <formula>"Yes"</formula>
    </cfRule>
    <cfRule type="cellIs" dxfId="1819" priority="2270" operator="equal">
      <formula>"No update"</formula>
    </cfRule>
    <cfRule type="cellIs" dxfId="1818" priority="2271" operator="equal">
      <formula>"Site Only"</formula>
    </cfRule>
  </conditionalFormatting>
  <conditionalFormatting sqref="C2026:C2027">
    <cfRule type="cellIs" dxfId="1817" priority="2268" operator="equal">
      <formula>"Uploaded"</formula>
    </cfRule>
  </conditionalFormatting>
  <conditionalFormatting sqref="G2026:G2030">
    <cfRule type="cellIs" dxfId="1816" priority="2267" operator="equal">
      <formula>"No update"</formula>
    </cfRule>
  </conditionalFormatting>
  <conditionalFormatting sqref="L2026:L2030">
    <cfRule type="cellIs" dxfId="1815" priority="2266" operator="equal">
      <formula>"Site only"</formula>
    </cfRule>
  </conditionalFormatting>
  <conditionalFormatting sqref="L2026:L2030">
    <cfRule type="cellIs" dxfId="1814" priority="2263" operator="equal">
      <formula>"This credit was previously reviewed for all sites"</formula>
    </cfRule>
    <cfRule type="cellIs" dxfId="1813" priority="2264" operator="equal">
      <formula>"This credit applies to all sites"</formula>
    </cfRule>
    <cfRule type="cellIs" dxfId="1812" priority="2265" operator="equal">
      <formula>"This credit is for the site only"</formula>
    </cfRule>
  </conditionalFormatting>
  <conditionalFormatting sqref="N1915:N1916">
    <cfRule type="cellIs" dxfId="1811" priority="2251" operator="equal">
      <formula>"Yes"</formula>
    </cfRule>
    <cfRule type="cellIs" dxfId="1810" priority="2252" operator="equal">
      <formula>"No update"</formula>
    </cfRule>
    <cfRule type="cellIs" dxfId="1809" priority="2253" operator="equal">
      <formula>"Site Only"</formula>
    </cfRule>
  </conditionalFormatting>
  <conditionalFormatting sqref="N1915:N1916">
    <cfRule type="cellIs" dxfId="1808" priority="2259" operator="equal">
      <formula>"No$751:$751 Update"</formula>
    </cfRule>
    <cfRule type="cellIs" dxfId="1807" priority="2260" operator="equal">
      <formula>"Updated"</formula>
    </cfRule>
    <cfRule type="cellIs" dxfId="1806" priority="2261" operator="equal">
      <formula>"Updated"</formula>
    </cfRule>
    <cfRule type="cellIs" dxfId="1805" priority="2262" operator="equal">
      <formula>"YES"</formula>
    </cfRule>
  </conditionalFormatting>
  <conditionalFormatting sqref="N1915:O1916">
    <cfRule type="cellIs" dxfId="1804" priority="2255" operator="equal">
      <formula>"Site only"</formula>
    </cfRule>
    <cfRule type="cellIs" dxfId="1803" priority="2256" operator="equal">
      <formula>"Portfolio Credit"</formula>
    </cfRule>
    <cfRule type="cellIs" dxfId="1802" priority="2257" operator="equal">
      <formula>"No Update"</formula>
    </cfRule>
    <cfRule type="cellIs" dxfId="1801" priority="2258" operator="equal">
      <formula>"New credit"</formula>
    </cfRule>
  </conditionalFormatting>
  <conditionalFormatting sqref="O1915:O1916">
    <cfRule type="cellIs" dxfId="1800" priority="2254" operator="equal">
      <formula>"Yes"</formula>
    </cfRule>
  </conditionalFormatting>
  <conditionalFormatting sqref="N1554">
    <cfRule type="cellIs" dxfId="1799" priority="2247" operator="equal">
      <formula>"No$751:$751 Update"</formula>
    </cfRule>
    <cfRule type="cellIs" dxfId="1798" priority="2248" operator="equal">
      <formula>"Updated"</formula>
    </cfRule>
    <cfRule type="cellIs" dxfId="1797" priority="2249" operator="equal">
      <formula>"Updated"</formula>
    </cfRule>
    <cfRule type="cellIs" dxfId="1796" priority="2250" operator="equal">
      <formula>"YES"</formula>
    </cfRule>
  </conditionalFormatting>
  <conditionalFormatting sqref="N1554">
    <cfRule type="cellIs" dxfId="1795" priority="2243" operator="equal">
      <formula>"Site only"</formula>
    </cfRule>
    <cfRule type="cellIs" dxfId="1794" priority="2244" operator="equal">
      <formula>"Portfolio Credit"</formula>
    </cfRule>
    <cfRule type="cellIs" dxfId="1793" priority="2245" operator="equal">
      <formula>"No Update"</formula>
    </cfRule>
    <cfRule type="cellIs" dxfId="1792" priority="2246" operator="equal">
      <formula>"New credit"</formula>
    </cfRule>
  </conditionalFormatting>
  <conditionalFormatting sqref="N1554">
    <cfRule type="cellIs" dxfId="1791" priority="2240" operator="equal">
      <formula>"Yes"</formula>
    </cfRule>
    <cfRule type="cellIs" dxfId="1790" priority="2241" operator="equal">
      <formula>"No update"</formula>
    </cfRule>
    <cfRule type="cellIs" dxfId="1789" priority="2242" operator="equal">
      <formula>"Site Only"</formula>
    </cfRule>
  </conditionalFormatting>
  <conditionalFormatting sqref="K1023">
    <cfRule type="cellIs" dxfId="1788" priority="2232" operator="equal">
      <formula>"Site only"</formula>
    </cfRule>
    <cfRule type="cellIs" dxfId="1787" priority="2233" operator="equal">
      <formula>"Portfolio Credit"</formula>
    </cfRule>
    <cfRule type="cellIs" dxfId="1786" priority="2234" operator="equal">
      <formula>"No Update"</formula>
    </cfRule>
    <cfRule type="cellIs" dxfId="1785" priority="2235" operator="equal">
      <formula>"New credit"</formula>
    </cfRule>
  </conditionalFormatting>
  <conditionalFormatting sqref="K1023">
    <cfRule type="cellIs" dxfId="1784" priority="2231" operator="equal">
      <formula>"Yes"</formula>
    </cfRule>
  </conditionalFormatting>
  <conditionalFormatting sqref="P550:Q550">
    <cfRule type="cellIs" dxfId="1783" priority="2207" operator="equal">
      <formula>"Site only"</formula>
    </cfRule>
    <cfRule type="cellIs" dxfId="1782" priority="2208" operator="equal">
      <formula>"Portfolio Credit"</formula>
    </cfRule>
    <cfRule type="cellIs" dxfId="1781" priority="2209" operator="equal">
      <formula>"No Update"</formula>
    </cfRule>
    <cfRule type="cellIs" dxfId="1780" priority="2210" operator="equal">
      <formula>"New credit"</formula>
    </cfRule>
  </conditionalFormatting>
  <conditionalFormatting sqref="P550">
    <cfRule type="cellIs" dxfId="1779" priority="2211" operator="equal">
      <formula>"No$751:$751 Update"</formula>
    </cfRule>
    <cfRule type="cellIs" dxfId="1778" priority="2212" operator="equal">
      <formula>"Updated"</formula>
    </cfRule>
    <cfRule type="cellIs" dxfId="1777" priority="2213" operator="equal">
      <formula>"Updated"</formula>
    </cfRule>
    <cfRule type="cellIs" dxfId="1776" priority="2214" operator="equal">
      <formula>"YES"</formula>
    </cfRule>
  </conditionalFormatting>
  <conditionalFormatting sqref="Q550 I550">
    <cfRule type="cellIs" dxfId="1775" priority="2206" operator="equal">
      <formula>"Yes"</formula>
    </cfRule>
  </conditionalFormatting>
  <conditionalFormatting sqref="P550">
    <cfRule type="cellIs" dxfId="1774" priority="2203" operator="equal">
      <formula>"Yes"</formula>
    </cfRule>
    <cfRule type="cellIs" dxfId="1773" priority="2204" operator="equal">
      <formula>"No update"</formula>
    </cfRule>
    <cfRule type="cellIs" dxfId="1772" priority="2205" operator="equal">
      <formula>"Site Only"</formula>
    </cfRule>
  </conditionalFormatting>
  <conditionalFormatting sqref="C554:C555">
    <cfRule type="cellIs" dxfId="1771" priority="2202" operator="equal">
      <formula>"Uploaded"</formula>
    </cfRule>
  </conditionalFormatting>
  <conditionalFormatting sqref="C556">
    <cfRule type="cellIs" dxfId="1770" priority="2201" operator="equal">
      <formula>"Uploaded"</formula>
    </cfRule>
  </conditionalFormatting>
  <conditionalFormatting sqref="P768">
    <cfRule type="containsText" dxfId="1769" priority="2195" operator="containsText" text="YES">
      <formula>NOT(ISERROR(SEARCH("YES",P768)))</formula>
    </cfRule>
  </conditionalFormatting>
  <conditionalFormatting sqref="P776:P783 P786 P789">
    <cfRule type="cellIs" dxfId="1768" priority="2190" operator="equal">
      <formula>"No$751:$751 Update"</formula>
    </cfRule>
    <cfRule type="cellIs" dxfId="1767" priority="2191" operator="equal">
      <formula>"Updated"</formula>
    </cfRule>
    <cfRule type="cellIs" dxfId="1766" priority="2192" operator="equal">
      <formula>"Updated"</formula>
    </cfRule>
    <cfRule type="cellIs" dxfId="1765" priority="2194" operator="equal">
      <formula>"YES"</formula>
    </cfRule>
  </conditionalFormatting>
  <conditionalFormatting sqref="C788:C789 C776:C786">
    <cfRule type="cellIs" dxfId="1764" priority="2193" operator="equal">
      <formula>"Uploaded"</formula>
    </cfRule>
  </conditionalFormatting>
  <conditionalFormatting sqref="P776:Q783 Q784:Q785 P786:Q786 P789:Q789">
    <cfRule type="cellIs" dxfId="1763" priority="2186" operator="equal">
      <formula>"Site only"</formula>
    </cfRule>
    <cfRule type="cellIs" dxfId="1762" priority="2187" operator="equal">
      <formula>"Portfolio Credit"</formula>
    </cfRule>
    <cfRule type="cellIs" dxfId="1761" priority="2188" operator="equal">
      <formula>"No Update"</formula>
    </cfRule>
    <cfRule type="cellIs" dxfId="1760" priority="2189" operator="equal">
      <formula>"New credit"</formula>
    </cfRule>
  </conditionalFormatting>
  <conditionalFormatting sqref="I789 K786 I786 Q776:Q786 Q789 K783 P779 I776:I783">
    <cfRule type="cellIs" dxfId="1759" priority="2185" operator="equal">
      <formula>"Yes"</formula>
    </cfRule>
  </conditionalFormatting>
  <conditionalFormatting sqref="P776:P783 P786 P789">
    <cfRule type="cellIs" dxfId="1758" priority="2182" operator="equal">
      <formula>"Yes"</formula>
    </cfRule>
    <cfRule type="cellIs" dxfId="1757" priority="2183" operator="equal">
      <formula>"No update"</formula>
    </cfRule>
    <cfRule type="cellIs" dxfId="1756" priority="2184" operator="equal">
      <formula>"Site Only"</formula>
    </cfRule>
  </conditionalFormatting>
  <conditionalFormatting sqref="G776:G782 G789 J782:K782 J781">
    <cfRule type="cellIs" dxfId="1755" priority="2181" operator="equal">
      <formula>"No update"</formula>
    </cfRule>
  </conditionalFormatting>
  <conditionalFormatting sqref="L776:L778 L780 L786 L789 L782:L783 Q779">
    <cfRule type="cellIs" dxfId="1754" priority="2180" operator="equal">
      <formula>"Site only"</formula>
    </cfRule>
  </conditionalFormatting>
  <conditionalFormatting sqref="L776:L778 L780 L786 L789 L782:L783 Q779">
    <cfRule type="cellIs" dxfId="1753" priority="2177" operator="equal">
      <formula>"This credit was previously reviewed for all sites"</formula>
    </cfRule>
    <cfRule type="cellIs" dxfId="1752" priority="2178" operator="equal">
      <formula>"This credit applies to all sites"</formula>
    </cfRule>
    <cfRule type="cellIs" dxfId="1751" priority="2179" operator="equal">
      <formula>"This credit is for the site only"</formula>
    </cfRule>
  </conditionalFormatting>
  <conditionalFormatting sqref="P781">
    <cfRule type="containsText" dxfId="1750" priority="2176" operator="containsText" text="YES">
      <formula>NOT(ISERROR(SEARCH("YES",P781)))</formula>
    </cfRule>
  </conditionalFormatting>
  <conditionalFormatting sqref="P790:P797 P800 P803">
    <cfRule type="cellIs" dxfId="1749" priority="2172" operator="equal">
      <formula>"No$751:$751 Update"</formula>
    </cfRule>
    <cfRule type="cellIs" dxfId="1748" priority="2172" operator="equal">
      <formula>"Updated"</formula>
    </cfRule>
    <cfRule type="cellIs" dxfId="1747" priority="2173" operator="equal">
      <formula>"Updated"</formula>
    </cfRule>
    <cfRule type="cellIs" dxfId="1746" priority="2175" operator="equal">
      <formula>"YES"</formula>
    </cfRule>
  </conditionalFormatting>
  <conditionalFormatting sqref="C802:C803 C790:C800">
    <cfRule type="cellIs" dxfId="1745" priority="2174" operator="equal">
      <formula>"Uploaded"</formula>
    </cfRule>
  </conditionalFormatting>
  <conditionalFormatting sqref="P790:Q797 Q798:Q799 P800:Q800 P803:Q803">
    <cfRule type="cellIs" dxfId="1744" priority="2167" operator="equal">
      <formula>"Site only"</formula>
    </cfRule>
    <cfRule type="cellIs" dxfId="1743" priority="2168" operator="equal">
      <formula>"Portfolio Credit"</formula>
    </cfRule>
    <cfRule type="cellIs" dxfId="1742" priority="2169" operator="equal">
      <formula>"No Update"</formula>
    </cfRule>
    <cfRule type="cellIs" dxfId="1741" priority="2170" operator="equal">
      <formula>"New credit"</formula>
    </cfRule>
  </conditionalFormatting>
  <conditionalFormatting sqref="I803 K800 I800 Q790:Q800 Q803 K797 P793 I790:I797">
    <cfRule type="cellIs" dxfId="1740" priority="2166" operator="equal">
      <formula>"Yes"</formula>
    </cfRule>
  </conditionalFormatting>
  <conditionalFormatting sqref="P790:P797 P800 P803">
    <cfRule type="cellIs" dxfId="1739" priority="2163" operator="equal">
      <formula>"Yes"</formula>
    </cfRule>
    <cfRule type="cellIs" dxfId="1738" priority="2164" operator="equal">
      <formula>"No update"</formula>
    </cfRule>
    <cfRule type="cellIs" dxfId="1737" priority="2165" operator="equal">
      <formula>"Site Only"</formula>
    </cfRule>
  </conditionalFormatting>
  <conditionalFormatting sqref="G790:G796 G803 J796:K796 J795">
    <cfRule type="cellIs" dxfId="1736" priority="2162" operator="equal">
      <formula>"No update"</formula>
    </cfRule>
  </conditionalFormatting>
  <conditionalFormatting sqref="L790:L792 L794 L800 L803 L796:L797 Q793">
    <cfRule type="cellIs" dxfId="1735" priority="2161" operator="equal">
      <formula>"Site only"</formula>
    </cfRule>
  </conditionalFormatting>
  <conditionalFormatting sqref="L790:L792 L794 L800 L803 L796:L797 Q793">
    <cfRule type="cellIs" dxfId="1734" priority="2158" operator="equal">
      <formula>"This credit was previously reviewed for all sites"</formula>
    </cfRule>
    <cfRule type="cellIs" dxfId="1733" priority="2159" operator="equal">
      <formula>"This credit applies to all sites"</formula>
    </cfRule>
    <cfRule type="cellIs" dxfId="1732" priority="2160" operator="equal">
      <formula>"This credit is for the site only"</formula>
    </cfRule>
  </conditionalFormatting>
  <conditionalFormatting sqref="P795">
    <cfRule type="containsText" dxfId="1731" priority="2157" operator="containsText" text="YES">
      <formula>NOT(ISERROR(SEARCH("YES",P795)))</formula>
    </cfRule>
  </conditionalFormatting>
  <conditionalFormatting sqref="P818:P825 P828 P831">
    <cfRule type="cellIs" dxfId="1730" priority="2152" operator="equal">
      <formula>"No$751:$751 Update"</formula>
    </cfRule>
    <cfRule type="cellIs" dxfId="1729" priority="2153" operator="equal">
      <formula>"Updated"</formula>
    </cfRule>
    <cfRule type="cellIs" dxfId="1728" priority="2155" operator="equal">
      <formula>"YES"</formula>
    </cfRule>
  </conditionalFormatting>
  <conditionalFormatting sqref="C830:C831 C818:C828">
    <cfRule type="cellIs" dxfId="1727" priority="2154" operator="equal">
      <formula>"Uploaded"</formula>
    </cfRule>
  </conditionalFormatting>
  <conditionalFormatting sqref="P818:Q825 Q826:Q827 P828:Q828 P831:Q831">
    <cfRule type="cellIs" dxfId="1726" priority="2148" operator="equal">
      <formula>"Site only"</formula>
    </cfRule>
    <cfRule type="cellIs" dxfId="1725" priority="2149" operator="equal">
      <formula>"Portfolio Credit"</formula>
    </cfRule>
    <cfRule type="cellIs" dxfId="1724" priority="2150" operator="equal">
      <formula>"No Update"</formula>
    </cfRule>
    <cfRule type="cellIs" dxfId="1723" priority="2151" operator="equal">
      <formula>"New credit"</formula>
    </cfRule>
  </conditionalFormatting>
  <conditionalFormatting sqref="I831 K828 I828 Q818:Q828 Q831 K825 P821 I818:I825">
    <cfRule type="cellIs" dxfId="1722" priority="2147" operator="equal">
      <formula>"Yes"</formula>
    </cfRule>
  </conditionalFormatting>
  <conditionalFormatting sqref="P818:P825 P828 P831">
    <cfRule type="cellIs" dxfId="1721" priority="2144" operator="equal">
      <formula>"Yes"</formula>
    </cfRule>
    <cfRule type="cellIs" dxfId="1720" priority="2145" operator="equal">
      <formula>"No update"</formula>
    </cfRule>
    <cfRule type="cellIs" dxfId="1719" priority="2146" operator="equal">
      <formula>"Site Only"</formula>
    </cfRule>
  </conditionalFormatting>
  <conditionalFormatting sqref="G818:G824 G831 J824:K824 J823">
    <cfRule type="cellIs" dxfId="1718" priority="2143" operator="equal">
      <formula>"No update"</formula>
    </cfRule>
  </conditionalFormatting>
  <conditionalFormatting sqref="L818:L820 L822 L828 L831 L824:L825 Q821">
    <cfRule type="cellIs" dxfId="1717" priority="2142" operator="equal">
      <formula>"Site only"</formula>
    </cfRule>
  </conditionalFormatting>
  <conditionalFormatting sqref="L818:L820 L822 L828 L831 L824:L825 Q821">
    <cfRule type="cellIs" dxfId="1716" priority="2139" operator="equal">
      <formula>"This credit was previously reviewed for all sites"</formula>
    </cfRule>
    <cfRule type="cellIs" dxfId="1715" priority="2140" operator="equal">
      <formula>"This credit applies to all sites"</formula>
    </cfRule>
    <cfRule type="cellIs" dxfId="1714" priority="2141" operator="equal">
      <formula>"This credit is for the site only"</formula>
    </cfRule>
  </conditionalFormatting>
  <conditionalFormatting sqref="P823">
    <cfRule type="containsText" dxfId="1713" priority="2138" operator="containsText" text="YES">
      <formula>NOT(ISERROR(SEARCH("YES",P823)))</formula>
    </cfRule>
  </conditionalFormatting>
  <conditionalFormatting sqref="P832:P839 P842 P845">
    <cfRule type="cellIs" dxfId="1712" priority="2133" operator="equal">
      <formula>"No$751:$751 Update"</formula>
    </cfRule>
    <cfRule type="cellIs" dxfId="1711" priority="2134" operator="equal">
      <formula>"Updated"</formula>
    </cfRule>
    <cfRule type="cellIs" dxfId="1710" priority="2134" operator="equal">
      <formula>"Updated"</formula>
    </cfRule>
    <cfRule type="cellIs" dxfId="1709" priority="2136" operator="equal">
      <formula>"YES"</formula>
    </cfRule>
  </conditionalFormatting>
  <conditionalFormatting sqref="C844:C845 C832:C842">
    <cfRule type="cellIs" dxfId="1708" priority="2135" operator="equal">
      <formula>"Uploaded"</formula>
    </cfRule>
  </conditionalFormatting>
  <conditionalFormatting sqref="P832:Q839 Q840:Q841 P842:Q842 P845:Q845">
    <cfRule type="cellIs" dxfId="1707" priority="2129" operator="equal">
      <formula>"Site only"</formula>
    </cfRule>
    <cfRule type="cellIs" dxfId="1706" priority="2130" operator="equal">
      <formula>"Portfolio Credit"</formula>
    </cfRule>
    <cfRule type="cellIs" dxfId="1705" priority="2131" operator="equal">
      <formula>"No Update"</formula>
    </cfRule>
    <cfRule type="cellIs" dxfId="1704" priority="2132" operator="equal">
      <formula>"New credit"</formula>
    </cfRule>
  </conditionalFormatting>
  <conditionalFormatting sqref="I845 K842 I842 Q832:Q842 Q845 K839 P835 I832:I839">
    <cfRule type="cellIs" dxfId="1703" priority="2128" operator="equal">
      <formula>"Yes"</formula>
    </cfRule>
  </conditionalFormatting>
  <conditionalFormatting sqref="P832:P839 P842 P845">
    <cfRule type="cellIs" dxfId="1702" priority="2125" operator="equal">
      <formula>"Yes"</formula>
    </cfRule>
    <cfRule type="cellIs" dxfId="1701" priority="2126" operator="equal">
      <formula>"No update"</formula>
    </cfRule>
    <cfRule type="cellIs" dxfId="1700" priority="2127" operator="equal">
      <formula>"Site Only"</formula>
    </cfRule>
  </conditionalFormatting>
  <conditionalFormatting sqref="G832:G838 G845 J838:K838 J837">
    <cfRule type="cellIs" dxfId="1699" priority="2124" operator="equal">
      <formula>"No update"</formula>
    </cfRule>
  </conditionalFormatting>
  <conditionalFormatting sqref="L832:L834 L836 L842 L845 L838:L839 Q835">
    <cfRule type="cellIs" dxfId="1698" priority="2123" operator="equal">
      <formula>"Site only"</formula>
    </cfRule>
  </conditionalFormatting>
  <conditionalFormatting sqref="L832:L834 L836 L842 L845 L838:L839 Q835">
    <cfRule type="cellIs" dxfId="1697" priority="2120" operator="equal">
      <formula>"This credit was previously reviewed for all sites"</formula>
    </cfRule>
    <cfRule type="cellIs" dxfId="1696" priority="2121" operator="equal">
      <formula>"This credit applies to all sites"</formula>
    </cfRule>
    <cfRule type="cellIs" dxfId="1695" priority="2122" operator="equal">
      <formula>"This credit is for the site only"</formula>
    </cfRule>
  </conditionalFormatting>
  <conditionalFormatting sqref="P837">
    <cfRule type="containsText" dxfId="1694" priority="2119" operator="containsText" text="YES">
      <formula>NOT(ISERROR(SEARCH("YES",P837)))</formula>
    </cfRule>
  </conditionalFormatting>
  <conditionalFormatting sqref="C858:C859 C846:C856">
    <cfRule type="cellIs" dxfId="1693" priority="2097" operator="equal">
      <formula>"Uploaded"</formula>
    </cfRule>
  </conditionalFormatting>
  <conditionalFormatting sqref="P846:Q853 Q854:Q855 P856:Q856 P859:Q859">
    <cfRule type="cellIs" dxfId="1692" priority="2091" operator="equal">
      <formula>"Site only"</formula>
    </cfRule>
    <cfRule type="cellIs" dxfId="1691" priority="2092" operator="equal">
      <formula>"Portfolio Credit"</formula>
    </cfRule>
    <cfRule type="cellIs" dxfId="1690" priority="2093" operator="equal">
      <formula>"No Update"</formula>
    </cfRule>
    <cfRule type="cellIs" dxfId="1689" priority="2094" operator="equal">
      <formula>"New credit"</formula>
    </cfRule>
  </conditionalFormatting>
  <conditionalFormatting sqref="I859 K856 I856 Q846:Q856 Q859 K853 P849 I846:I853">
    <cfRule type="cellIs" dxfId="1688" priority="2090" operator="equal">
      <formula>"Yes"</formula>
    </cfRule>
  </conditionalFormatting>
  <conditionalFormatting sqref="P846:P853 P856 P859">
    <cfRule type="cellIs" dxfId="1687" priority="2087" operator="equal">
      <formula>"Yes"</formula>
    </cfRule>
    <cfRule type="cellIs" dxfId="1686" priority="2088" operator="equal">
      <formula>"No update"</formula>
    </cfRule>
    <cfRule type="cellIs" dxfId="1685" priority="2089" operator="equal">
      <formula>"Site Only"</formula>
    </cfRule>
  </conditionalFormatting>
  <conditionalFormatting sqref="G846:G852 G859 J852:K852 J851">
    <cfRule type="cellIs" dxfId="1684" priority="2086" operator="equal">
      <formula>"No update"</formula>
    </cfRule>
  </conditionalFormatting>
  <conditionalFormatting sqref="L846:L848 L850 L856 L859 L852:L853 Q849">
    <cfRule type="cellIs" dxfId="1683" priority="2085" operator="equal">
      <formula>"Site only"</formula>
    </cfRule>
  </conditionalFormatting>
  <conditionalFormatting sqref="L846:L848 L850 L856 L859 L852:L853 Q849">
    <cfRule type="cellIs" dxfId="1682" priority="2082" operator="equal">
      <formula>"This credit was previously reviewed for all sites"</formula>
    </cfRule>
    <cfRule type="cellIs" dxfId="1681" priority="2083" operator="equal">
      <formula>"This credit applies to all sites"</formula>
    </cfRule>
    <cfRule type="cellIs" dxfId="1680" priority="2084" operator="equal">
      <formula>"This credit is for the site only"</formula>
    </cfRule>
  </conditionalFormatting>
  <conditionalFormatting sqref="P851">
    <cfRule type="containsText" dxfId="1679" priority="2081" operator="containsText" text="YES">
      <formula>NOT(ISERROR(SEARCH("YES",P851)))</formula>
    </cfRule>
  </conditionalFormatting>
  <conditionalFormatting sqref="P846:P853 P856 P859">
    <cfRule type="cellIs" dxfId="1678" priority="2095" operator="equal">
      <formula>"No$751:$751 Update"</formula>
    </cfRule>
    <cfRule type="cellIs" dxfId="1677" priority="2096" operator="equal">
      <formula>"Updated"</formula>
    </cfRule>
    <cfRule type="cellIs" dxfId="1676" priority="2098" operator="equal">
      <formula>"YES"</formula>
    </cfRule>
  </conditionalFormatting>
  <conditionalFormatting sqref="C900:C901 C888:C898">
    <cfRule type="cellIs" dxfId="1675" priority="2078" operator="equal">
      <formula>"Uploaded"</formula>
    </cfRule>
  </conditionalFormatting>
  <conditionalFormatting sqref="P888:Q895 Q896:Q897 P898:Q898 P901:Q901">
    <cfRule type="cellIs" dxfId="1674" priority="2072" operator="equal">
      <formula>"Site only"</formula>
    </cfRule>
    <cfRule type="cellIs" dxfId="1673" priority="2073" operator="equal">
      <formula>"Portfolio Credit"</formula>
    </cfRule>
    <cfRule type="cellIs" dxfId="1672" priority="2074" operator="equal">
      <formula>"No Update"</formula>
    </cfRule>
    <cfRule type="cellIs" dxfId="1671" priority="2075" operator="equal">
      <formula>"New credit"</formula>
    </cfRule>
  </conditionalFormatting>
  <conditionalFormatting sqref="I901 K898 I898 Q888:Q898 Q901 K895 P891 I888:I895">
    <cfRule type="cellIs" dxfId="1670" priority="2071" operator="equal">
      <formula>"Yes"</formula>
    </cfRule>
  </conditionalFormatting>
  <conditionalFormatting sqref="P888:P895 P898 P901">
    <cfRule type="cellIs" dxfId="1669" priority="2068" operator="equal">
      <formula>"Yes"</formula>
    </cfRule>
    <cfRule type="cellIs" dxfId="1668" priority="2069" operator="equal">
      <formula>"No update"</formula>
    </cfRule>
    <cfRule type="cellIs" dxfId="1667" priority="2070" operator="equal">
      <formula>"Site Only"</formula>
    </cfRule>
  </conditionalFormatting>
  <conditionalFormatting sqref="G888:G894 G901 J894:K894 J893">
    <cfRule type="cellIs" dxfId="1666" priority="2067" operator="equal">
      <formula>"No update"</formula>
    </cfRule>
  </conditionalFormatting>
  <conditionalFormatting sqref="L888:L890 L892 L898 L901 L894:L895 Q891">
    <cfRule type="cellIs" dxfId="1665" priority="2066" operator="equal">
      <formula>"Site only"</formula>
    </cfRule>
  </conditionalFormatting>
  <conditionalFormatting sqref="L888:L890 L892 L898 L901 L894:L895 Q891">
    <cfRule type="cellIs" dxfId="1664" priority="2063" operator="equal">
      <formula>"This credit was previously reviewed for all sites"</formula>
    </cfRule>
    <cfRule type="cellIs" dxfId="1663" priority="2064" operator="equal">
      <formula>"This credit applies to all sites"</formula>
    </cfRule>
    <cfRule type="cellIs" dxfId="1662" priority="2065" operator="equal">
      <formula>"This credit is for the site only"</formula>
    </cfRule>
  </conditionalFormatting>
  <conditionalFormatting sqref="P893">
    <cfRule type="containsText" dxfId="1661" priority="2062" operator="containsText" text="YES">
      <formula>NOT(ISERROR(SEARCH("YES",P893)))</formula>
    </cfRule>
  </conditionalFormatting>
  <conditionalFormatting sqref="P888:P895 P898 P901">
    <cfRule type="cellIs" dxfId="1660" priority="2076" operator="equal">
      <formula>"No$751:$751 Update"</formula>
    </cfRule>
    <cfRule type="cellIs" dxfId="1659" priority="2077" operator="equal">
      <formula>"Updated"</formula>
    </cfRule>
    <cfRule type="cellIs" dxfId="1658" priority="2079" operator="equal">
      <formula>"YES"</formula>
    </cfRule>
    <cfRule type="cellIs" dxfId="1657" priority="11155" operator="equal">
      <formula>"Updated"</formula>
    </cfRule>
  </conditionalFormatting>
  <conditionalFormatting sqref="C914:C915 C902:C912">
    <cfRule type="cellIs" dxfId="1656" priority="2059" operator="equal">
      <formula>"Uploaded"</formula>
    </cfRule>
  </conditionalFormatting>
  <conditionalFormatting sqref="P902:Q909 Q910:Q911 P912:Q912 P915:Q915">
    <cfRule type="cellIs" dxfId="1655" priority="2053" operator="equal">
      <formula>"Site only"</formula>
    </cfRule>
    <cfRule type="cellIs" dxfId="1654" priority="2054" operator="equal">
      <formula>"Portfolio Credit"</formula>
    </cfRule>
    <cfRule type="cellIs" dxfId="1653" priority="2055" operator="equal">
      <formula>"No Update"</formula>
    </cfRule>
    <cfRule type="cellIs" dxfId="1652" priority="2056" operator="equal">
      <formula>"New credit"</formula>
    </cfRule>
  </conditionalFormatting>
  <conditionalFormatting sqref="I915 K912 I912 Q902:Q912 Q915 K909 P905 I902:I909">
    <cfRule type="cellIs" dxfId="1651" priority="2052" operator="equal">
      <formula>"Yes"</formula>
    </cfRule>
  </conditionalFormatting>
  <conditionalFormatting sqref="P902:P909 P912 P915">
    <cfRule type="cellIs" dxfId="1650" priority="2049" operator="equal">
      <formula>"Yes"</formula>
    </cfRule>
    <cfRule type="cellIs" dxfId="1649" priority="2050" operator="equal">
      <formula>"No update"</formula>
    </cfRule>
    <cfRule type="cellIs" dxfId="1648" priority="2051" operator="equal">
      <formula>"Site Only"</formula>
    </cfRule>
  </conditionalFormatting>
  <conditionalFormatting sqref="G902:G908 G915 J908:K908 J907">
    <cfRule type="cellIs" dxfId="1647" priority="2048" operator="equal">
      <formula>"No update"</formula>
    </cfRule>
  </conditionalFormatting>
  <conditionalFormatting sqref="L902:L904 L906 L912 L915 L908:L909 Q905">
    <cfRule type="cellIs" dxfId="1646" priority="2047" operator="equal">
      <formula>"Site only"</formula>
    </cfRule>
  </conditionalFormatting>
  <conditionalFormatting sqref="L902:L904 L906 L912 L915 L908:L909 Q905">
    <cfRule type="cellIs" dxfId="1645" priority="2044" operator="equal">
      <formula>"This credit was previously reviewed for all sites"</formula>
    </cfRule>
    <cfRule type="cellIs" dxfId="1644" priority="2045" operator="equal">
      <formula>"This credit applies to all sites"</formula>
    </cfRule>
    <cfRule type="cellIs" dxfId="1643" priority="2046" operator="equal">
      <formula>"This credit is for the site only"</formula>
    </cfRule>
  </conditionalFormatting>
  <conditionalFormatting sqref="P907">
    <cfRule type="containsText" dxfId="1642" priority="2043" operator="containsText" text="YES">
      <formula>NOT(ISERROR(SEARCH("YES",P907)))</formula>
    </cfRule>
  </conditionalFormatting>
  <conditionalFormatting sqref="P902:P909 P912 P915">
    <cfRule type="cellIs" dxfId="1641" priority="2057" operator="equal">
      <formula>"No$751:$751 Update"</formula>
    </cfRule>
    <cfRule type="cellIs" dxfId="1640" priority="2058" operator="equal">
      <formula>"Updated"</formula>
    </cfRule>
    <cfRule type="cellIs" dxfId="1639" priority="2060" operator="equal">
      <formula>"YES"</formula>
    </cfRule>
  </conditionalFormatting>
  <conditionalFormatting sqref="C928:C929 C916:C926">
    <cfRule type="cellIs" dxfId="1638" priority="2040" operator="equal">
      <formula>"Uploaded"</formula>
    </cfRule>
  </conditionalFormatting>
  <conditionalFormatting sqref="P916:Q923 Q924:Q925 P926:Q926 P929:Q929">
    <cfRule type="cellIs" dxfId="1637" priority="2034" operator="equal">
      <formula>"Site only"</formula>
    </cfRule>
    <cfRule type="cellIs" dxfId="1636" priority="2035" operator="equal">
      <formula>"Portfolio Credit"</formula>
    </cfRule>
    <cfRule type="cellIs" dxfId="1635" priority="2036" operator="equal">
      <formula>"No Update"</formula>
    </cfRule>
    <cfRule type="cellIs" dxfId="1634" priority="2037" operator="equal">
      <formula>"New credit"</formula>
    </cfRule>
  </conditionalFormatting>
  <conditionalFormatting sqref="I929 K926 I926 Q916:Q926 Q929 K923 P919 I916:I923">
    <cfRule type="cellIs" dxfId="1633" priority="2033" operator="equal">
      <formula>"Yes"</formula>
    </cfRule>
  </conditionalFormatting>
  <conditionalFormatting sqref="P916:P923 P926 P929">
    <cfRule type="cellIs" dxfId="1632" priority="2030" operator="equal">
      <formula>"Yes"</formula>
    </cfRule>
    <cfRule type="cellIs" dxfId="1631" priority="2031" operator="equal">
      <formula>"No update"</formula>
    </cfRule>
    <cfRule type="cellIs" dxfId="1630" priority="2032" operator="equal">
      <formula>"Site Only"</formula>
    </cfRule>
  </conditionalFormatting>
  <conditionalFormatting sqref="G916:G922 G929 J922:K922 J921">
    <cfRule type="cellIs" dxfId="1629" priority="2029" operator="equal">
      <formula>"No update"</formula>
    </cfRule>
  </conditionalFormatting>
  <conditionalFormatting sqref="L916:L918 L920 L926 L929 L922:L923 Q919">
    <cfRule type="cellIs" dxfId="1628" priority="2028" operator="equal">
      <formula>"Site only"</formula>
    </cfRule>
  </conditionalFormatting>
  <conditionalFormatting sqref="L916:L918 L920 L926 L929 L922:L923 Q919">
    <cfRule type="cellIs" dxfId="1627" priority="2025" operator="equal">
      <formula>"This credit was previously reviewed for all sites"</formula>
    </cfRule>
    <cfRule type="cellIs" dxfId="1626" priority="2026" operator="equal">
      <formula>"This credit applies to all sites"</formula>
    </cfRule>
    <cfRule type="cellIs" dxfId="1625" priority="2027" operator="equal">
      <formula>"This credit is for the site only"</formula>
    </cfRule>
  </conditionalFormatting>
  <conditionalFormatting sqref="P921">
    <cfRule type="containsText" dxfId="1624" priority="2024" operator="containsText" text="YES">
      <formula>NOT(ISERROR(SEARCH("YES",P921)))</formula>
    </cfRule>
  </conditionalFormatting>
  <conditionalFormatting sqref="P916:P923 P926 P929">
    <cfRule type="cellIs" dxfId="1623" priority="2038" operator="equal">
      <formula>"No$751:$751 Update"</formula>
    </cfRule>
    <cfRule type="cellIs" dxfId="1622" priority="2039" operator="equal">
      <formula>"Updated"</formula>
    </cfRule>
    <cfRule type="cellIs" dxfId="1621" priority="2041" operator="equal">
      <formula>"YES"</formula>
    </cfRule>
    <cfRule type="cellIs" dxfId="1620" priority="11156" operator="equal">
      <formula>"Updated"</formula>
    </cfRule>
  </conditionalFormatting>
  <conditionalFormatting sqref="P804:P811 P814 P817">
    <cfRule type="cellIs" dxfId="1619" priority="2018" operator="equal">
      <formula>"No$751:$751 Update"</formula>
    </cfRule>
    <cfRule type="cellIs" dxfId="1618" priority="2019" operator="equal">
      <formula>"Updated"</formula>
    </cfRule>
    <cfRule type="cellIs" dxfId="1617" priority="2020" operator="equal">
      <formula>"Updated"</formula>
    </cfRule>
    <cfRule type="cellIs" dxfId="1616" priority="2021" operator="equal">
      <formula>"YES"</formula>
    </cfRule>
  </conditionalFormatting>
  <conditionalFormatting sqref="C816:C817 C804:C814">
    <cfRule type="cellIs" dxfId="1615" priority="11157" operator="equal">
      <formula>"Uploaded"</formula>
    </cfRule>
  </conditionalFormatting>
  <conditionalFormatting sqref="P804:Q811 Q812:Q813 P814:Q814 P817:Q817">
    <cfRule type="cellIs" dxfId="1614" priority="2014" operator="equal">
      <formula>"Site only"</formula>
    </cfRule>
    <cfRule type="cellIs" dxfId="1613" priority="2015" operator="equal">
      <formula>"Portfolio Credit"</formula>
    </cfRule>
    <cfRule type="cellIs" dxfId="1612" priority="2016" operator="equal">
      <formula>"No Update"</formula>
    </cfRule>
    <cfRule type="cellIs" dxfId="1611" priority="2017" operator="equal">
      <formula>"New credit"</formula>
    </cfRule>
  </conditionalFormatting>
  <conditionalFormatting sqref="I817 K814 I814 Q804:Q814 Q817 K811 P807 I804:I811">
    <cfRule type="cellIs" dxfId="1610" priority="2013" operator="equal">
      <formula>"Yes"</formula>
    </cfRule>
  </conditionalFormatting>
  <conditionalFormatting sqref="P804:P811 P814 P817">
    <cfRule type="cellIs" dxfId="1609" priority="2010" operator="equal">
      <formula>"Yes"</formula>
    </cfRule>
    <cfRule type="cellIs" dxfId="1608" priority="2011" operator="equal">
      <formula>"No update"</formula>
    </cfRule>
    <cfRule type="cellIs" dxfId="1607" priority="2012" operator="equal">
      <formula>"Site Only"</formula>
    </cfRule>
  </conditionalFormatting>
  <conditionalFormatting sqref="G804:G810 G817 J810:K810 J809">
    <cfRule type="cellIs" dxfId="1606" priority="2009" operator="equal">
      <formula>"No update"</formula>
    </cfRule>
  </conditionalFormatting>
  <conditionalFormatting sqref="L804:L806 L808 L814 L817 L810:L811 Q807">
    <cfRule type="cellIs" dxfId="1605" priority="2008" operator="equal">
      <formula>"Site only"</formula>
    </cfRule>
  </conditionalFormatting>
  <conditionalFormatting sqref="L804:L806 L808 L814 L817 L810:L811 Q807">
    <cfRule type="cellIs" dxfId="1604" priority="2005" operator="equal">
      <formula>"This credit was previously reviewed for all sites"</formula>
    </cfRule>
    <cfRule type="cellIs" dxfId="1603" priority="2006" operator="equal">
      <formula>"This credit applies to all sites"</formula>
    </cfRule>
    <cfRule type="cellIs" dxfId="1602" priority="2007" operator="equal">
      <formula>"This credit is for the site only"</formula>
    </cfRule>
  </conditionalFormatting>
  <conditionalFormatting sqref="P809">
    <cfRule type="containsText" dxfId="1601" priority="2004" operator="containsText" text="YES">
      <formula>NOT(ISERROR(SEARCH("YES",P809)))</formula>
    </cfRule>
  </conditionalFormatting>
  <conditionalFormatting sqref="C872:C873 C860:C870">
    <cfRule type="cellIs" dxfId="1600" priority="1984" operator="equal">
      <formula>"Uploaded"</formula>
    </cfRule>
  </conditionalFormatting>
  <conditionalFormatting sqref="P860:Q867 Q868:Q869 P870:Q870 P873:Q873">
    <cfRule type="cellIs" dxfId="1599" priority="1978" operator="equal">
      <formula>"Site only"</formula>
    </cfRule>
    <cfRule type="cellIs" dxfId="1598" priority="1979" operator="equal">
      <formula>"Portfolio Credit"</formula>
    </cfRule>
    <cfRule type="cellIs" dxfId="1597" priority="1980" operator="equal">
      <formula>"No Update"</formula>
    </cfRule>
    <cfRule type="cellIs" dxfId="1596" priority="1981" operator="equal">
      <formula>"New credit"</formula>
    </cfRule>
  </conditionalFormatting>
  <conditionalFormatting sqref="I873 K870 I870 Q860:Q870 Q873 K867 P863 I860:I867">
    <cfRule type="cellIs" dxfId="1595" priority="1977" operator="equal">
      <formula>"Yes"</formula>
    </cfRule>
  </conditionalFormatting>
  <conditionalFormatting sqref="P860:P867 P870 P873">
    <cfRule type="cellIs" dxfId="1594" priority="1974" operator="equal">
      <formula>"Yes"</formula>
    </cfRule>
    <cfRule type="cellIs" dxfId="1593" priority="1975" operator="equal">
      <formula>"No update"</formula>
    </cfRule>
    <cfRule type="cellIs" dxfId="1592" priority="1976" operator="equal">
      <formula>"Site Only"</formula>
    </cfRule>
  </conditionalFormatting>
  <conditionalFormatting sqref="G860:G866 G873 J866:K866 J865">
    <cfRule type="cellIs" dxfId="1591" priority="1973" operator="equal">
      <formula>"No update"</formula>
    </cfRule>
  </conditionalFormatting>
  <conditionalFormatting sqref="L860:L862 L864 L870 L873 L866:L867 Q863">
    <cfRule type="cellIs" dxfId="1590" priority="1972" operator="equal">
      <formula>"Site only"</formula>
    </cfRule>
  </conditionalFormatting>
  <conditionalFormatting sqref="L860:L862 L864 L870 L873 L866:L867 Q863">
    <cfRule type="cellIs" dxfId="1589" priority="1969" operator="equal">
      <formula>"This credit was previously reviewed for all sites"</formula>
    </cfRule>
    <cfRule type="cellIs" dxfId="1588" priority="1970" operator="equal">
      <formula>"This credit applies to all sites"</formula>
    </cfRule>
    <cfRule type="cellIs" dxfId="1587" priority="1971" operator="equal">
      <formula>"This credit is for the site only"</formula>
    </cfRule>
  </conditionalFormatting>
  <conditionalFormatting sqref="P865">
    <cfRule type="containsText" dxfId="1586" priority="1968" operator="containsText" text="YES">
      <formula>NOT(ISERROR(SEARCH("YES",P865)))</formula>
    </cfRule>
  </conditionalFormatting>
  <conditionalFormatting sqref="P860:P867 P870 P873">
    <cfRule type="cellIs" dxfId="1585" priority="1982" operator="equal">
      <formula>"No$751:$751 Update"</formula>
    </cfRule>
    <cfRule type="cellIs" dxfId="1584" priority="1983" operator="equal">
      <formula>"Updated"</formula>
    </cfRule>
    <cfRule type="cellIs" dxfId="1583" priority="1985" operator="equal">
      <formula>"YES"</formula>
    </cfRule>
  </conditionalFormatting>
  <conditionalFormatting sqref="C886:C887 C874:C884">
    <cfRule type="cellIs" dxfId="1582" priority="1965" operator="equal">
      <formula>"Uploaded"</formula>
    </cfRule>
  </conditionalFormatting>
  <conditionalFormatting sqref="P874:Q881 Q882:Q883 P884:Q884 P887:Q887">
    <cfRule type="cellIs" dxfId="1581" priority="1959" operator="equal">
      <formula>"Site only"</formula>
    </cfRule>
    <cfRule type="cellIs" dxfId="1580" priority="1960" operator="equal">
      <formula>"Portfolio Credit"</formula>
    </cfRule>
    <cfRule type="cellIs" dxfId="1579" priority="1961" operator="equal">
      <formula>"No Update"</formula>
    </cfRule>
    <cfRule type="cellIs" dxfId="1578" priority="1962" operator="equal">
      <formula>"New credit"</formula>
    </cfRule>
  </conditionalFormatting>
  <conditionalFormatting sqref="I887 K884 I884 Q874:Q884 Q887 K881 P877 I874:I881">
    <cfRule type="cellIs" dxfId="1577" priority="1958" operator="equal">
      <formula>"Yes"</formula>
    </cfRule>
  </conditionalFormatting>
  <conditionalFormatting sqref="P874:P881 P884 P887">
    <cfRule type="cellIs" dxfId="1576" priority="1955" operator="equal">
      <formula>"Yes"</formula>
    </cfRule>
    <cfRule type="cellIs" dxfId="1575" priority="1956" operator="equal">
      <formula>"No update"</formula>
    </cfRule>
    <cfRule type="cellIs" dxfId="1574" priority="1957" operator="equal">
      <formula>"Site Only"</formula>
    </cfRule>
  </conditionalFormatting>
  <conditionalFormatting sqref="G874:G880 G887 J880:K880 J879">
    <cfRule type="cellIs" dxfId="1573" priority="1954" operator="equal">
      <formula>"No update"</formula>
    </cfRule>
  </conditionalFormatting>
  <conditionalFormatting sqref="L874:L876 L878 L884 L887 L880:L881 Q877">
    <cfRule type="cellIs" dxfId="1572" priority="1953" operator="equal">
      <formula>"Site only"</formula>
    </cfRule>
  </conditionalFormatting>
  <conditionalFormatting sqref="L874:L876 L878 L884 L887 L880:L881 Q877">
    <cfRule type="cellIs" dxfId="1571" priority="1950" operator="equal">
      <formula>"This credit was previously reviewed for all sites"</formula>
    </cfRule>
    <cfRule type="cellIs" dxfId="1570" priority="1951" operator="equal">
      <formula>"This credit applies to all sites"</formula>
    </cfRule>
    <cfRule type="cellIs" dxfId="1569" priority="1952" operator="equal">
      <formula>"This credit is for the site only"</formula>
    </cfRule>
  </conditionalFormatting>
  <conditionalFormatting sqref="P879">
    <cfRule type="containsText" dxfId="1568" priority="1949" operator="containsText" text="YES">
      <formula>NOT(ISERROR(SEARCH("YES",P879)))</formula>
    </cfRule>
  </conditionalFormatting>
  <conditionalFormatting sqref="P874:P881 P884 P887">
    <cfRule type="cellIs" dxfId="1567" priority="1963" operator="equal">
      <formula>"No$751:$751 Update"</formula>
    </cfRule>
    <cfRule type="cellIs" dxfId="1566" priority="1964" operator="equal">
      <formula>"Updated"</formula>
    </cfRule>
    <cfRule type="cellIs" dxfId="1565" priority="1966" operator="equal">
      <formula>"YES"</formula>
    </cfRule>
  </conditionalFormatting>
  <conditionalFormatting sqref="C2167:C2169">
    <cfRule type="cellIs" dxfId="1564" priority="1948" operator="equal">
      <formula>"Uploaded"</formula>
    </cfRule>
  </conditionalFormatting>
  <conditionalFormatting sqref="I2167:I2169">
    <cfRule type="cellIs" dxfId="1563" priority="1947" operator="equal">
      <formula>"Yes"</formula>
    </cfRule>
  </conditionalFormatting>
  <conditionalFormatting sqref="G2167:G2169">
    <cfRule type="cellIs" dxfId="1562" priority="1946" operator="equal">
      <formula>"No update"</formula>
    </cfRule>
  </conditionalFormatting>
  <conditionalFormatting sqref="L2167:L2169">
    <cfRule type="cellIs" dxfId="1561" priority="1945" operator="equal">
      <formula>"Site only"</formula>
    </cfRule>
  </conditionalFormatting>
  <conditionalFormatting sqref="L2167:L2169">
    <cfRule type="cellIs" dxfId="1560" priority="1942" operator="equal">
      <formula>"This credit was previously reviewed for all sites"</formula>
    </cfRule>
    <cfRule type="cellIs" dxfId="1559" priority="1943" operator="equal">
      <formula>"This credit applies to all sites"</formula>
    </cfRule>
    <cfRule type="cellIs" dxfId="1558" priority="1944" operator="equal">
      <formula>"This credit is for the site only"</formula>
    </cfRule>
  </conditionalFormatting>
  <conditionalFormatting sqref="Q2182">
    <cfRule type="containsText" dxfId="1557" priority="1941" operator="containsText" text="YES">
      <formula>NOT(ISERROR(SEARCH("YES",Q2182)))</formula>
    </cfRule>
  </conditionalFormatting>
  <conditionalFormatting sqref="P2182:P2192 P2170">
    <cfRule type="cellIs" dxfId="1556" priority="1936" operator="equal">
      <formula>"No$751:$751 Update"</formula>
    </cfRule>
    <cfRule type="cellIs" dxfId="1555" priority="1937" operator="equal">
      <formula>"Updated"</formula>
    </cfRule>
    <cfRule type="cellIs" dxfId="1554" priority="1938" operator="equal">
      <formula>"Updated"</formula>
    </cfRule>
    <cfRule type="cellIs" dxfId="1553" priority="1940" operator="equal">
      <formula>"YES"</formula>
    </cfRule>
  </conditionalFormatting>
  <conditionalFormatting sqref="C2187:C2188 C2170">
    <cfRule type="cellIs" dxfId="1552" priority="1939" operator="equal">
      <formula>"Uploaded"</formula>
    </cfRule>
  </conditionalFormatting>
  <conditionalFormatting sqref="P2182:Q2192 P2170:Q2170">
    <cfRule type="cellIs" dxfId="1551" priority="1932" operator="equal">
      <formula>"Site only"</formula>
    </cfRule>
    <cfRule type="cellIs" dxfId="1550" priority="1933" operator="equal">
      <formula>"Portfolio Credit"</formula>
    </cfRule>
    <cfRule type="cellIs" dxfId="1549" priority="1934" operator="equal">
      <formula>"No Update"</formula>
    </cfRule>
    <cfRule type="cellIs" dxfId="1548" priority="1935" operator="equal">
      <formula>"New credit"</formula>
    </cfRule>
  </conditionalFormatting>
  <conditionalFormatting sqref="Q2170 Q2182:Q2192 I2183:I2192 I2170">
    <cfRule type="cellIs" dxfId="1547" priority="1931" operator="equal">
      <formula>"Yes"</formula>
    </cfRule>
  </conditionalFormatting>
  <conditionalFormatting sqref="P2182:P2192 P2170">
    <cfRule type="cellIs" dxfId="1546" priority="1928" operator="equal">
      <formula>"Yes"</formula>
    </cfRule>
    <cfRule type="cellIs" dxfId="1545" priority="1929" operator="equal">
      <formula>"No update"</formula>
    </cfRule>
    <cfRule type="cellIs" dxfId="1544" priority="1930" operator="equal">
      <formula>"Site Only"</formula>
    </cfRule>
  </conditionalFormatting>
  <conditionalFormatting sqref="C2198">
    <cfRule type="cellIs" dxfId="1543" priority="1927" operator="equal">
      <formula>"Uploaded"</formula>
    </cfRule>
  </conditionalFormatting>
  <conditionalFormatting sqref="K2194 P2198">
    <cfRule type="cellIs" dxfId="1542" priority="1923" operator="equal">
      <formula>"Yes"</formula>
    </cfRule>
    <cfRule type="cellIs" dxfId="1541" priority="1924" operator="equal">
      <formula>"No update"</formula>
    </cfRule>
    <cfRule type="cellIs" dxfId="1540" priority="1925" operator="equal">
      <formula>"Site Only"</formula>
    </cfRule>
  </conditionalFormatting>
  <conditionalFormatting sqref="K2194 P2198">
    <cfRule type="cellIs" dxfId="1539" priority="1926" operator="equal">
      <formula>"Uploaded"</formula>
    </cfRule>
  </conditionalFormatting>
  <conditionalFormatting sqref="Q2193">
    <cfRule type="containsText" dxfId="1538" priority="1922" operator="containsText" text="YES">
      <formula>NOT(ISERROR(SEARCH("YES",Q2193)))</formula>
    </cfRule>
  </conditionalFormatting>
  <conditionalFormatting sqref="P2193">
    <cfRule type="cellIs" dxfId="1537" priority="1918" operator="equal">
      <formula>"No$751:$751 Update"</formula>
    </cfRule>
    <cfRule type="cellIs" dxfId="1536" priority="1919" operator="equal">
      <formula>"Updated"</formula>
    </cfRule>
    <cfRule type="cellIs" dxfId="1535" priority="1920" operator="equal">
      <formula>"Updated"</formula>
    </cfRule>
    <cfRule type="cellIs" dxfId="1534" priority="1921" operator="equal">
      <formula>"YES"</formula>
    </cfRule>
  </conditionalFormatting>
  <conditionalFormatting sqref="P2193:Q2193">
    <cfRule type="cellIs" dxfId="1533" priority="1914" operator="equal">
      <formula>"Site only"</formula>
    </cfRule>
    <cfRule type="cellIs" dxfId="1532" priority="1915" operator="equal">
      <formula>"Portfolio Credit"</formula>
    </cfRule>
    <cfRule type="cellIs" dxfId="1531" priority="1916" operator="equal">
      <formula>"No Update"</formula>
    </cfRule>
    <cfRule type="cellIs" dxfId="1530" priority="1917" operator="equal">
      <formula>"New credit"</formula>
    </cfRule>
  </conditionalFormatting>
  <conditionalFormatting sqref="Q2193 I2193">
    <cfRule type="cellIs" dxfId="1529" priority="1913" operator="equal">
      <formula>"Yes"</formula>
    </cfRule>
  </conditionalFormatting>
  <conditionalFormatting sqref="P2193">
    <cfRule type="cellIs" dxfId="1528" priority="1910" operator="equal">
      <formula>"Yes"</formula>
    </cfRule>
    <cfRule type="cellIs" dxfId="1527" priority="1911" operator="equal">
      <formula>"No update"</formula>
    </cfRule>
    <cfRule type="cellIs" dxfId="1526" priority="1912" operator="equal">
      <formula>"Site Only"</formula>
    </cfRule>
  </conditionalFormatting>
  <conditionalFormatting sqref="Q2193">
    <cfRule type="cellIs" dxfId="1525" priority="1906" operator="equal">
      <formula>"No$751:$751 Update"</formula>
    </cfRule>
    <cfRule type="cellIs" dxfId="1524" priority="1907" operator="equal">
      <formula>"Updated"</formula>
    </cfRule>
    <cfRule type="cellIs" dxfId="1523" priority="1908" operator="equal">
      <formula>"Updated"</formula>
    </cfRule>
    <cfRule type="cellIs" dxfId="1522" priority="1909" operator="equal">
      <formula>"YES"</formula>
    </cfRule>
  </conditionalFormatting>
  <conditionalFormatting sqref="Q2193">
    <cfRule type="cellIs" dxfId="1521" priority="1903" operator="equal">
      <formula>"Yes"</formula>
    </cfRule>
    <cfRule type="cellIs" dxfId="1520" priority="1904" operator="equal">
      <formula>"No update"</formula>
    </cfRule>
    <cfRule type="cellIs" dxfId="1519" priority="1905" operator="equal">
      <formula>"Site Only"</formula>
    </cfRule>
  </conditionalFormatting>
  <conditionalFormatting sqref="Q2195">
    <cfRule type="cellIs" dxfId="1518" priority="1899" operator="equal">
      <formula>"No$751:$751 Update"</formula>
    </cfRule>
    <cfRule type="cellIs" dxfId="1517" priority="1900" operator="equal">
      <formula>"Updated"</formula>
    </cfRule>
    <cfRule type="cellIs" dxfId="1516" priority="1901" operator="equal">
      <formula>"Updated"</formula>
    </cfRule>
    <cfRule type="cellIs" dxfId="1515" priority="1902" operator="equal">
      <formula>"YES"</formula>
    </cfRule>
  </conditionalFormatting>
  <conditionalFormatting sqref="Q2195">
    <cfRule type="cellIs" dxfId="1514" priority="1895" operator="equal">
      <formula>"Site only"</formula>
    </cfRule>
    <cfRule type="cellIs" dxfId="1513" priority="1896" operator="equal">
      <formula>"Portfolio Credit"</formula>
    </cfRule>
    <cfRule type="cellIs" dxfId="1512" priority="1897" operator="equal">
      <formula>"No Update"</formula>
    </cfRule>
    <cfRule type="cellIs" dxfId="1511" priority="1898" operator="equal">
      <formula>"New credit"</formula>
    </cfRule>
  </conditionalFormatting>
  <conditionalFormatting sqref="Q2195">
    <cfRule type="cellIs" dxfId="1510" priority="1892" operator="equal">
      <formula>"Yes"</formula>
    </cfRule>
    <cfRule type="cellIs" dxfId="1509" priority="1893" operator="equal">
      <formula>"No update"</formula>
    </cfRule>
    <cfRule type="cellIs" dxfId="1508" priority="1894" operator="equal">
      <formula>"Site Only"</formula>
    </cfRule>
  </conditionalFormatting>
  <conditionalFormatting sqref="P2195">
    <cfRule type="cellIs" dxfId="1507" priority="1888" operator="equal">
      <formula>"No$751:$751 Update"</formula>
    </cfRule>
    <cfRule type="cellIs" dxfId="1506" priority="1889" operator="equal">
      <formula>"Updated"</formula>
    </cfRule>
    <cfRule type="cellIs" dxfId="1505" priority="1890" operator="equal">
      <formula>"Updated"</formula>
    </cfRule>
    <cfRule type="cellIs" dxfId="1504" priority="1891" operator="equal">
      <formula>"YES"</formula>
    </cfRule>
  </conditionalFormatting>
  <conditionalFormatting sqref="P2195">
    <cfRule type="cellIs" dxfId="1503" priority="1884" operator="equal">
      <formula>"Site only"</formula>
    </cfRule>
    <cfRule type="cellIs" dxfId="1502" priority="1885" operator="equal">
      <formula>"Portfolio Credit"</formula>
    </cfRule>
    <cfRule type="cellIs" dxfId="1501" priority="1886" operator="equal">
      <formula>"No Update"</formula>
    </cfRule>
    <cfRule type="cellIs" dxfId="1500" priority="1887" operator="equal">
      <formula>"New credit"</formula>
    </cfRule>
  </conditionalFormatting>
  <conditionalFormatting sqref="P2195">
    <cfRule type="cellIs" dxfId="1499" priority="1881" operator="equal">
      <formula>"Yes"</formula>
    </cfRule>
    <cfRule type="cellIs" dxfId="1498" priority="1882" operator="equal">
      <formula>"No update"</formula>
    </cfRule>
    <cfRule type="cellIs" dxfId="1497" priority="1883" operator="equal">
      <formula>"Site Only"</formula>
    </cfRule>
  </conditionalFormatting>
  <conditionalFormatting sqref="Q2198">
    <cfRule type="cellIs" dxfId="1496" priority="1877" operator="equal">
      <formula>"No$751:$751 Update"</formula>
    </cfRule>
    <cfRule type="cellIs" dxfId="1495" priority="1878" operator="equal">
      <formula>"Updated"</formula>
    </cfRule>
    <cfRule type="cellIs" dxfId="1494" priority="1879" operator="equal">
      <formula>"Updated"</formula>
    </cfRule>
    <cfRule type="cellIs" dxfId="1493" priority="1880" operator="equal">
      <formula>"YES"</formula>
    </cfRule>
  </conditionalFormatting>
  <conditionalFormatting sqref="Q2198">
    <cfRule type="cellIs" dxfId="1492" priority="1873" operator="equal">
      <formula>"Site only"</formula>
    </cfRule>
    <cfRule type="cellIs" dxfId="1491" priority="1874" operator="equal">
      <formula>"Portfolio Credit"</formula>
    </cfRule>
    <cfRule type="cellIs" dxfId="1490" priority="1875" operator="equal">
      <formula>"No Update"</formula>
    </cfRule>
    <cfRule type="cellIs" dxfId="1489" priority="1876" operator="equal">
      <formula>"New credit"</formula>
    </cfRule>
  </conditionalFormatting>
  <conditionalFormatting sqref="Q2198">
    <cfRule type="cellIs" dxfId="1488" priority="1870" operator="equal">
      <formula>"Yes"</formula>
    </cfRule>
    <cfRule type="cellIs" dxfId="1487" priority="1871" operator="equal">
      <formula>"No update"</formula>
    </cfRule>
    <cfRule type="cellIs" dxfId="1486" priority="1872" operator="equal">
      <formula>"Site Only"</formula>
    </cfRule>
  </conditionalFormatting>
  <conditionalFormatting sqref="I2196">
    <cfRule type="cellIs" dxfId="1485" priority="1849" operator="equal">
      <formula>"Yes"</formula>
    </cfRule>
  </conditionalFormatting>
  <conditionalFormatting sqref="P2196">
    <cfRule type="cellIs" dxfId="1484" priority="1853" operator="equal">
      <formula>"Site only"</formula>
    </cfRule>
    <cfRule type="cellIs" dxfId="1483" priority="1854" operator="equal">
      <formula>"Portfolio Credit"</formula>
    </cfRule>
    <cfRule type="cellIs" dxfId="1482" priority="1855" operator="equal">
      <formula>"No Update"</formula>
    </cfRule>
    <cfRule type="cellIs" dxfId="1481" priority="1856" operator="equal">
      <formula>"New credit"</formula>
    </cfRule>
  </conditionalFormatting>
  <conditionalFormatting sqref="C2197">
    <cfRule type="cellIs" dxfId="1480" priority="1868" operator="equal">
      <formula>"Uploaded"</formula>
    </cfRule>
  </conditionalFormatting>
  <conditionalFormatting sqref="P2196">
    <cfRule type="cellIs" dxfId="1479" priority="1857" operator="equal">
      <formula>"No$751:$751 Update"</formula>
    </cfRule>
    <cfRule type="cellIs" dxfId="1478" priority="1858" operator="equal">
      <formula>"Updated"</formula>
    </cfRule>
    <cfRule type="cellIs" dxfId="1477" priority="1859" operator="equal">
      <formula>"Updated"</formula>
    </cfRule>
    <cfRule type="cellIs" dxfId="1476" priority="1860" operator="equal">
      <formula>"YES"</formula>
    </cfRule>
  </conditionalFormatting>
  <conditionalFormatting sqref="P2196">
    <cfRule type="cellIs" dxfId="1475" priority="1850" operator="equal">
      <formula>"Yes"</formula>
    </cfRule>
    <cfRule type="cellIs" dxfId="1474" priority="1851" operator="equal">
      <formula>"No update"</formula>
    </cfRule>
    <cfRule type="cellIs" dxfId="1473" priority="1852" operator="equal">
      <formula>"Site Only"</formula>
    </cfRule>
  </conditionalFormatting>
  <conditionalFormatting sqref="P2179:P2180">
    <cfRule type="cellIs" dxfId="1472" priority="1833" operator="equal">
      <formula>"No$751:$751 Update"</formula>
    </cfRule>
    <cfRule type="cellIs" dxfId="1471" priority="1834" operator="equal">
      <formula>"Updated"</formula>
    </cfRule>
    <cfRule type="cellIs" dxfId="1470" priority="1835" operator="equal">
      <formula>"Updated"</formula>
    </cfRule>
    <cfRule type="cellIs" dxfId="1469" priority="1836" operator="equal">
      <formula>"YES"</formula>
    </cfRule>
  </conditionalFormatting>
  <conditionalFormatting sqref="P2179:P2180">
    <cfRule type="cellIs" dxfId="1468" priority="1829" operator="equal">
      <formula>"Site only"</formula>
    </cfRule>
    <cfRule type="cellIs" dxfId="1467" priority="1830" operator="equal">
      <formula>"Portfolio Credit"</formula>
    </cfRule>
    <cfRule type="cellIs" dxfId="1466" priority="1831" operator="equal">
      <formula>"No Update"</formula>
    </cfRule>
    <cfRule type="cellIs" dxfId="1465" priority="1832" operator="equal">
      <formula>"New credit"</formula>
    </cfRule>
  </conditionalFormatting>
  <conditionalFormatting sqref="P2179:P2180">
    <cfRule type="cellIs" dxfId="1464" priority="1826" operator="equal">
      <formula>"Yes"</formula>
    </cfRule>
    <cfRule type="cellIs" dxfId="1463" priority="1827" operator="equal">
      <formula>"No update"</formula>
    </cfRule>
    <cfRule type="cellIs" dxfId="1462" priority="1828" operator="equal">
      <formula>"Site Only"</formula>
    </cfRule>
  </conditionalFormatting>
  <conditionalFormatting sqref="C2184">
    <cfRule type="cellIs" dxfId="1461" priority="1824" operator="equal">
      <formula>"Uploaded"</formula>
    </cfRule>
  </conditionalFormatting>
  <conditionalFormatting sqref="C2183">
    <cfRule type="cellIs" dxfId="1460" priority="1823" operator="equal">
      <formula>"Uploaded"</formula>
    </cfRule>
  </conditionalFormatting>
  <conditionalFormatting sqref="C2181">
    <cfRule type="cellIs" dxfId="1459" priority="1822" operator="equal">
      <formula>"Uploaded"</formula>
    </cfRule>
  </conditionalFormatting>
  <conditionalFormatting sqref="C2186">
    <cfRule type="cellIs" dxfId="1458" priority="1821" operator="equal">
      <formula>"Uploaded"</formula>
    </cfRule>
  </conditionalFormatting>
  <conditionalFormatting sqref="C2189:C2196">
    <cfRule type="cellIs" dxfId="1457" priority="1819" operator="equal">
      <formula>"Uploaded"</formula>
    </cfRule>
  </conditionalFormatting>
  <conditionalFormatting sqref="C2194">
    <cfRule type="cellIs" dxfId="1456" priority="1818" operator="equal">
      <formula>"Uploaded"</formula>
    </cfRule>
  </conditionalFormatting>
  <conditionalFormatting sqref="C2193">
    <cfRule type="cellIs" dxfId="1455" priority="1817" operator="equal">
      <formula>"Uploaded"</formula>
    </cfRule>
  </conditionalFormatting>
  <conditionalFormatting sqref="C2191">
    <cfRule type="cellIs" dxfId="1454" priority="1816" operator="equal">
      <formula>"Uploaded"</formula>
    </cfRule>
  </conditionalFormatting>
  <conditionalFormatting sqref="C2196">
    <cfRule type="cellIs" dxfId="1453" priority="1815" operator="equal">
      <formula>"Uploaded"</formula>
    </cfRule>
  </conditionalFormatting>
  <conditionalFormatting sqref="C2192">
    <cfRule type="cellIs" dxfId="1452" priority="1814" operator="equal">
      <formula>"Uploaded"</formula>
    </cfRule>
  </conditionalFormatting>
  <conditionalFormatting sqref="G2170 G2183:G2196 G2198">
    <cfRule type="cellIs" dxfId="1451" priority="1813" operator="equal">
      <formula>"No update"</formula>
    </cfRule>
  </conditionalFormatting>
  <conditionalFormatting sqref="L2170 L2198">
    <cfRule type="cellIs" dxfId="1450" priority="1812" operator="equal">
      <formula>"Site only"</formula>
    </cfRule>
  </conditionalFormatting>
  <conditionalFormatting sqref="L2170">
    <cfRule type="cellIs" dxfId="1449" priority="1800" operator="equal">
      <formula>"This credit was previously reviewed for all sites"</formula>
    </cfRule>
    <cfRule type="cellIs" dxfId="1448" priority="1801" operator="equal">
      <formula>"This credit applies to all sites"</formula>
    </cfRule>
    <cfRule type="cellIs" dxfId="1447" priority="1802" operator="equal">
      <formula>"This credit is for the site only"</formula>
    </cfRule>
  </conditionalFormatting>
  <conditionalFormatting sqref="P2168">
    <cfRule type="cellIs" dxfId="1446" priority="1608" operator="equal">
      <formula>"Yes"</formula>
    </cfRule>
    <cfRule type="cellIs" dxfId="1445" priority="1609" operator="equal">
      <formula>"No update"</formula>
    </cfRule>
    <cfRule type="cellIs" dxfId="1444" priority="1610" operator="equal">
      <formula>"Site Only"</formula>
    </cfRule>
  </conditionalFormatting>
  <conditionalFormatting sqref="P2168">
    <cfRule type="cellIs" dxfId="1443" priority="1616" operator="equal">
      <formula>"No$751:$751 Update"</formula>
    </cfRule>
    <cfRule type="cellIs" dxfId="1442" priority="1617" operator="equal">
      <formula>"Updated"</formula>
    </cfRule>
    <cfRule type="cellIs" dxfId="1441" priority="1618" operator="equal">
      <formula>"Updated"</formula>
    </cfRule>
    <cfRule type="cellIs" dxfId="1440" priority="1619" operator="equal">
      <formula>"YES"</formula>
    </cfRule>
  </conditionalFormatting>
  <conditionalFormatting sqref="P2168">
    <cfRule type="cellIs" dxfId="1439" priority="1612" operator="equal">
      <formula>"Site only"</formula>
    </cfRule>
    <cfRule type="cellIs" dxfId="1438" priority="1613" operator="equal">
      <formula>"Portfolio Credit"</formula>
    </cfRule>
    <cfRule type="cellIs" dxfId="1437" priority="1614" operator="equal">
      <formula>"No Update"</formula>
    </cfRule>
    <cfRule type="cellIs" dxfId="1436" priority="1615" operator="equal">
      <formula>"New credit"</formula>
    </cfRule>
  </conditionalFormatting>
  <conditionalFormatting sqref="I187:I188">
    <cfRule type="cellIs" dxfId="1435" priority="1607" operator="equal">
      <formula>"Yes"</formula>
    </cfRule>
  </conditionalFormatting>
  <conditionalFormatting sqref="G187:G188">
    <cfRule type="cellIs" dxfId="1434" priority="1606" operator="equal">
      <formula>"No update"</formula>
    </cfRule>
  </conditionalFormatting>
  <conditionalFormatting sqref="L187:L188">
    <cfRule type="cellIs" dxfId="1433" priority="1605" operator="equal">
      <formula>"Site only"</formula>
    </cfRule>
  </conditionalFormatting>
  <conditionalFormatting sqref="L187:L188">
    <cfRule type="cellIs" dxfId="1432" priority="1602" operator="equal">
      <formula>"This credit was previously reviewed for all sites"</formula>
    </cfRule>
    <cfRule type="cellIs" dxfId="1431" priority="1603" operator="equal">
      <formula>"This credit applies to all sites"</formula>
    </cfRule>
    <cfRule type="cellIs" dxfId="1430" priority="1604" operator="equal">
      <formula>"This credit is for the site only"</formula>
    </cfRule>
  </conditionalFormatting>
  <conditionalFormatting sqref="I2179">
    <cfRule type="cellIs" dxfId="1429" priority="1598" operator="equal">
      <formula>"No$751:$751 Update"</formula>
    </cfRule>
    <cfRule type="cellIs" dxfId="1428" priority="1599" operator="equal">
      <formula>"Updated"</formula>
    </cfRule>
    <cfRule type="cellIs" dxfId="1427" priority="1600" operator="equal">
      <formula>"Updated"</formula>
    </cfRule>
    <cfRule type="cellIs" dxfId="1426" priority="1601" operator="equal">
      <formula>"YES"</formula>
    </cfRule>
  </conditionalFormatting>
  <conditionalFormatting sqref="I2179">
    <cfRule type="cellIs" dxfId="1425" priority="1594" operator="equal">
      <formula>"Site only"</formula>
    </cfRule>
    <cfRule type="cellIs" dxfId="1424" priority="1595" operator="equal">
      <formula>"Portfolio Credit"</formula>
    </cfRule>
    <cfRule type="cellIs" dxfId="1423" priority="1596" operator="equal">
      <formula>"No Update"</formula>
    </cfRule>
    <cfRule type="cellIs" dxfId="1422" priority="1597" operator="equal">
      <formula>"New credit"</formula>
    </cfRule>
  </conditionalFormatting>
  <conditionalFormatting sqref="I2179">
    <cfRule type="cellIs" dxfId="1421" priority="1591" operator="equal">
      <formula>"Yes"</formula>
    </cfRule>
    <cfRule type="cellIs" dxfId="1420" priority="1592" operator="equal">
      <formula>"No update"</formula>
    </cfRule>
    <cfRule type="cellIs" dxfId="1419" priority="1593" operator="equal">
      <formula>"Site Only"</formula>
    </cfRule>
  </conditionalFormatting>
  <conditionalFormatting sqref="D2200 C2201:C2207">
    <cfRule type="cellIs" dxfId="1418" priority="1590" operator="equal">
      <formula>"Uploaded"</formula>
    </cfRule>
  </conditionalFormatting>
  <conditionalFormatting sqref="I2199 I2203">
    <cfRule type="cellIs" dxfId="1417" priority="1589" operator="equal">
      <formula>"Yes"</formula>
    </cfRule>
  </conditionalFormatting>
  <conditionalFormatting sqref="G2199 G2203">
    <cfRule type="cellIs" dxfId="1416" priority="1588" operator="equal">
      <formula>"No update"</formula>
    </cfRule>
  </conditionalFormatting>
  <conditionalFormatting sqref="L2216:L2217 K2215 L2199 L2203:L2214">
    <cfRule type="cellIs" dxfId="1415" priority="1587" operator="equal">
      <formula>"Site only"</formula>
    </cfRule>
  </conditionalFormatting>
  <conditionalFormatting sqref="L2216:L2217 K2215 L2199 L2203:L2214 L2219">
    <cfRule type="cellIs" dxfId="1414" priority="1584" operator="equal">
      <formula>"This credit was previously reviewed for all sites"</formula>
    </cfRule>
    <cfRule type="cellIs" dxfId="1413" priority="1585" operator="equal">
      <formula>"This credit applies to all sites"</formula>
    </cfRule>
    <cfRule type="cellIs" dxfId="1412" priority="1586" operator="equal">
      <formula>"This credit is for the site only"</formula>
    </cfRule>
  </conditionalFormatting>
  <conditionalFormatting sqref="Q2203">
    <cfRule type="containsText" dxfId="1411" priority="1583" operator="containsText" text="YES">
      <formula>NOT(ISERROR(SEARCH("YES",Q2203)))</formula>
    </cfRule>
  </conditionalFormatting>
  <conditionalFormatting sqref="P2203:P2213">
    <cfRule type="cellIs" dxfId="1410" priority="1578" operator="equal">
      <formula>"No$751:$751 Update"</formula>
    </cfRule>
    <cfRule type="cellIs" dxfId="1409" priority="1579" operator="equal">
      <formula>"Updated"</formula>
    </cfRule>
    <cfRule type="cellIs" dxfId="1408" priority="1580" operator="equal">
      <formula>"Updated"</formula>
    </cfRule>
    <cfRule type="cellIs" dxfId="1407" priority="1582" operator="equal">
      <formula>"YES"</formula>
    </cfRule>
  </conditionalFormatting>
  <conditionalFormatting sqref="C2208:C2209">
    <cfRule type="cellIs" dxfId="1406" priority="1581" operator="equal">
      <formula>"Uploaded"</formula>
    </cfRule>
  </conditionalFormatting>
  <conditionalFormatting sqref="P2203:Q2213">
    <cfRule type="cellIs" dxfId="1405" priority="1574" operator="equal">
      <formula>"Site only"</formula>
    </cfRule>
    <cfRule type="cellIs" dxfId="1404" priority="1575" operator="equal">
      <formula>"Portfolio Credit"</formula>
    </cfRule>
    <cfRule type="cellIs" dxfId="1403" priority="1576" operator="equal">
      <formula>"No Update"</formula>
    </cfRule>
    <cfRule type="cellIs" dxfId="1402" priority="1577" operator="equal">
      <formula>"New credit"</formula>
    </cfRule>
  </conditionalFormatting>
  <conditionalFormatting sqref="Q2203:Q2213 I2204:I2213">
    <cfRule type="cellIs" dxfId="1401" priority="1573" operator="equal">
      <formula>"Yes"</formula>
    </cfRule>
  </conditionalFormatting>
  <conditionalFormatting sqref="P2203:P2213">
    <cfRule type="cellIs" dxfId="1400" priority="1570" operator="equal">
      <formula>"Yes"</formula>
    </cfRule>
    <cfRule type="cellIs" dxfId="1399" priority="1571" operator="equal">
      <formula>"No update"</formula>
    </cfRule>
    <cfRule type="cellIs" dxfId="1398" priority="1572" operator="equal">
      <formula>"Site Only"</formula>
    </cfRule>
  </conditionalFormatting>
  <conditionalFormatting sqref="C2219">
    <cfRule type="cellIs" dxfId="1397" priority="1569" operator="equal">
      <formula>"Uploaded"</formula>
    </cfRule>
  </conditionalFormatting>
  <conditionalFormatting sqref="K2215 P2219">
    <cfRule type="cellIs" dxfId="1396" priority="1565" operator="equal">
      <formula>"Yes"</formula>
    </cfRule>
    <cfRule type="cellIs" dxfId="1395" priority="1566" operator="equal">
      <formula>"No update"</formula>
    </cfRule>
    <cfRule type="cellIs" dxfId="1394" priority="1567" operator="equal">
      <formula>"Site Only"</formula>
    </cfRule>
  </conditionalFormatting>
  <conditionalFormatting sqref="K2215 P2219">
    <cfRule type="cellIs" dxfId="1393" priority="1568" operator="equal">
      <formula>"Uploaded"</formula>
    </cfRule>
  </conditionalFormatting>
  <conditionalFormatting sqref="Q2214">
    <cfRule type="containsText" dxfId="1392" priority="1564" operator="containsText" text="YES">
      <formula>NOT(ISERROR(SEARCH("YES",Q2214)))</formula>
    </cfRule>
  </conditionalFormatting>
  <conditionalFormatting sqref="P2214">
    <cfRule type="cellIs" dxfId="1391" priority="1560" operator="equal">
      <formula>"No$751:$751 Update"</formula>
    </cfRule>
    <cfRule type="cellIs" dxfId="1390" priority="1561" operator="equal">
      <formula>"Updated"</formula>
    </cfRule>
    <cfRule type="cellIs" dxfId="1389" priority="1562" operator="equal">
      <formula>"Updated"</formula>
    </cfRule>
    <cfRule type="cellIs" dxfId="1388" priority="1563" operator="equal">
      <formula>"YES"</formula>
    </cfRule>
  </conditionalFormatting>
  <conditionalFormatting sqref="P2214:Q2214">
    <cfRule type="cellIs" dxfId="1387" priority="1556" operator="equal">
      <formula>"Site only"</formula>
    </cfRule>
    <cfRule type="cellIs" dxfId="1386" priority="1557" operator="equal">
      <formula>"Portfolio Credit"</formula>
    </cfRule>
    <cfRule type="cellIs" dxfId="1385" priority="1558" operator="equal">
      <formula>"No Update"</formula>
    </cfRule>
    <cfRule type="cellIs" dxfId="1384" priority="1559" operator="equal">
      <formula>"New credit"</formula>
    </cfRule>
  </conditionalFormatting>
  <conditionalFormatting sqref="Q2214 I2214">
    <cfRule type="cellIs" dxfId="1383" priority="1555" operator="equal">
      <formula>"Yes"</formula>
    </cfRule>
  </conditionalFormatting>
  <conditionalFormatting sqref="P2214">
    <cfRule type="cellIs" dxfId="1382" priority="1552" operator="equal">
      <formula>"Yes"</formula>
    </cfRule>
    <cfRule type="cellIs" dxfId="1381" priority="1553" operator="equal">
      <formula>"No update"</formula>
    </cfRule>
    <cfRule type="cellIs" dxfId="1380" priority="1554" operator="equal">
      <formula>"Site Only"</formula>
    </cfRule>
  </conditionalFormatting>
  <conditionalFormatting sqref="Q2214">
    <cfRule type="cellIs" dxfId="1379" priority="1548" operator="equal">
      <formula>"No$751:$751 Update"</formula>
    </cfRule>
    <cfRule type="cellIs" dxfId="1378" priority="1549" operator="equal">
      <formula>"Updated"</formula>
    </cfRule>
    <cfRule type="cellIs" dxfId="1377" priority="1550" operator="equal">
      <formula>"Updated"</formula>
    </cfRule>
    <cfRule type="cellIs" dxfId="1376" priority="1551" operator="equal">
      <formula>"YES"</formula>
    </cfRule>
  </conditionalFormatting>
  <conditionalFormatting sqref="Q2214">
    <cfRule type="cellIs" dxfId="1375" priority="1545" operator="equal">
      <formula>"Yes"</formula>
    </cfRule>
    <cfRule type="cellIs" dxfId="1374" priority="1546" operator="equal">
      <formula>"No update"</formula>
    </cfRule>
    <cfRule type="cellIs" dxfId="1373" priority="1547" operator="equal">
      <formula>"Site Only"</formula>
    </cfRule>
  </conditionalFormatting>
  <conditionalFormatting sqref="Q2216">
    <cfRule type="cellIs" dxfId="1372" priority="1541" operator="equal">
      <formula>"No$751:$751 Update"</formula>
    </cfRule>
    <cfRule type="cellIs" dxfId="1371" priority="1542" operator="equal">
      <formula>"Updated"</formula>
    </cfRule>
    <cfRule type="cellIs" dxfId="1370" priority="1543" operator="equal">
      <formula>"Updated"</formula>
    </cfRule>
    <cfRule type="cellIs" dxfId="1369" priority="1544" operator="equal">
      <formula>"YES"</formula>
    </cfRule>
  </conditionalFormatting>
  <conditionalFormatting sqref="Q2216">
    <cfRule type="cellIs" dxfId="1368" priority="1537" operator="equal">
      <formula>"Site only"</formula>
    </cfRule>
    <cfRule type="cellIs" dxfId="1367" priority="1538" operator="equal">
      <formula>"Portfolio Credit"</formula>
    </cfRule>
    <cfRule type="cellIs" dxfId="1366" priority="1539" operator="equal">
      <formula>"No Update"</formula>
    </cfRule>
    <cfRule type="cellIs" dxfId="1365" priority="1540" operator="equal">
      <formula>"New credit"</formula>
    </cfRule>
  </conditionalFormatting>
  <conditionalFormatting sqref="Q2216">
    <cfRule type="cellIs" dxfId="1364" priority="1534" operator="equal">
      <formula>"Yes"</formula>
    </cfRule>
    <cfRule type="cellIs" dxfId="1363" priority="1535" operator="equal">
      <formula>"No update"</formula>
    </cfRule>
    <cfRule type="cellIs" dxfId="1362" priority="1536" operator="equal">
      <formula>"Site Only"</formula>
    </cfRule>
  </conditionalFormatting>
  <conditionalFormatting sqref="P2216">
    <cfRule type="cellIs" dxfId="1361" priority="1530" operator="equal">
      <formula>"No$751:$751 Update"</formula>
    </cfRule>
    <cfRule type="cellIs" dxfId="1360" priority="1531" operator="equal">
      <formula>"Updated"</formula>
    </cfRule>
    <cfRule type="cellIs" dxfId="1359" priority="1532" operator="equal">
      <formula>"Updated"</formula>
    </cfRule>
    <cfRule type="cellIs" dxfId="1358" priority="1533" operator="equal">
      <formula>"YES"</formula>
    </cfRule>
  </conditionalFormatting>
  <conditionalFormatting sqref="P2216">
    <cfRule type="cellIs" dxfId="1357" priority="1526" operator="equal">
      <formula>"Site only"</formula>
    </cfRule>
    <cfRule type="cellIs" dxfId="1356" priority="1527" operator="equal">
      <formula>"Portfolio Credit"</formula>
    </cfRule>
    <cfRule type="cellIs" dxfId="1355" priority="1528" operator="equal">
      <formula>"No Update"</formula>
    </cfRule>
    <cfRule type="cellIs" dxfId="1354" priority="1529" operator="equal">
      <formula>"New credit"</formula>
    </cfRule>
  </conditionalFormatting>
  <conditionalFormatting sqref="P2216">
    <cfRule type="cellIs" dxfId="1353" priority="1523" operator="equal">
      <formula>"Yes"</formula>
    </cfRule>
    <cfRule type="cellIs" dxfId="1352" priority="1524" operator="equal">
      <formula>"No update"</formula>
    </cfRule>
    <cfRule type="cellIs" dxfId="1351" priority="1525" operator="equal">
      <formula>"Site Only"</formula>
    </cfRule>
  </conditionalFormatting>
  <conditionalFormatting sqref="Q2219">
    <cfRule type="cellIs" dxfId="1350" priority="1519" operator="equal">
      <formula>"No$751:$751 Update"</formula>
    </cfRule>
    <cfRule type="cellIs" dxfId="1349" priority="1520" operator="equal">
      <formula>"Updated"</formula>
    </cfRule>
    <cfRule type="cellIs" dxfId="1348" priority="1521" operator="equal">
      <formula>"Updated"</formula>
    </cfRule>
    <cfRule type="cellIs" dxfId="1347" priority="1522" operator="equal">
      <formula>"YES"</formula>
    </cfRule>
  </conditionalFormatting>
  <conditionalFormatting sqref="Q2219">
    <cfRule type="cellIs" dxfId="1346" priority="1515" operator="equal">
      <formula>"Site only"</formula>
    </cfRule>
    <cfRule type="cellIs" dxfId="1345" priority="1516" operator="equal">
      <formula>"Portfolio Credit"</formula>
    </cfRule>
    <cfRule type="cellIs" dxfId="1344" priority="1517" operator="equal">
      <formula>"No Update"</formula>
    </cfRule>
    <cfRule type="cellIs" dxfId="1343" priority="1518" operator="equal">
      <formula>"New credit"</formula>
    </cfRule>
  </conditionalFormatting>
  <conditionalFormatting sqref="Q2219">
    <cfRule type="cellIs" dxfId="1342" priority="1512" operator="equal">
      <formula>"Yes"</formula>
    </cfRule>
    <cfRule type="cellIs" dxfId="1341" priority="1513" operator="equal">
      <formula>"No update"</formula>
    </cfRule>
    <cfRule type="cellIs" dxfId="1340" priority="1514" operator="equal">
      <formula>"Site Only"</formula>
    </cfRule>
  </conditionalFormatting>
  <conditionalFormatting sqref="I2217">
    <cfRule type="cellIs" dxfId="1339" priority="1491" operator="equal">
      <formula>"Yes"</formula>
    </cfRule>
  </conditionalFormatting>
  <conditionalFormatting sqref="P2217">
    <cfRule type="cellIs" dxfId="1338" priority="1495" operator="equal">
      <formula>"Site only"</formula>
    </cfRule>
    <cfRule type="cellIs" dxfId="1337" priority="1496" operator="equal">
      <formula>"Portfolio Credit"</formula>
    </cfRule>
    <cfRule type="cellIs" dxfId="1336" priority="1497" operator="equal">
      <formula>"No Update"</formula>
    </cfRule>
    <cfRule type="cellIs" dxfId="1335" priority="1498" operator="equal">
      <formula>"New credit"</formula>
    </cfRule>
  </conditionalFormatting>
  <conditionalFormatting sqref="C2218">
    <cfRule type="cellIs" dxfId="1334" priority="1510" operator="equal">
      <formula>"Uploaded"</formula>
    </cfRule>
  </conditionalFormatting>
  <conditionalFormatting sqref="P2217">
    <cfRule type="cellIs" dxfId="1333" priority="1499" operator="equal">
      <formula>"No$751:$751 Update"</formula>
    </cfRule>
    <cfRule type="cellIs" dxfId="1332" priority="1500" operator="equal">
      <formula>"Updated"</formula>
    </cfRule>
    <cfRule type="cellIs" dxfId="1331" priority="1501" operator="equal">
      <formula>"Updated"</formula>
    </cfRule>
    <cfRule type="cellIs" dxfId="1330" priority="1502" operator="equal">
      <formula>"YES"</formula>
    </cfRule>
  </conditionalFormatting>
  <conditionalFormatting sqref="P2217">
    <cfRule type="cellIs" dxfId="1329" priority="1492" operator="equal">
      <formula>"Yes"</formula>
    </cfRule>
    <cfRule type="cellIs" dxfId="1328" priority="1493" operator="equal">
      <formula>"No update"</formula>
    </cfRule>
    <cfRule type="cellIs" dxfId="1327" priority="1494" operator="equal">
      <formula>"Site Only"</formula>
    </cfRule>
  </conditionalFormatting>
  <conditionalFormatting sqref="P2200:P2201">
    <cfRule type="cellIs" dxfId="1326" priority="1487" operator="equal">
      <formula>"No$751:$751 Update"</formula>
    </cfRule>
    <cfRule type="cellIs" dxfId="1325" priority="1488" operator="equal">
      <formula>"Updated"</formula>
    </cfRule>
    <cfRule type="cellIs" dxfId="1324" priority="1489" operator="equal">
      <formula>"Updated"</formula>
    </cfRule>
    <cfRule type="cellIs" dxfId="1323" priority="1490" operator="equal">
      <formula>"YES"</formula>
    </cfRule>
  </conditionalFormatting>
  <conditionalFormatting sqref="P2200:P2201">
    <cfRule type="cellIs" dxfId="1322" priority="1483" operator="equal">
      <formula>"Site only"</formula>
    </cfRule>
    <cfRule type="cellIs" dxfId="1321" priority="1484" operator="equal">
      <formula>"Portfolio Credit"</formula>
    </cfRule>
    <cfRule type="cellIs" dxfId="1320" priority="1485" operator="equal">
      <formula>"No Update"</formula>
    </cfRule>
    <cfRule type="cellIs" dxfId="1319" priority="1486" operator="equal">
      <formula>"New credit"</formula>
    </cfRule>
  </conditionalFormatting>
  <conditionalFormatting sqref="P2200:P2201">
    <cfRule type="cellIs" dxfId="1318" priority="1480" operator="equal">
      <formula>"Yes"</formula>
    </cfRule>
    <cfRule type="cellIs" dxfId="1317" priority="1481" operator="equal">
      <formula>"No update"</formula>
    </cfRule>
    <cfRule type="cellIs" dxfId="1316" priority="1482" operator="equal">
      <formula>"Site Only"</formula>
    </cfRule>
  </conditionalFormatting>
  <conditionalFormatting sqref="C2205">
    <cfRule type="cellIs" dxfId="1315" priority="1479" operator="equal">
      <formula>"Uploaded"</formula>
    </cfRule>
  </conditionalFormatting>
  <conditionalFormatting sqref="C2204">
    <cfRule type="cellIs" dxfId="1314" priority="1478" operator="equal">
      <formula>"Uploaded"</formula>
    </cfRule>
  </conditionalFormatting>
  <conditionalFormatting sqref="C2202">
    <cfRule type="cellIs" dxfId="1313" priority="1477" operator="equal">
      <formula>"Uploaded"</formula>
    </cfRule>
  </conditionalFormatting>
  <conditionalFormatting sqref="C2207">
    <cfRule type="cellIs" dxfId="1312" priority="1476" operator="equal">
      <formula>"Uploaded"</formula>
    </cfRule>
  </conditionalFormatting>
  <conditionalFormatting sqref="C2210:C2217">
    <cfRule type="cellIs" dxfId="1311" priority="1475" operator="equal">
      <formula>"Uploaded"</formula>
    </cfRule>
  </conditionalFormatting>
  <conditionalFormatting sqref="C2215">
    <cfRule type="cellIs" dxfId="1310" priority="1474" operator="equal">
      <formula>"Uploaded"</formula>
    </cfRule>
  </conditionalFormatting>
  <conditionalFormatting sqref="C2214">
    <cfRule type="cellIs" dxfId="1309" priority="1473" operator="equal">
      <formula>"Uploaded"</formula>
    </cfRule>
  </conditionalFormatting>
  <conditionalFormatting sqref="C2212">
    <cfRule type="cellIs" dxfId="1308" priority="1472" operator="equal">
      <formula>"Uploaded"</formula>
    </cfRule>
  </conditionalFormatting>
  <conditionalFormatting sqref="C2217">
    <cfRule type="cellIs" dxfId="1307" priority="1471" operator="equal">
      <formula>"Uploaded"</formula>
    </cfRule>
  </conditionalFormatting>
  <conditionalFormatting sqref="C2213">
    <cfRule type="cellIs" dxfId="1306" priority="1470" operator="equal">
      <formula>"Uploaded"</formula>
    </cfRule>
  </conditionalFormatting>
  <conditionalFormatting sqref="G2204:G2217 G2219">
    <cfRule type="cellIs" dxfId="1305" priority="1469" operator="equal">
      <formula>"No update"</formula>
    </cfRule>
  </conditionalFormatting>
  <conditionalFormatting sqref="L2219">
    <cfRule type="cellIs" dxfId="1304" priority="1468" operator="equal">
      <formula>"Site only"</formula>
    </cfRule>
  </conditionalFormatting>
  <conditionalFormatting sqref="I2200">
    <cfRule type="cellIs" dxfId="1303" priority="1455" operator="equal">
      <formula>"No$751:$751 Update"</formula>
    </cfRule>
    <cfRule type="cellIs" dxfId="1302" priority="1456" operator="equal">
      <formula>"Updated"</formula>
    </cfRule>
    <cfRule type="cellIs" dxfId="1301" priority="1457" operator="equal">
      <formula>"Updated"</formula>
    </cfRule>
    <cfRule type="cellIs" dxfId="1300" priority="1458" operator="equal">
      <formula>"YES"</formula>
    </cfRule>
  </conditionalFormatting>
  <conditionalFormatting sqref="I2200">
    <cfRule type="cellIs" dxfId="1299" priority="1451" operator="equal">
      <formula>"Site only"</formula>
    </cfRule>
    <cfRule type="cellIs" dxfId="1298" priority="1452" operator="equal">
      <formula>"Portfolio Credit"</formula>
    </cfRule>
    <cfRule type="cellIs" dxfId="1297" priority="1453" operator="equal">
      <formula>"No Update"</formula>
    </cfRule>
    <cfRule type="cellIs" dxfId="1296" priority="1454" operator="equal">
      <formula>"New credit"</formula>
    </cfRule>
  </conditionalFormatting>
  <conditionalFormatting sqref="I2200">
    <cfRule type="cellIs" dxfId="1295" priority="1448" operator="equal">
      <formula>"Yes"</formula>
    </cfRule>
    <cfRule type="cellIs" dxfId="1294" priority="1449" operator="equal">
      <formula>"No update"</formula>
    </cfRule>
    <cfRule type="cellIs" dxfId="1293" priority="1450" operator="equal">
      <formula>"Site Only"</formula>
    </cfRule>
  </conditionalFormatting>
  <conditionalFormatting sqref="P107">
    <cfRule type="cellIs" dxfId="1292" priority="1430" operator="equal">
      <formula>"No$751:$751 Update"</formula>
    </cfRule>
    <cfRule type="cellIs" dxfId="1291" priority="1431" operator="equal">
      <formula>"Updated"</formula>
    </cfRule>
    <cfRule type="cellIs" dxfId="1290" priority="1432" operator="equal">
      <formula>"Updated"</formula>
    </cfRule>
    <cfRule type="cellIs" dxfId="1289" priority="1434" operator="equal">
      <formula>"YES"</formula>
    </cfRule>
  </conditionalFormatting>
  <conditionalFormatting sqref="C107">
    <cfRule type="cellIs" dxfId="1288" priority="1433" operator="equal">
      <formula>"Uploaded"</formula>
    </cfRule>
  </conditionalFormatting>
  <conditionalFormatting sqref="P107:Q107">
    <cfRule type="cellIs" dxfId="1287" priority="1426" operator="equal">
      <formula>"Site only"</formula>
    </cfRule>
    <cfRule type="cellIs" dxfId="1286" priority="1427" operator="equal">
      <formula>"Portfolio Credit"</formula>
    </cfRule>
    <cfRule type="cellIs" dxfId="1285" priority="1428" operator="equal">
      <formula>"No Update"</formula>
    </cfRule>
    <cfRule type="cellIs" dxfId="1284" priority="1429" operator="equal">
      <formula>"New credit"</formula>
    </cfRule>
  </conditionalFormatting>
  <conditionalFormatting sqref="Q107 I107">
    <cfRule type="cellIs" dxfId="1283" priority="1425" operator="equal">
      <formula>"Yes"</formula>
    </cfRule>
  </conditionalFormatting>
  <conditionalFormatting sqref="P107">
    <cfRule type="cellIs" dxfId="1282" priority="1422" operator="equal">
      <formula>"Yes"</formula>
    </cfRule>
    <cfRule type="cellIs" dxfId="1281" priority="1423" operator="equal">
      <formula>"No update"</formula>
    </cfRule>
    <cfRule type="cellIs" dxfId="1280" priority="1424" operator="equal">
      <formula>"Site Only"</formula>
    </cfRule>
  </conditionalFormatting>
  <conditionalFormatting sqref="O104:O105">
    <cfRule type="cellIs" dxfId="1279" priority="1412" operator="equal">
      <formula>"No$751:$751 Update"</formula>
    </cfRule>
    <cfRule type="cellIs" dxfId="1278" priority="1413" operator="equal">
      <formula>"Updated"</formula>
    </cfRule>
    <cfRule type="cellIs" dxfId="1277" priority="1414" operator="equal">
      <formula>"Updated"</formula>
    </cfRule>
    <cfRule type="cellIs" dxfId="1276" priority="1415" operator="equal">
      <formula>"YES"</formula>
    </cfRule>
  </conditionalFormatting>
  <conditionalFormatting sqref="O104:O105">
    <cfRule type="cellIs" dxfId="1275" priority="1408" operator="equal">
      <formula>"Site only"</formula>
    </cfRule>
    <cfRule type="cellIs" dxfId="1274" priority="1409" operator="equal">
      <formula>"Portfolio Credit"</formula>
    </cfRule>
    <cfRule type="cellIs" dxfId="1273" priority="1410" operator="equal">
      <formula>"No Update"</formula>
    </cfRule>
    <cfRule type="cellIs" dxfId="1272" priority="1411" operator="equal">
      <formula>"New credit"</formula>
    </cfRule>
  </conditionalFormatting>
  <conditionalFormatting sqref="O102:O104">
    <cfRule type="cellIs" dxfId="1271" priority="1407" operator="equal">
      <formula>"Yes"</formula>
    </cfRule>
  </conditionalFormatting>
  <conditionalFormatting sqref="O104:O105">
    <cfRule type="cellIs" dxfId="1270" priority="1404" operator="equal">
      <formula>"Yes"</formula>
    </cfRule>
    <cfRule type="cellIs" dxfId="1269" priority="1405" operator="equal">
      <formula>"No update"</formula>
    </cfRule>
    <cfRule type="cellIs" dxfId="1268" priority="1406" operator="equal">
      <formula>"Site Only"</formula>
    </cfRule>
  </conditionalFormatting>
  <conditionalFormatting sqref="N386">
    <cfRule type="cellIs" dxfId="1267" priority="1400" operator="equal">
      <formula>"No$751:$751 Update"</formula>
    </cfRule>
    <cfRule type="cellIs" dxfId="1266" priority="1401" operator="equal">
      <formula>"Updated"</formula>
    </cfRule>
    <cfRule type="cellIs" dxfId="1265" priority="1402" operator="equal">
      <formula>"Updated"</formula>
    </cfRule>
    <cfRule type="cellIs" dxfId="1264" priority="1403" operator="equal">
      <formula>"YES"</formula>
    </cfRule>
  </conditionalFormatting>
  <conditionalFormatting sqref="N386">
    <cfRule type="cellIs" dxfId="1263" priority="1393" operator="equal">
      <formula>"Yes"</formula>
    </cfRule>
    <cfRule type="cellIs" dxfId="1262" priority="1394" operator="equal">
      <formula>"No update"</formula>
    </cfRule>
    <cfRule type="cellIs" dxfId="1261" priority="1395" operator="equal">
      <formula>"Site Only"</formula>
    </cfRule>
  </conditionalFormatting>
  <conditionalFormatting sqref="N386">
    <cfRule type="cellIs" dxfId="1260" priority="1396" operator="equal">
      <formula>"Site only"</formula>
    </cfRule>
    <cfRule type="cellIs" dxfId="1259" priority="1397" operator="equal">
      <formula>"Portfolio Credit"</formula>
    </cfRule>
    <cfRule type="cellIs" dxfId="1258" priority="1398" operator="equal">
      <formula>"No Update"</formula>
    </cfRule>
    <cfRule type="cellIs" dxfId="1257" priority="1399" operator="equal">
      <formula>"New credit"</formula>
    </cfRule>
  </conditionalFormatting>
  <conditionalFormatting sqref="L368">
    <cfRule type="cellIs" dxfId="1256" priority="1389" operator="equal">
      <formula>"No$751:$751 Update"</formula>
    </cfRule>
    <cfRule type="cellIs" dxfId="1255" priority="1390" operator="equal">
      <formula>"Updated"</formula>
    </cfRule>
    <cfRule type="cellIs" dxfId="1254" priority="1391" operator="equal">
      <formula>"Updated"</formula>
    </cfRule>
    <cfRule type="cellIs" dxfId="1253" priority="1392" operator="equal">
      <formula>"YES"</formula>
    </cfRule>
  </conditionalFormatting>
  <conditionalFormatting sqref="L368">
    <cfRule type="cellIs" dxfId="1252" priority="1385" operator="equal">
      <formula>"Site only"</formula>
    </cfRule>
    <cfRule type="cellIs" dxfId="1251" priority="1386" operator="equal">
      <formula>"Portfolio Credit"</formula>
    </cfRule>
    <cfRule type="cellIs" dxfId="1250" priority="1387" operator="equal">
      <formula>"No Update"</formula>
    </cfRule>
    <cfRule type="cellIs" dxfId="1249" priority="1388" operator="equal">
      <formula>"New credit"</formula>
    </cfRule>
  </conditionalFormatting>
  <conditionalFormatting sqref="L368">
    <cfRule type="cellIs" dxfId="1248" priority="1382" operator="equal">
      <formula>"Yes"</formula>
    </cfRule>
    <cfRule type="cellIs" dxfId="1247" priority="1383" operator="equal">
      <formula>"No update"</formula>
    </cfRule>
    <cfRule type="cellIs" dxfId="1246" priority="1384" operator="equal">
      <formula>"Site Only"</formula>
    </cfRule>
  </conditionalFormatting>
  <conditionalFormatting sqref="L567">
    <cfRule type="cellIs" dxfId="1245" priority="1378" operator="equal">
      <formula>"No$751:$751 Update"</formula>
    </cfRule>
    <cfRule type="cellIs" dxfId="1244" priority="1379" operator="equal">
      <formula>"Updated"</formula>
    </cfRule>
    <cfRule type="cellIs" dxfId="1243" priority="1380" operator="equal">
      <formula>"Updated"</formula>
    </cfRule>
    <cfRule type="cellIs" dxfId="1242" priority="1381" operator="equal">
      <formula>"YES"</formula>
    </cfRule>
  </conditionalFormatting>
  <conditionalFormatting sqref="L567">
    <cfRule type="cellIs" dxfId="1241" priority="1374" operator="equal">
      <formula>"Site only"</formula>
    </cfRule>
    <cfRule type="cellIs" dxfId="1240" priority="1375" operator="equal">
      <formula>"Portfolio Credit"</formula>
    </cfRule>
    <cfRule type="cellIs" dxfId="1239" priority="1376" operator="equal">
      <formula>"No Update"</formula>
    </cfRule>
    <cfRule type="cellIs" dxfId="1238" priority="1377" operator="equal">
      <formula>"New credit"</formula>
    </cfRule>
  </conditionalFormatting>
  <conditionalFormatting sqref="L567">
    <cfRule type="cellIs" dxfId="1237" priority="1371" operator="equal">
      <formula>"Yes"</formula>
    </cfRule>
    <cfRule type="cellIs" dxfId="1236" priority="1372" operator="equal">
      <formula>"No update"</formula>
    </cfRule>
    <cfRule type="cellIs" dxfId="1235" priority="1373" operator="equal">
      <formula>"Site Only"</formula>
    </cfRule>
  </conditionalFormatting>
  <conditionalFormatting sqref="L567">
    <cfRule type="cellIs" dxfId="1234" priority="1368" operator="equal">
      <formula>"This credit was previously reviewed for all sites"</formula>
    </cfRule>
    <cfRule type="cellIs" dxfId="1233" priority="1369" operator="equal">
      <formula>"This credit applies to all sites"</formula>
    </cfRule>
    <cfRule type="cellIs" dxfId="1232" priority="1370" operator="equal">
      <formula>"This credit is for the site only"</formula>
    </cfRule>
  </conditionalFormatting>
  <conditionalFormatting sqref="L531">
    <cfRule type="cellIs" dxfId="1231" priority="1364" operator="equal">
      <formula>"No$751:$751 Update"</formula>
    </cfRule>
    <cfRule type="cellIs" dxfId="1230" priority="1365" operator="equal">
      <formula>"Updated"</formula>
    </cfRule>
    <cfRule type="cellIs" dxfId="1229" priority="1366" operator="equal">
      <formula>"Updated"</formula>
    </cfRule>
    <cfRule type="cellIs" dxfId="1228" priority="1367" operator="equal">
      <formula>"YES"</formula>
    </cfRule>
  </conditionalFormatting>
  <conditionalFormatting sqref="L531">
    <cfRule type="cellIs" dxfId="1227" priority="1360" operator="equal">
      <formula>"Site only"</formula>
    </cfRule>
    <cfRule type="cellIs" dxfId="1226" priority="1361" operator="equal">
      <formula>"Portfolio Credit"</formula>
    </cfRule>
    <cfRule type="cellIs" dxfId="1225" priority="1362" operator="equal">
      <formula>"No Update"</formula>
    </cfRule>
    <cfRule type="cellIs" dxfId="1224" priority="1363" operator="equal">
      <formula>"New credit"</formula>
    </cfRule>
  </conditionalFormatting>
  <conditionalFormatting sqref="L531">
    <cfRule type="cellIs" dxfId="1223" priority="1357" operator="equal">
      <formula>"Yes"</formula>
    </cfRule>
    <cfRule type="cellIs" dxfId="1222" priority="1358" operator="equal">
      <formula>"No update"</formula>
    </cfRule>
    <cfRule type="cellIs" dxfId="1221" priority="1359" operator="equal">
      <formula>"Site Only"</formula>
    </cfRule>
  </conditionalFormatting>
  <conditionalFormatting sqref="L531">
    <cfRule type="cellIs" dxfId="1220" priority="1356" operator="equal">
      <formula>"Site only"</formula>
    </cfRule>
  </conditionalFormatting>
  <conditionalFormatting sqref="L531">
    <cfRule type="cellIs" dxfId="1219" priority="1353" operator="equal">
      <formula>"This credit was previously reviewed for all sites"</formula>
    </cfRule>
    <cfRule type="cellIs" dxfId="1218" priority="1354" operator="equal">
      <formula>"This credit applies to all sites"</formula>
    </cfRule>
    <cfRule type="cellIs" dxfId="1217" priority="1355" operator="equal">
      <formula>"This credit is for the site only"</formula>
    </cfRule>
  </conditionalFormatting>
  <conditionalFormatting sqref="L661">
    <cfRule type="cellIs" dxfId="1216" priority="1349" operator="equal">
      <formula>"No$751:$751 Update"</formula>
    </cfRule>
    <cfRule type="cellIs" dxfId="1215" priority="1350" operator="equal">
      <formula>"Updated"</formula>
    </cfRule>
    <cfRule type="cellIs" dxfId="1214" priority="1351" operator="equal">
      <formula>"Updated"</formula>
    </cfRule>
    <cfRule type="cellIs" dxfId="1213" priority="1352" operator="equal">
      <formula>"YES"</formula>
    </cfRule>
  </conditionalFormatting>
  <conditionalFormatting sqref="L661">
    <cfRule type="cellIs" dxfId="1212" priority="1345" operator="equal">
      <formula>"Site only"</formula>
    </cfRule>
    <cfRule type="cellIs" dxfId="1211" priority="1346" operator="equal">
      <formula>"Portfolio Credit"</formula>
    </cfRule>
    <cfRule type="cellIs" dxfId="1210" priority="1347" operator="equal">
      <formula>"No Update"</formula>
    </cfRule>
    <cfRule type="cellIs" dxfId="1209" priority="1348" operator="equal">
      <formula>"New credit"</formula>
    </cfRule>
  </conditionalFormatting>
  <conditionalFormatting sqref="L661">
    <cfRule type="cellIs" dxfId="1208" priority="1342" operator="equal">
      <formula>"Yes"</formula>
    </cfRule>
    <cfRule type="cellIs" dxfId="1207" priority="1343" operator="equal">
      <formula>"No update"</formula>
    </cfRule>
    <cfRule type="cellIs" dxfId="1206" priority="1344" operator="equal">
      <formula>"Site Only"</formula>
    </cfRule>
  </conditionalFormatting>
  <conditionalFormatting sqref="M2085">
    <cfRule type="cellIs" dxfId="1205" priority="1327" operator="equal">
      <formula>"No$751:$751 Update"</formula>
    </cfRule>
    <cfRule type="cellIs" dxfId="1204" priority="1328" operator="equal">
      <formula>"Updated"</formula>
    </cfRule>
    <cfRule type="cellIs" dxfId="1203" priority="1329" operator="equal">
      <formula>"Updated"</formula>
    </cfRule>
    <cfRule type="cellIs" dxfId="1202" priority="1330" operator="equal">
      <formula>"YES"</formula>
    </cfRule>
  </conditionalFormatting>
  <conditionalFormatting sqref="M2085">
    <cfRule type="cellIs" dxfId="1201" priority="1323" operator="equal">
      <formula>"Site only"</formula>
    </cfRule>
    <cfRule type="cellIs" dxfId="1200" priority="1324" operator="equal">
      <formula>"Portfolio Credit"</formula>
    </cfRule>
    <cfRule type="cellIs" dxfId="1199" priority="1325" operator="equal">
      <formula>"No Update"</formula>
    </cfRule>
    <cfRule type="cellIs" dxfId="1198" priority="1326" operator="equal">
      <formula>"New credit"</formula>
    </cfRule>
  </conditionalFormatting>
  <conditionalFormatting sqref="M2085">
    <cfRule type="cellIs" dxfId="1197" priority="1320" operator="equal">
      <formula>"Yes"</formula>
    </cfRule>
    <cfRule type="cellIs" dxfId="1196" priority="1321" operator="equal">
      <formula>"No update"</formula>
    </cfRule>
    <cfRule type="cellIs" dxfId="1195" priority="1322" operator="equal">
      <formula>"Site Only"</formula>
    </cfRule>
  </conditionalFormatting>
  <conditionalFormatting sqref="P128">
    <cfRule type="containsText" dxfId="1194" priority="1311" operator="containsText" text="YES">
      <formula>NOT(ISERROR(SEARCH("YES",P128)))</formula>
    </cfRule>
  </conditionalFormatting>
  <conditionalFormatting sqref="P128">
    <cfRule type="cellIs" dxfId="1193" priority="1316" operator="equal">
      <formula>"No$751:$751 Update"</formula>
    </cfRule>
    <cfRule type="cellIs" dxfId="1192" priority="1317" operator="equal">
      <formula>"Updated"</formula>
    </cfRule>
    <cfRule type="cellIs" dxfId="1191" priority="1318" operator="equal">
      <formula>"Updated"</formula>
    </cfRule>
    <cfRule type="cellIs" dxfId="1190" priority="1319" operator="equal">
      <formula>"YES"</formula>
    </cfRule>
  </conditionalFormatting>
  <conditionalFormatting sqref="P128">
    <cfRule type="cellIs" dxfId="1189" priority="1312" operator="equal">
      <formula>"Site only"</formula>
    </cfRule>
    <cfRule type="cellIs" dxfId="1188" priority="1313" operator="equal">
      <formula>"Portfolio Credit"</formula>
    </cfRule>
    <cfRule type="cellIs" dxfId="1187" priority="1314" operator="equal">
      <formula>"No Update"</formula>
    </cfRule>
    <cfRule type="cellIs" dxfId="1186" priority="1315" operator="equal">
      <formula>"New credit"</formula>
    </cfRule>
  </conditionalFormatting>
  <conditionalFormatting sqref="P128">
    <cfRule type="cellIs" dxfId="1185" priority="1310" operator="equal">
      <formula>"Yes"</formula>
    </cfRule>
  </conditionalFormatting>
  <conditionalFormatting sqref="Q128">
    <cfRule type="cellIs" dxfId="1184" priority="1306" operator="equal">
      <formula>"Site only"</formula>
    </cfRule>
    <cfRule type="cellIs" dxfId="1183" priority="1307" operator="equal">
      <formula>"Portfolio Credit"</formula>
    </cfRule>
    <cfRule type="cellIs" dxfId="1182" priority="1308" operator="equal">
      <formula>"No Update"</formula>
    </cfRule>
    <cfRule type="cellIs" dxfId="1181" priority="1309" operator="equal">
      <formula>"New credit"</formula>
    </cfRule>
  </conditionalFormatting>
  <conditionalFormatting sqref="Q128">
    <cfRule type="cellIs" dxfId="1180" priority="1305" operator="equal">
      <formula>"Yes"</formula>
    </cfRule>
  </conditionalFormatting>
  <conditionalFormatting sqref="Q2168">
    <cfRule type="cellIs" dxfId="1179" priority="1304" operator="equal">
      <formula>"Site only"</formula>
    </cfRule>
  </conditionalFormatting>
  <conditionalFormatting sqref="Q2168">
    <cfRule type="cellIs" dxfId="1178" priority="1301" operator="equal">
      <formula>"This credit was previously reviewed for all sites"</formula>
    </cfRule>
    <cfRule type="cellIs" dxfId="1177" priority="1302" operator="equal">
      <formula>"This credit applies to all sites"</formula>
    </cfRule>
    <cfRule type="cellIs" dxfId="1176" priority="1303" operator="equal">
      <formula>"This credit is for the site only"</formula>
    </cfRule>
  </conditionalFormatting>
  <conditionalFormatting sqref="N38">
    <cfRule type="cellIs" dxfId="1175" priority="1300" operator="equal">
      <formula>"Uploaded"</formula>
    </cfRule>
  </conditionalFormatting>
  <conditionalFormatting sqref="N38">
    <cfRule type="cellIs" dxfId="1174" priority="1299" operator="equal">
      <formula>"Site only"</formula>
    </cfRule>
  </conditionalFormatting>
  <conditionalFormatting sqref="N38">
    <cfRule type="cellIs" dxfId="1173" priority="1296" operator="equal">
      <formula>"This credit was previously reviewed for all sites"</formula>
    </cfRule>
    <cfRule type="cellIs" dxfId="1172" priority="1297" operator="equal">
      <formula>"This credit applies to all sites"</formula>
    </cfRule>
    <cfRule type="cellIs" dxfId="1171" priority="1298" operator="equal">
      <formula>"This credit is for the site only"</formula>
    </cfRule>
  </conditionalFormatting>
  <conditionalFormatting sqref="N38:O38">
    <cfRule type="cellIs" dxfId="1170" priority="1295" operator="equal">
      <formula>"YES"</formula>
    </cfRule>
  </conditionalFormatting>
  <conditionalFormatting sqref="N64:N65">
    <cfRule type="cellIs" dxfId="1169" priority="1294" operator="equal">
      <formula>"Uploaded"</formula>
    </cfRule>
  </conditionalFormatting>
  <conditionalFormatting sqref="N64:N65">
    <cfRule type="cellIs" dxfId="1168" priority="1293" operator="equal">
      <formula>"Site only"</formula>
    </cfRule>
  </conditionalFormatting>
  <conditionalFormatting sqref="N64:N65">
    <cfRule type="cellIs" dxfId="1167" priority="1290" operator="equal">
      <formula>"This credit was previously reviewed for all sites"</formula>
    </cfRule>
    <cfRule type="cellIs" dxfId="1166" priority="1291" operator="equal">
      <formula>"This credit applies to all sites"</formula>
    </cfRule>
    <cfRule type="cellIs" dxfId="1165" priority="1292" operator="equal">
      <formula>"This credit is for the site only"</formula>
    </cfRule>
  </conditionalFormatting>
  <conditionalFormatting sqref="N64:O65">
    <cfRule type="cellIs" dxfId="1164" priority="1289" operator="equal">
      <formula>"YES"</formula>
    </cfRule>
  </conditionalFormatting>
  <conditionalFormatting sqref="F56">
    <cfRule type="cellIs" dxfId="1163" priority="1270" operator="equal">
      <formula>"No update"</formula>
    </cfRule>
  </conditionalFormatting>
  <conditionalFormatting sqref="F56">
    <cfRule type="cellIs" dxfId="1162" priority="1275" operator="equal">
      <formula>"No$751:$751 Update"</formula>
    </cfRule>
    <cfRule type="cellIs" dxfId="1161" priority="1276" operator="equal">
      <formula>"Updated"</formula>
    </cfRule>
    <cfRule type="cellIs" dxfId="1160" priority="1277" operator="equal">
      <formula>"Updated"</formula>
    </cfRule>
    <cfRule type="cellIs" dxfId="1159" priority="1278" operator="equal">
      <formula>"YES"</formula>
    </cfRule>
  </conditionalFormatting>
  <conditionalFormatting sqref="F56">
    <cfRule type="cellIs" dxfId="1158" priority="1271" operator="equal">
      <formula>"Site only"</formula>
    </cfRule>
    <cfRule type="cellIs" dxfId="1157" priority="1272" operator="equal">
      <formula>"Portfolio Credit"</formula>
    </cfRule>
    <cfRule type="cellIs" dxfId="1156" priority="1273" operator="equal">
      <formula>"No Update"</formula>
    </cfRule>
    <cfRule type="cellIs" dxfId="1155" priority="1274" operator="equal">
      <formula>"New credit"</formula>
    </cfRule>
  </conditionalFormatting>
  <conditionalFormatting sqref="F181">
    <cfRule type="cellIs" dxfId="1154" priority="1254" operator="equal">
      <formula>"No$751:$751 Update"</formula>
    </cfRule>
    <cfRule type="cellIs" dxfId="1153" priority="1255" operator="equal">
      <formula>"Updated"</formula>
    </cfRule>
    <cfRule type="cellIs" dxfId="1152" priority="1256" operator="equal">
      <formula>"Updated"</formula>
    </cfRule>
    <cfRule type="cellIs" dxfId="1151" priority="1257" operator="equal">
      <formula>"YES"</formula>
    </cfRule>
  </conditionalFormatting>
  <conditionalFormatting sqref="F181">
    <cfRule type="cellIs" dxfId="1150" priority="1250" operator="equal">
      <formula>"Site only"</formula>
    </cfRule>
    <cfRule type="cellIs" dxfId="1149" priority="1251" operator="equal">
      <formula>"Portfolio Credit"</formula>
    </cfRule>
    <cfRule type="cellIs" dxfId="1148" priority="1252" operator="equal">
      <formula>"No Update"</formula>
    </cfRule>
    <cfRule type="cellIs" dxfId="1147" priority="1253" operator="equal">
      <formula>"New credit"</formula>
    </cfRule>
  </conditionalFormatting>
  <conditionalFormatting sqref="F181">
    <cfRule type="cellIs" dxfId="1146" priority="1249" operator="equal">
      <formula>"No update"</formula>
    </cfRule>
  </conditionalFormatting>
  <conditionalFormatting sqref="F222">
    <cfRule type="cellIs" dxfId="1145" priority="1245" operator="equal">
      <formula>"No$751:$751 Update"</formula>
    </cfRule>
    <cfRule type="cellIs" dxfId="1144" priority="1246" operator="equal">
      <formula>"Updated"</formula>
    </cfRule>
    <cfRule type="cellIs" dxfId="1143" priority="1247" operator="equal">
      <formula>"Updated"</formula>
    </cfRule>
    <cfRule type="cellIs" dxfId="1142" priority="1248" operator="equal">
      <formula>"YES"</formula>
    </cfRule>
  </conditionalFormatting>
  <conditionalFormatting sqref="F222">
    <cfRule type="cellIs" dxfId="1141" priority="1241" operator="equal">
      <formula>"Site only"</formula>
    </cfRule>
    <cfRule type="cellIs" dxfId="1140" priority="1242" operator="equal">
      <formula>"Portfolio Credit"</formula>
    </cfRule>
    <cfRule type="cellIs" dxfId="1139" priority="1243" operator="equal">
      <formula>"No Update"</formula>
    </cfRule>
    <cfRule type="cellIs" dxfId="1138" priority="1244" operator="equal">
      <formula>"New credit"</formula>
    </cfRule>
  </conditionalFormatting>
  <conditionalFormatting sqref="F222">
    <cfRule type="cellIs" dxfId="1137" priority="1240" operator="equal">
      <formula>"No update"</formula>
    </cfRule>
  </conditionalFormatting>
  <conditionalFormatting sqref="F251:F252">
    <cfRule type="cellIs" dxfId="1136" priority="1236" operator="equal">
      <formula>"No$751:$751 Update"</formula>
    </cfRule>
    <cfRule type="cellIs" dxfId="1135" priority="1237" operator="equal">
      <formula>"Updated"</formula>
    </cfRule>
    <cfRule type="cellIs" dxfId="1134" priority="1238" operator="equal">
      <formula>"Updated"</formula>
    </cfRule>
    <cfRule type="cellIs" dxfId="1133" priority="1239" operator="equal">
      <formula>"YES"</formula>
    </cfRule>
  </conditionalFormatting>
  <conditionalFormatting sqref="F251:F252">
    <cfRule type="cellIs" dxfId="1132" priority="1232" operator="equal">
      <formula>"Site only"</formula>
    </cfRule>
    <cfRule type="cellIs" dxfId="1131" priority="1233" operator="equal">
      <formula>"Portfolio Credit"</formula>
    </cfRule>
    <cfRule type="cellIs" dxfId="1130" priority="1234" operator="equal">
      <formula>"No Update"</formula>
    </cfRule>
    <cfRule type="cellIs" dxfId="1129" priority="1235" operator="equal">
      <formula>"New credit"</formula>
    </cfRule>
  </conditionalFormatting>
  <conditionalFormatting sqref="F251:F252">
    <cfRule type="cellIs" dxfId="1128" priority="1231" operator="equal">
      <formula>"No update"</formula>
    </cfRule>
  </conditionalFormatting>
  <conditionalFormatting sqref="F282">
    <cfRule type="cellIs" dxfId="1127" priority="1227" operator="equal">
      <formula>"No$751:$751 Update"</formula>
    </cfRule>
    <cfRule type="cellIs" dxfId="1126" priority="1228" operator="equal">
      <formula>"Updated"</formula>
    </cfRule>
    <cfRule type="cellIs" dxfId="1125" priority="1229" operator="equal">
      <formula>"Updated"</formula>
    </cfRule>
    <cfRule type="cellIs" dxfId="1124" priority="1230" operator="equal">
      <formula>"YES"</formula>
    </cfRule>
  </conditionalFormatting>
  <conditionalFormatting sqref="F282">
    <cfRule type="cellIs" dxfId="1123" priority="1223" operator="equal">
      <formula>"Site only"</formula>
    </cfRule>
    <cfRule type="cellIs" dxfId="1122" priority="1224" operator="equal">
      <formula>"Portfolio Credit"</formula>
    </cfRule>
    <cfRule type="cellIs" dxfId="1121" priority="1225" operator="equal">
      <formula>"No Update"</formula>
    </cfRule>
    <cfRule type="cellIs" dxfId="1120" priority="1226" operator="equal">
      <formula>"New credit"</formula>
    </cfRule>
  </conditionalFormatting>
  <conditionalFormatting sqref="F282">
    <cfRule type="cellIs" dxfId="1119" priority="1222" operator="equal">
      <formula>"No update"</formula>
    </cfRule>
  </conditionalFormatting>
  <conditionalFormatting sqref="F312">
    <cfRule type="cellIs" dxfId="1118" priority="1218" operator="equal">
      <formula>"No$751:$751 Update"</formula>
    </cfRule>
    <cfRule type="cellIs" dxfId="1117" priority="1219" operator="equal">
      <formula>"Updated"</formula>
    </cfRule>
    <cfRule type="cellIs" dxfId="1116" priority="1220" operator="equal">
      <formula>"Updated"</formula>
    </cfRule>
    <cfRule type="cellIs" dxfId="1115" priority="1221" operator="equal">
      <formula>"YES"</formula>
    </cfRule>
  </conditionalFormatting>
  <conditionalFormatting sqref="F312">
    <cfRule type="cellIs" dxfId="1114" priority="1214" operator="equal">
      <formula>"Site only"</formula>
    </cfRule>
    <cfRule type="cellIs" dxfId="1113" priority="1215" operator="equal">
      <formula>"Portfolio Credit"</formula>
    </cfRule>
    <cfRule type="cellIs" dxfId="1112" priority="1216" operator="equal">
      <formula>"No Update"</formula>
    </cfRule>
    <cfRule type="cellIs" dxfId="1111" priority="1217" operator="equal">
      <formula>"New credit"</formula>
    </cfRule>
  </conditionalFormatting>
  <conditionalFormatting sqref="F312">
    <cfRule type="cellIs" dxfId="1110" priority="1213" operator="equal">
      <formula>"No update"</formula>
    </cfRule>
  </conditionalFormatting>
  <conditionalFormatting sqref="L343">
    <cfRule type="cellIs" dxfId="1109" priority="1212" operator="equal">
      <formula>"Uploaded"</formula>
    </cfRule>
  </conditionalFormatting>
  <conditionalFormatting sqref="F343">
    <cfRule type="cellIs" dxfId="1108" priority="1208" operator="equal">
      <formula>"No$751:$751 Update"</formula>
    </cfRule>
    <cfRule type="cellIs" dxfId="1107" priority="1209" operator="equal">
      <formula>"Updated"</formula>
    </cfRule>
    <cfRule type="cellIs" dxfId="1106" priority="1210" operator="equal">
      <formula>"Updated"</formula>
    </cfRule>
    <cfRule type="cellIs" dxfId="1105" priority="1211" operator="equal">
      <formula>"YES"</formula>
    </cfRule>
  </conditionalFormatting>
  <conditionalFormatting sqref="F343">
    <cfRule type="cellIs" dxfId="1104" priority="1204" operator="equal">
      <formula>"Site only"</formula>
    </cfRule>
    <cfRule type="cellIs" dxfId="1103" priority="1205" operator="equal">
      <formula>"Portfolio Credit"</formula>
    </cfRule>
    <cfRule type="cellIs" dxfId="1102" priority="1206" operator="equal">
      <formula>"No Update"</formula>
    </cfRule>
    <cfRule type="cellIs" dxfId="1101" priority="1207" operator="equal">
      <formula>"New credit"</formula>
    </cfRule>
  </conditionalFormatting>
  <conditionalFormatting sqref="F343">
    <cfRule type="cellIs" dxfId="1100" priority="1203" operator="equal">
      <formula>"No update"</formula>
    </cfRule>
  </conditionalFormatting>
  <conditionalFormatting sqref="F939">
    <cfRule type="cellIs" dxfId="1099" priority="1001" operator="equal">
      <formula>"No$751:$751 Update"</formula>
    </cfRule>
    <cfRule type="cellIs" dxfId="1098" priority="1002" operator="equal">
      <formula>"Updated"</formula>
    </cfRule>
    <cfRule type="cellIs" dxfId="1097" priority="1003" operator="equal">
      <formula>"Updated"</formula>
    </cfRule>
    <cfRule type="cellIs" dxfId="1096" priority="1004" operator="equal">
      <formula>"YES"</formula>
    </cfRule>
  </conditionalFormatting>
  <conditionalFormatting sqref="F939">
    <cfRule type="cellIs" dxfId="1095" priority="997" operator="equal">
      <formula>"Site only"</formula>
    </cfRule>
    <cfRule type="cellIs" dxfId="1094" priority="998" operator="equal">
      <formula>"Portfolio Credit"</formula>
    </cfRule>
    <cfRule type="cellIs" dxfId="1093" priority="999" operator="equal">
      <formula>"No Update"</formula>
    </cfRule>
    <cfRule type="cellIs" dxfId="1092" priority="1000" operator="equal">
      <formula>"New credit"</formula>
    </cfRule>
  </conditionalFormatting>
  <conditionalFormatting sqref="F939">
    <cfRule type="cellIs" dxfId="1091" priority="996" operator="equal">
      <formula>"No update"</formula>
    </cfRule>
  </conditionalFormatting>
  <conditionalFormatting sqref="F362">
    <cfRule type="cellIs" dxfId="1090" priority="1190" operator="equal">
      <formula>"No$751:$751 Update"</formula>
    </cfRule>
    <cfRule type="cellIs" dxfId="1089" priority="1191" operator="equal">
      <formula>"Updated"</formula>
    </cfRule>
    <cfRule type="cellIs" dxfId="1088" priority="1192" operator="equal">
      <formula>"Updated"</formula>
    </cfRule>
    <cfRule type="cellIs" dxfId="1087" priority="1193" operator="equal">
      <formula>"YES"</formula>
    </cfRule>
  </conditionalFormatting>
  <conditionalFormatting sqref="F362">
    <cfRule type="cellIs" dxfId="1086" priority="1186" operator="equal">
      <formula>"Site only"</formula>
    </cfRule>
    <cfRule type="cellIs" dxfId="1085" priority="1187" operator="equal">
      <formula>"Portfolio Credit"</formula>
    </cfRule>
    <cfRule type="cellIs" dxfId="1084" priority="1188" operator="equal">
      <formula>"No Update"</formula>
    </cfRule>
    <cfRule type="cellIs" dxfId="1083" priority="1189" operator="equal">
      <formula>"New credit"</formula>
    </cfRule>
  </conditionalFormatting>
  <conditionalFormatting sqref="F362">
    <cfRule type="cellIs" dxfId="1082" priority="1185" operator="equal">
      <formula>"No update"</formula>
    </cfRule>
  </conditionalFormatting>
  <conditionalFormatting sqref="F380">
    <cfRule type="cellIs" dxfId="1081" priority="1181" operator="equal">
      <formula>"No$751:$751 Update"</formula>
    </cfRule>
    <cfRule type="cellIs" dxfId="1080" priority="1182" operator="equal">
      <formula>"Updated"</formula>
    </cfRule>
    <cfRule type="cellIs" dxfId="1079" priority="1183" operator="equal">
      <formula>"Updated"</formula>
    </cfRule>
    <cfRule type="cellIs" dxfId="1078" priority="1184" operator="equal">
      <formula>"YES"</formula>
    </cfRule>
  </conditionalFormatting>
  <conditionalFormatting sqref="F380">
    <cfRule type="cellIs" dxfId="1077" priority="1177" operator="equal">
      <formula>"Site only"</formula>
    </cfRule>
    <cfRule type="cellIs" dxfId="1076" priority="1178" operator="equal">
      <formula>"Portfolio Credit"</formula>
    </cfRule>
    <cfRule type="cellIs" dxfId="1075" priority="1179" operator="equal">
      <formula>"No Update"</formula>
    </cfRule>
    <cfRule type="cellIs" dxfId="1074" priority="1180" operator="equal">
      <formula>"New credit"</formula>
    </cfRule>
  </conditionalFormatting>
  <conditionalFormatting sqref="F380">
    <cfRule type="cellIs" dxfId="1073" priority="1176" operator="equal">
      <formula>"No update"</formula>
    </cfRule>
  </conditionalFormatting>
  <conditionalFormatting sqref="F961">
    <cfRule type="cellIs" dxfId="1072" priority="1010" operator="equal">
      <formula>"No$751:$751 Update"</formula>
    </cfRule>
    <cfRule type="cellIs" dxfId="1071" priority="1011" operator="equal">
      <formula>"Updated"</formula>
    </cfRule>
    <cfRule type="cellIs" dxfId="1070" priority="1012" operator="equal">
      <formula>"Updated"</formula>
    </cfRule>
    <cfRule type="cellIs" dxfId="1069" priority="1013" operator="equal">
      <formula>"YES"</formula>
    </cfRule>
  </conditionalFormatting>
  <conditionalFormatting sqref="F961">
    <cfRule type="cellIs" dxfId="1068" priority="1006" operator="equal">
      <formula>"Site only"</formula>
    </cfRule>
    <cfRule type="cellIs" dxfId="1067" priority="1007" operator="equal">
      <formula>"Portfolio Credit"</formula>
    </cfRule>
    <cfRule type="cellIs" dxfId="1066" priority="1008" operator="equal">
      <formula>"No Update"</formula>
    </cfRule>
    <cfRule type="cellIs" dxfId="1065" priority="1009" operator="equal">
      <formula>"New credit"</formula>
    </cfRule>
  </conditionalFormatting>
  <conditionalFormatting sqref="F961">
    <cfRule type="cellIs" dxfId="1064" priority="1005" operator="equal">
      <formula>"No update"</formula>
    </cfRule>
  </conditionalFormatting>
  <conditionalFormatting sqref="F416">
    <cfRule type="cellIs" dxfId="1063" priority="1163" operator="equal">
      <formula>"No$751:$751 Update"</formula>
    </cfRule>
    <cfRule type="cellIs" dxfId="1062" priority="1164" operator="equal">
      <formula>"Updated"</formula>
    </cfRule>
    <cfRule type="cellIs" dxfId="1061" priority="1165" operator="equal">
      <formula>"Updated"</formula>
    </cfRule>
    <cfRule type="cellIs" dxfId="1060" priority="1166" operator="equal">
      <formula>"YES"</formula>
    </cfRule>
  </conditionalFormatting>
  <conditionalFormatting sqref="F416">
    <cfRule type="cellIs" dxfId="1059" priority="1159" operator="equal">
      <formula>"Site only"</formula>
    </cfRule>
    <cfRule type="cellIs" dxfId="1058" priority="1160" operator="equal">
      <formula>"Portfolio Credit"</formula>
    </cfRule>
    <cfRule type="cellIs" dxfId="1057" priority="1161" operator="equal">
      <formula>"No Update"</formula>
    </cfRule>
    <cfRule type="cellIs" dxfId="1056" priority="1162" operator="equal">
      <formula>"New credit"</formula>
    </cfRule>
  </conditionalFormatting>
  <conditionalFormatting sqref="F416">
    <cfRule type="cellIs" dxfId="1055" priority="1158" operator="equal">
      <formula>"No update"</formula>
    </cfRule>
  </conditionalFormatting>
  <conditionalFormatting sqref="F398">
    <cfRule type="cellIs" dxfId="1054" priority="1154" operator="equal">
      <formula>"No$751:$751 Update"</formula>
    </cfRule>
    <cfRule type="cellIs" dxfId="1053" priority="1155" operator="equal">
      <formula>"Updated"</formula>
    </cfRule>
    <cfRule type="cellIs" dxfId="1052" priority="1156" operator="equal">
      <formula>"Updated"</formula>
    </cfRule>
    <cfRule type="cellIs" dxfId="1051" priority="1157" operator="equal">
      <formula>"YES"</formula>
    </cfRule>
  </conditionalFormatting>
  <conditionalFormatting sqref="F398">
    <cfRule type="cellIs" dxfId="1050" priority="1150" operator="equal">
      <formula>"Site only"</formula>
    </cfRule>
    <cfRule type="cellIs" dxfId="1049" priority="1151" operator="equal">
      <formula>"Portfolio Credit"</formula>
    </cfRule>
    <cfRule type="cellIs" dxfId="1048" priority="1152" operator="equal">
      <formula>"No Update"</formula>
    </cfRule>
    <cfRule type="cellIs" dxfId="1047" priority="1153" operator="equal">
      <formula>"New credit"</formula>
    </cfRule>
  </conditionalFormatting>
  <conditionalFormatting sqref="F398">
    <cfRule type="cellIs" dxfId="1046" priority="1149" operator="equal">
      <formula>"No update"</formula>
    </cfRule>
  </conditionalFormatting>
  <conditionalFormatting sqref="F143">
    <cfRule type="cellIs" dxfId="1045" priority="1145" operator="equal">
      <formula>"No$751:$751 Update"</formula>
    </cfRule>
    <cfRule type="cellIs" dxfId="1044" priority="1146" operator="equal">
      <formula>"Updated"</formula>
    </cfRule>
    <cfRule type="cellIs" dxfId="1043" priority="1147" operator="equal">
      <formula>"Updated"</formula>
    </cfRule>
    <cfRule type="cellIs" dxfId="1042" priority="1148" operator="equal">
      <formula>"YES"</formula>
    </cfRule>
  </conditionalFormatting>
  <conditionalFormatting sqref="F143">
    <cfRule type="cellIs" dxfId="1041" priority="1141" operator="equal">
      <formula>"Site only"</formula>
    </cfRule>
    <cfRule type="cellIs" dxfId="1040" priority="1142" operator="equal">
      <formula>"Portfolio Credit"</formula>
    </cfRule>
    <cfRule type="cellIs" dxfId="1039" priority="1143" operator="equal">
      <formula>"No Update"</formula>
    </cfRule>
    <cfRule type="cellIs" dxfId="1038" priority="1144" operator="equal">
      <formula>"New credit"</formula>
    </cfRule>
  </conditionalFormatting>
  <conditionalFormatting sqref="F143">
    <cfRule type="cellIs" dxfId="1037" priority="1140" operator="equal">
      <formula>"No update"</formula>
    </cfRule>
  </conditionalFormatting>
  <conditionalFormatting sqref="F444">
    <cfRule type="cellIs" dxfId="1036" priority="1136" operator="equal">
      <formula>"No$751:$751 Update"</formula>
    </cfRule>
    <cfRule type="cellIs" dxfId="1035" priority="1137" operator="equal">
      <formula>"Updated"</formula>
    </cfRule>
    <cfRule type="cellIs" dxfId="1034" priority="1138" operator="equal">
      <formula>"Updated"</formula>
    </cfRule>
    <cfRule type="cellIs" dxfId="1033" priority="1139" operator="equal">
      <formula>"YES"</formula>
    </cfRule>
  </conditionalFormatting>
  <conditionalFormatting sqref="F444">
    <cfRule type="cellIs" dxfId="1032" priority="1132" operator="equal">
      <formula>"Site only"</formula>
    </cfRule>
    <cfRule type="cellIs" dxfId="1031" priority="1133" operator="equal">
      <formula>"Portfolio Credit"</formula>
    </cfRule>
    <cfRule type="cellIs" dxfId="1030" priority="1134" operator="equal">
      <formula>"No Update"</formula>
    </cfRule>
    <cfRule type="cellIs" dxfId="1029" priority="1135" operator="equal">
      <formula>"New credit"</formula>
    </cfRule>
  </conditionalFormatting>
  <conditionalFormatting sqref="F444">
    <cfRule type="cellIs" dxfId="1028" priority="1131" operator="equal">
      <formula>"No update"</formula>
    </cfRule>
  </conditionalFormatting>
  <conditionalFormatting sqref="F465">
    <cfRule type="cellIs" dxfId="1027" priority="1127" operator="equal">
      <formula>"No$751:$751 Update"</formula>
    </cfRule>
    <cfRule type="cellIs" dxfId="1026" priority="1128" operator="equal">
      <formula>"Updated"</formula>
    </cfRule>
    <cfRule type="cellIs" dxfId="1025" priority="1129" operator="equal">
      <formula>"Updated"</formula>
    </cfRule>
    <cfRule type="cellIs" dxfId="1024" priority="1130" operator="equal">
      <formula>"YES"</formula>
    </cfRule>
  </conditionalFormatting>
  <conditionalFormatting sqref="F465">
    <cfRule type="cellIs" dxfId="1023" priority="1123" operator="equal">
      <formula>"Site only"</formula>
    </cfRule>
    <cfRule type="cellIs" dxfId="1022" priority="1124" operator="equal">
      <formula>"Portfolio Credit"</formula>
    </cfRule>
    <cfRule type="cellIs" dxfId="1021" priority="1125" operator="equal">
      <formula>"No Update"</formula>
    </cfRule>
    <cfRule type="cellIs" dxfId="1020" priority="1126" operator="equal">
      <formula>"New credit"</formula>
    </cfRule>
  </conditionalFormatting>
  <conditionalFormatting sqref="F465">
    <cfRule type="cellIs" dxfId="1019" priority="1122" operator="equal">
      <formula>"No update"</formula>
    </cfRule>
  </conditionalFormatting>
  <conditionalFormatting sqref="F483">
    <cfRule type="cellIs" dxfId="1018" priority="1118" operator="equal">
      <formula>"No$751:$751 Update"</formula>
    </cfRule>
    <cfRule type="cellIs" dxfId="1017" priority="1119" operator="equal">
      <formula>"Updated"</formula>
    </cfRule>
    <cfRule type="cellIs" dxfId="1016" priority="1120" operator="equal">
      <formula>"Updated"</formula>
    </cfRule>
    <cfRule type="cellIs" dxfId="1015" priority="1121" operator="equal">
      <formula>"YES"</formula>
    </cfRule>
  </conditionalFormatting>
  <conditionalFormatting sqref="F483">
    <cfRule type="cellIs" dxfId="1014" priority="1114" operator="equal">
      <formula>"Site only"</formula>
    </cfRule>
    <cfRule type="cellIs" dxfId="1013" priority="1115" operator="equal">
      <formula>"Portfolio Credit"</formula>
    </cfRule>
    <cfRule type="cellIs" dxfId="1012" priority="1116" operator="equal">
      <formula>"No Update"</formula>
    </cfRule>
    <cfRule type="cellIs" dxfId="1011" priority="1117" operator="equal">
      <formula>"New credit"</formula>
    </cfRule>
  </conditionalFormatting>
  <conditionalFormatting sqref="F483">
    <cfRule type="cellIs" dxfId="1010" priority="1113" operator="equal">
      <formula>"No update"</formula>
    </cfRule>
  </conditionalFormatting>
  <conditionalFormatting sqref="F504">
    <cfRule type="cellIs" dxfId="1009" priority="1109" operator="equal">
      <formula>"No$751:$751 Update"</formula>
    </cfRule>
    <cfRule type="cellIs" dxfId="1008" priority="1110" operator="equal">
      <formula>"Updated"</formula>
    </cfRule>
    <cfRule type="cellIs" dxfId="1007" priority="1111" operator="equal">
      <formula>"Updated"</formula>
    </cfRule>
    <cfRule type="cellIs" dxfId="1006" priority="1112" operator="equal">
      <formula>"YES"</formula>
    </cfRule>
  </conditionalFormatting>
  <conditionalFormatting sqref="F504">
    <cfRule type="cellIs" dxfId="1005" priority="1105" operator="equal">
      <formula>"Site only"</formula>
    </cfRule>
    <cfRule type="cellIs" dxfId="1004" priority="1106" operator="equal">
      <formula>"Portfolio Credit"</formula>
    </cfRule>
    <cfRule type="cellIs" dxfId="1003" priority="1107" operator="equal">
      <formula>"No Update"</formula>
    </cfRule>
    <cfRule type="cellIs" dxfId="1002" priority="1108" operator="equal">
      <formula>"New credit"</formula>
    </cfRule>
  </conditionalFormatting>
  <conditionalFormatting sqref="F504">
    <cfRule type="cellIs" dxfId="1001" priority="1104" operator="equal">
      <formula>"No update"</formula>
    </cfRule>
  </conditionalFormatting>
  <conditionalFormatting sqref="F525">
    <cfRule type="cellIs" dxfId="1000" priority="1100" operator="equal">
      <formula>"No$751:$751 Update"</formula>
    </cfRule>
    <cfRule type="cellIs" dxfId="999" priority="1101" operator="equal">
      <formula>"Updated"</formula>
    </cfRule>
    <cfRule type="cellIs" dxfId="998" priority="1102" operator="equal">
      <formula>"Updated"</formula>
    </cfRule>
    <cfRule type="cellIs" dxfId="997" priority="1103" operator="equal">
      <formula>"YES"</formula>
    </cfRule>
  </conditionalFormatting>
  <conditionalFormatting sqref="F525">
    <cfRule type="cellIs" dxfId="996" priority="1096" operator="equal">
      <formula>"Site only"</formula>
    </cfRule>
    <cfRule type="cellIs" dxfId="995" priority="1097" operator="equal">
      <formula>"Portfolio Credit"</formula>
    </cfRule>
    <cfRule type="cellIs" dxfId="994" priority="1098" operator="equal">
      <formula>"No Update"</formula>
    </cfRule>
    <cfRule type="cellIs" dxfId="993" priority="1099" operator="equal">
      <formula>"New credit"</formula>
    </cfRule>
  </conditionalFormatting>
  <conditionalFormatting sqref="F525">
    <cfRule type="cellIs" dxfId="992" priority="1095" operator="equal">
      <formula>"No update"</formula>
    </cfRule>
  </conditionalFormatting>
  <conditionalFormatting sqref="F561">
    <cfRule type="cellIs" dxfId="991" priority="1091" operator="equal">
      <formula>"No$751:$751 Update"</formula>
    </cfRule>
    <cfRule type="cellIs" dxfId="990" priority="1092" operator="equal">
      <formula>"Updated"</formula>
    </cfRule>
    <cfRule type="cellIs" dxfId="989" priority="1093" operator="equal">
      <formula>"Updated"</formula>
    </cfRule>
    <cfRule type="cellIs" dxfId="988" priority="1094" operator="equal">
      <formula>"YES"</formula>
    </cfRule>
  </conditionalFormatting>
  <conditionalFormatting sqref="F561">
    <cfRule type="cellIs" dxfId="987" priority="1087" operator="equal">
      <formula>"Site only"</formula>
    </cfRule>
    <cfRule type="cellIs" dxfId="986" priority="1088" operator="equal">
      <formula>"Portfolio Credit"</formula>
    </cfRule>
    <cfRule type="cellIs" dxfId="985" priority="1089" operator="equal">
      <formula>"No Update"</formula>
    </cfRule>
    <cfRule type="cellIs" dxfId="984" priority="1090" operator="equal">
      <formula>"New credit"</formula>
    </cfRule>
  </conditionalFormatting>
  <conditionalFormatting sqref="F561">
    <cfRule type="cellIs" dxfId="983" priority="1086" operator="equal">
      <formula>"No update"</formula>
    </cfRule>
  </conditionalFormatting>
  <conditionalFormatting sqref="F589">
    <cfRule type="cellIs" dxfId="982" priority="1082" operator="equal">
      <formula>"No$751:$751 Update"</formula>
    </cfRule>
    <cfRule type="cellIs" dxfId="981" priority="1083" operator="equal">
      <formula>"Updated"</formula>
    </cfRule>
    <cfRule type="cellIs" dxfId="980" priority="1084" operator="equal">
      <formula>"Updated"</formula>
    </cfRule>
    <cfRule type="cellIs" dxfId="979" priority="1085" operator="equal">
      <formula>"YES"</formula>
    </cfRule>
  </conditionalFormatting>
  <conditionalFormatting sqref="F589">
    <cfRule type="cellIs" dxfId="978" priority="1078" operator="equal">
      <formula>"Site only"</formula>
    </cfRule>
    <cfRule type="cellIs" dxfId="977" priority="1079" operator="equal">
      <formula>"Portfolio Credit"</formula>
    </cfRule>
    <cfRule type="cellIs" dxfId="976" priority="1080" operator="equal">
      <formula>"No Update"</formula>
    </cfRule>
    <cfRule type="cellIs" dxfId="975" priority="1081" operator="equal">
      <formula>"New credit"</formula>
    </cfRule>
  </conditionalFormatting>
  <conditionalFormatting sqref="F589">
    <cfRule type="cellIs" dxfId="974" priority="1077" operator="equal">
      <formula>"No update"</formula>
    </cfRule>
  </conditionalFormatting>
  <conditionalFormatting sqref="F613">
    <cfRule type="cellIs" dxfId="973" priority="1073" operator="equal">
      <formula>"No$751:$751 Update"</formula>
    </cfRule>
    <cfRule type="cellIs" dxfId="972" priority="1074" operator="equal">
      <formula>"Updated"</formula>
    </cfRule>
    <cfRule type="cellIs" dxfId="971" priority="1075" operator="equal">
      <formula>"Updated"</formula>
    </cfRule>
    <cfRule type="cellIs" dxfId="970" priority="1076" operator="equal">
      <formula>"YES"</formula>
    </cfRule>
  </conditionalFormatting>
  <conditionalFormatting sqref="F613">
    <cfRule type="cellIs" dxfId="969" priority="1069" operator="equal">
      <formula>"Site only"</formula>
    </cfRule>
    <cfRule type="cellIs" dxfId="968" priority="1070" operator="equal">
      <formula>"Portfolio Credit"</formula>
    </cfRule>
    <cfRule type="cellIs" dxfId="967" priority="1071" operator="equal">
      <formula>"No Update"</formula>
    </cfRule>
    <cfRule type="cellIs" dxfId="966" priority="1072" operator="equal">
      <formula>"New credit"</formula>
    </cfRule>
  </conditionalFormatting>
  <conditionalFormatting sqref="F613">
    <cfRule type="cellIs" dxfId="965" priority="1068" operator="equal">
      <formula>"No update"</formula>
    </cfRule>
  </conditionalFormatting>
  <conditionalFormatting sqref="F633">
    <cfRule type="cellIs" dxfId="964" priority="1064" operator="equal">
      <formula>"No$751:$751 Update"</formula>
    </cfRule>
    <cfRule type="cellIs" dxfId="963" priority="1065" operator="equal">
      <formula>"Updated"</formula>
    </cfRule>
    <cfRule type="cellIs" dxfId="962" priority="1066" operator="equal">
      <formula>"Updated"</formula>
    </cfRule>
    <cfRule type="cellIs" dxfId="961" priority="1067" operator="equal">
      <formula>"YES"</formula>
    </cfRule>
  </conditionalFormatting>
  <conditionalFormatting sqref="F633">
    <cfRule type="cellIs" dxfId="960" priority="1060" operator="equal">
      <formula>"Site only"</formula>
    </cfRule>
    <cfRule type="cellIs" dxfId="959" priority="1061" operator="equal">
      <formula>"Portfolio Credit"</formula>
    </cfRule>
    <cfRule type="cellIs" dxfId="958" priority="1062" operator="equal">
      <formula>"No Update"</formula>
    </cfRule>
    <cfRule type="cellIs" dxfId="957" priority="1063" operator="equal">
      <formula>"New credit"</formula>
    </cfRule>
  </conditionalFormatting>
  <conditionalFormatting sqref="F633">
    <cfRule type="cellIs" dxfId="956" priority="1059" operator="equal">
      <formula>"No update"</formula>
    </cfRule>
  </conditionalFormatting>
  <conditionalFormatting sqref="F655">
    <cfRule type="cellIs" dxfId="955" priority="1055" operator="equal">
      <formula>"No$751:$751 Update"</formula>
    </cfRule>
    <cfRule type="cellIs" dxfId="954" priority="1056" operator="equal">
      <formula>"Updated"</formula>
    </cfRule>
    <cfRule type="cellIs" dxfId="953" priority="1057" operator="equal">
      <formula>"Updated"</formula>
    </cfRule>
    <cfRule type="cellIs" dxfId="952" priority="1058" operator="equal">
      <formula>"YES"</formula>
    </cfRule>
  </conditionalFormatting>
  <conditionalFormatting sqref="F655">
    <cfRule type="cellIs" dxfId="951" priority="1051" operator="equal">
      <formula>"Site only"</formula>
    </cfRule>
    <cfRule type="cellIs" dxfId="950" priority="1052" operator="equal">
      <formula>"Portfolio Credit"</formula>
    </cfRule>
    <cfRule type="cellIs" dxfId="949" priority="1053" operator="equal">
      <formula>"No Update"</formula>
    </cfRule>
    <cfRule type="cellIs" dxfId="948" priority="1054" operator="equal">
      <formula>"New credit"</formula>
    </cfRule>
  </conditionalFormatting>
  <conditionalFormatting sqref="F655">
    <cfRule type="cellIs" dxfId="947" priority="1050" operator="equal">
      <formula>"No update"</formula>
    </cfRule>
  </conditionalFormatting>
  <conditionalFormatting sqref="F676">
    <cfRule type="cellIs" dxfId="946" priority="1046" operator="equal">
      <formula>"No$751:$751 Update"</formula>
    </cfRule>
    <cfRule type="cellIs" dxfId="945" priority="1047" operator="equal">
      <formula>"Updated"</formula>
    </cfRule>
    <cfRule type="cellIs" dxfId="944" priority="1048" operator="equal">
      <formula>"Updated"</formula>
    </cfRule>
    <cfRule type="cellIs" dxfId="943" priority="1049" operator="equal">
      <formula>"YES"</formula>
    </cfRule>
  </conditionalFormatting>
  <conditionalFormatting sqref="F676">
    <cfRule type="cellIs" dxfId="942" priority="1042" operator="equal">
      <formula>"Site only"</formula>
    </cfRule>
    <cfRule type="cellIs" dxfId="941" priority="1043" operator="equal">
      <formula>"Portfolio Credit"</formula>
    </cfRule>
    <cfRule type="cellIs" dxfId="940" priority="1044" operator="equal">
      <formula>"No Update"</formula>
    </cfRule>
    <cfRule type="cellIs" dxfId="939" priority="1045" operator="equal">
      <formula>"New credit"</formula>
    </cfRule>
  </conditionalFormatting>
  <conditionalFormatting sqref="F676">
    <cfRule type="cellIs" dxfId="938" priority="1041" operator="equal">
      <formula>"No update"</formula>
    </cfRule>
  </conditionalFormatting>
  <conditionalFormatting sqref="F697">
    <cfRule type="cellIs" dxfId="937" priority="1037" operator="equal">
      <formula>"No$751:$751 Update"</formula>
    </cfRule>
    <cfRule type="cellIs" dxfId="936" priority="1038" operator="equal">
      <formula>"Updated"</formula>
    </cfRule>
    <cfRule type="cellIs" dxfId="935" priority="1039" operator="equal">
      <formula>"Updated"</formula>
    </cfRule>
    <cfRule type="cellIs" dxfId="934" priority="1040" operator="equal">
      <formula>"YES"</formula>
    </cfRule>
  </conditionalFormatting>
  <conditionalFormatting sqref="F697">
    <cfRule type="cellIs" dxfId="933" priority="1033" operator="equal">
      <formula>"Site only"</formula>
    </cfRule>
    <cfRule type="cellIs" dxfId="932" priority="1034" operator="equal">
      <formula>"Portfolio Credit"</formula>
    </cfRule>
    <cfRule type="cellIs" dxfId="931" priority="1035" operator="equal">
      <formula>"No Update"</formula>
    </cfRule>
    <cfRule type="cellIs" dxfId="930" priority="1036" operator="equal">
      <formula>"New credit"</formula>
    </cfRule>
  </conditionalFormatting>
  <conditionalFormatting sqref="F697">
    <cfRule type="cellIs" dxfId="929" priority="1032" operator="equal">
      <formula>"No update"</formula>
    </cfRule>
  </conditionalFormatting>
  <conditionalFormatting sqref="F719">
    <cfRule type="cellIs" dxfId="928" priority="1028" operator="equal">
      <formula>"No$751:$751 Update"</formula>
    </cfRule>
    <cfRule type="cellIs" dxfId="927" priority="1029" operator="equal">
      <formula>"Updated"</formula>
    </cfRule>
    <cfRule type="cellIs" dxfId="926" priority="1030" operator="equal">
      <formula>"Updated"</formula>
    </cfRule>
    <cfRule type="cellIs" dxfId="925" priority="1031" operator="equal">
      <formula>"YES"</formula>
    </cfRule>
  </conditionalFormatting>
  <conditionalFormatting sqref="F719">
    <cfRule type="cellIs" dxfId="924" priority="1024" operator="equal">
      <formula>"Site only"</formula>
    </cfRule>
    <cfRule type="cellIs" dxfId="923" priority="1025" operator="equal">
      <formula>"Portfolio Credit"</formula>
    </cfRule>
    <cfRule type="cellIs" dxfId="922" priority="1026" operator="equal">
      <formula>"No Update"</formula>
    </cfRule>
    <cfRule type="cellIs" dxfId="921" priority="1027" operator="equal">
      <formula>"New credit"</formula>
    </cfRule>
  </conditionalFormatting>
  <conditionalFormatting sqref="F719">
    <cfRule type="cellIs" dxfId="920" priority="1023" operator="equal">
      <formula>"No update"</formula>
    </cfRule>
  </conditionalFormatting>
  <conditionalFormatting sqref="F740">
    <cfRule type="cellIs" dxfId="919" priority="1019" operator="equal">
      <formula>"No$751:$751 Update"</formula>
    </cfRule>
    <cfRule type="cellIs" dxfId="918" priority="1020" operator="equal">
      <formula>"Updated"</formula>
    </cfRule>
    <cfRule type="cellIs" dxfId="917" priority="1021" operator="equal">
      <formula>"Updated"</formula>
    </cfRule>
    <cfRule type="cellIs" dxfId="916" priority="1022" operator="equal">
      <formula>"YES"</formula>
    </cfRule>
  </conditionalFormatting>
  <conditionalFormatting sqref="F740">
    <cfRule type="cellIs" dxfId="915" priority="1015" operator="equal">
      <formula>"Site only"</formula>
    </cfRule>
    <cfRule type="cellIs" dxfId="914" priority="1016" operator="equal">
      <formula>"Portfolio Credit"</formula>
    </cfRule>
    <cfRule type="cellIs" dxfId="913" priority="1017" operator="equal">
      <formula>"No Update"</formula>
    </cfRule>
    <cfRule type="cellIs" dxfId="912" priority="1018" operator="equal">
      <formula>"New credit"</formula>
    </cfRule>
  </conditionalFormatting>
  <conditionalFormatting sqref="F740">
    <cfRule type="cellIs" dxfId="911" priority="1014" operator="equal">
      <formula>"No update"</formula>
    </cfRule>
  </conditionalFormatting>
  <conditionalFormatting sqref="F1004">
    <cfRule type="cellIs" dxfId="910" priority="992" operator="equal">
      <formula>"No$751:$751 Update"</formula>
    </cfRule>
    <cfRule type="cellIs" dxfId="909" priority="993" operator="equal">
      <formula>"Updated"</formula>
    </cfRule>
    <cfRule type="cellIs" dxfId="908" priority="994" operator="equal">
      <formula>"Updated"</formula>
    </cfRule>
    <cfRule type="cellIs" dxfId="907" priority="995" operator="equal">
      <formula>"YES"</formula>
    </cfRule>
  </conditionalFormatting>
  <conditionalFormatting sqref="F1004">
    <cfRule type="cellIs" dxfId="906" priority="988" operator="equal">
      <formula>"Site only"</formula>
    </cfRule>
    <cfRule type="cellIs" dxfId="905" priority="989" operator="equal">
      <formula>"Portfolio Credit"</formula>
    </cfRule>
    <cfRule type="cellIs" dxfId="904" priority="990" operator="equal">
      <formula>"No Update"</formula>
    </cfRule>
    <cfRule type="cellIs" dxfId="903" priority="991" operator="equal">
      <formula>"New credit"</formula>
    </cfRule>
  </conditionalFormatting>
  <conditionalFormatting sqref="F1004">
    <cfRule type="cellIs" dxfId="902" priority="987" operator="equal">
      <formula>"No update"</formula>
    </cfRule>
  </conditionalFormatting>
  <conditionalFormatting sqref="F82">
    <cfRule type="cellIs" dxfId="901" priority="983" operator="equal">
      <formula>"No$751:$751 Update"</formula>
    </cfRule>
    <cfRule type="cellIs" dxfId="900" priority="984" operator="equal">
      <formula>"Updated"</formula>
    </cfRule>
    <cfRule type="cellIs" dxfId="899" priority="985" operator="equal">
      <formula>"Updated"</formula>
    </cfRule>
    <cfRule type="cellIs" dxfId="898" priority="986" operator="equal">
      <formula>"YES"</formula>
    </cfRule>
  </conditionalFormatting>
  <conditionalFormatting sqref="F82">
    <cfRule type="cellIs" dxfId="897" priority="979" operator="equal">
      <formula>"Site only"</formula>
    </cfRule>
    <cfRule type="cellIs" dxfId="896" priority="980" operator="equal">
      <formula>"Portfolio Credit"</formula>
    </cfRule>
    <cfRule type="cellIs" dxfId="895" priority="981" operator="equal">
      <formula>"No Update"</formula>
    </cfRule>
    <cfRule type="cellIs" dxfId="894" priority="982" operator="equal">
      <formula>"New credit"</formula>
    </cfRule>
  </conditionalFormatting>
  <conditionalFormatting sqref="F82">
    <cfRule type="cellIs" dxfId="893" priority="978" operator="equal">
      <formula>"No update"</formula>
    </cfRule>
  </conditionalFormatting>
  <conditionalFormatting sqref="P1014">
    <cfRule type="cellIs" dxfId="892" priority="970" operator="equal">
      <formula>"Site only"</formula>
    </cfRule>
    <cfRule type="cellIs" dxfId="891" priority="971" operator="equal">
      <formula>"Portfolio Credit"</formula>
    </cfRule>
    <cfRule type="cellIs" dxfId="890" priority="972" operator="equal">
      <formula>"No Update"</formula>
    </cfRule>
    <cfRule type="cellIs" dxfId="889" priority="973" operator="equal">
      <formula>"New credit"</formula>
    </cfRule>
  </conditionalFormatting>
  <conditionalFormatting sqref="I1014">
    <cfRule type="cellIs" dxfId="888" priority="966" operator="equal">
      <formula>"Yes"</formula>
    </cfRule>
  </conditionalFormatting>
  <conditionalFormatting sqref="P1014">
    <cfRule type="cellIs" dxfId="887" priority="974" operator="equal">
      <formula>"No$751:$751 Update"</formula>
    </cfRule>
    <cfRule type="cellIs" dxfId="886" priority="975" operator="equal">
      <formula>"Updated"</formula>
    </cfRule>
    <cfRule type="cellIs" dxfId="885" priority="976" operator="equal">
      <formula>"Updated"</formula>
    </cfRule>
    <cfRule type="cellIs" dxfId="884" priority="977" operator="equal">
      <formula>"YES"</formula>
    </cfRule>
  </conditionalFormatting>
  <conditionalFormatting sqref="P1014">
    <cfRule type="cellIs" dxfId="883" priority="967" operator="equal">
      <formula>"Yes"</formula>
    </cfRule>
    <cfRule type="cellIs" dxfId="882" priority="968" operator="equal">
      <formula>"No update"</formula>
    </cfRule>
    <cfRule type="cellIs" dxfId="881" priority="969" operator="equal">
      <formula>"Site Only"</formula>
    </cfRule>
  </conditionalFormatting>
  <conditionalFormatting sqref="C1014:C1015">
    <cfRule type="cellIs" dxfId="880" priority="965" operator="equal">
      <formula>"Uploaded"</formula>
    </cfRule>
  </conditionalFormatting>
  <conditionalFormatting sqref="G1014">
    <cfRule type="cellIs" dxfId="879" priority="964" operator="equal">
      <formula>"No update"</formula>
    </cfRule>
  </conditionalFormatting>
  <conditionalFormatting sqref="L1014">
    <cfRule type="cellIs" dxfId="878" priority="963" operator="equal">
      <formula>"Site only"</formula>
    </cfRule>
  </conditionalFormatting>
  <conditionalFormatting sqref="L1014">
    <cfRule type="cellIs" dxfId="877" priority="960" operator="equal">
      <formula>"This credit was previously reviewed for all sites"</formula>
    </cfRule>
    <cfRule type="cellIs" dxfId="876" priority="961" operator="equal">
      <formula>"This credit applies to all sites"</formula>
    </cfRule>
    <cfRule type="cellIs" dxfId="875" priority="962" operator="equal">
      <formula>"This credit is for the site only"</formula>
    </cfRule>
  </conditionalFormatting>
  <conditionalFormatting sqref="F1015">
    <cfRule type="cellIs" dxfId="874" priority="956" operator="equal">
      <formula>"No$751:$751 Update"</formula>
    </cfRule>
    <cfRule type="cellIs" dxfId="873" priority="957" operator="equal">
      <formula>"Updated"</formula>
    </cfRule>
    <cfRule type="cellIs" dxfId="872" priority="958" operator="equal">
      <formula>"Updated"</formula>
    </cfRule>
    <cfRule type="cellIs" dxfId="871" priority="959" operator="equal">
      <formula>"YES"</formula>
    </cfRule>
  </conditionalFormatting>
  <conditionalFormatting sqref="F1015">
    <cfRule type="cellIs" dxfId="870" priority="952" operator="equal">
      <formula>"Site only"</formula>
    </cfRule>
    <cfRule type="cellIs" dxfId="869" priority="953" operator="equal">
      <formula>"Portfolio Credit"</formula>
    </cfRule>
    <cfRule type="cellIs" dxfId="868" priority="954" operator="equal">
      <formula>"No Update"</formula>
    </cfRule>
    <cfRule type="cellIs" dxfId="867" priority="955" operator="equal">
      <formula>"New credit"</formula>
    </cfRule>
  </conditionalFormatting>
  <conditionalFormatting sqref="F1015">
    <cfRule type="cellIs" dxfId="866" priority="951" operator="equal">
      <formula>"No update"</formula>
    </cfRule>
  </conditionalFormatting>
  <conditionalFormatting sqref="F1028">
    <cfRule type="cellIs" dxfId="865" priority="947" operator="equal">
      <formula>"No$751:$751 Update"</formula>
    </cfRule>
    <cfRule type="cellIs" dxfId="864" priority="948" operator="equal">
      <formula>"Updated"</formula>
    </cfRule>
    <cfRule type="cellIs" dxfId="863" priority="949" operator="equal">
      <formula>"Updated"</formula>
    </cfRule>
    <cfRule type="cellIs" dxfId="862" priority="950" operator="equal">
      <formula>"YES"</formula>
    </cfRule>
  </conditionalFormatting>
  <conditionalFormatting sqref="F1028">
    <cfRule type="cellIs" dxfId="861" priority="943" operator="equal">
      <formula>"Site only"</formula>
    </cfRule>
    <cfRule type="cellIs" dxfId="860" priority="944" operator="equal">
      <formula>"Portfolio Credit"</formula>
    </cfRule>
    <cfRule type="cellIs" dxfId="859" priority="945" operator="equal">
      <formula>"No Update"</formula>
    </cfRule>
    <cfRule type="cellIs" dxfId="858" priority="946" operator="equal">
      <formula>"New credit"</formula>
    </cfRule>
  </conditionalFormatting>
  <conditionalFormatting sqref="F1028">
    <cfRule type="cellIs" dxfId="857" priority="942" operator="equal">
      <formula>"No update"</formula>
    </cfRule>
  </conditionalFormatting>
  <conditionalFormatting sqref="L1068">
    <cfRule type="cellIs" dxfId="856" priority="941" operator="equal">
      <formula>"Uploaded"</formula>
    </cfRule>
  </conditionalFormatting>
  <conditionalFormatting sqref="F1068">
    <cfRule type="cellIs" dxfId="855" priority="937" operator="equal">
      <formula>"No$751:$751 Update"</formula>
    </cfRule>
    <cfRule type="cellIs" dxfId="854" priority="938" operator="equal">
      <formula>"Updated"</formula>
    </cfRule>
    <cfRule type="cellIs" dxfId="853" priority="939" operator="equal">
      <formula>"Updated"</formula>
    </cfRule>
    <cfRule type="cellIs" dxfId="852" priority="940" operator="equal">
      <formula>"YES"</formula>
    </cfRule>
  </conditionalFormatting>
  <conditionalFormatting sqref="F1068">
    <cfRule type="cellIs" dxfId="851" priority="933" operator="equal">
      <formula>"Site only"</formula>
    </cfRule>
    <cfRule type="cellIs" dxfId="850" priority="934" operator="equal">
      <formula>"Portfolio Credit"</formula>
    </cfRule>
    <cfRule type="cellIs" dxfId="849" priority="935" operator="equal">
      <formula>"No Update"</formula>
    </cfRule>
    <cfRule type="cellIs" dxfId="848" priority="936" operator="equal">
      <formula>"New credit"</formula>
    </cfRule>
  </conditionalFormatting>
  <conditionalFormatting sqref="F1068">
    <cfRule type="cellIs" dxfId="847" priority="932" operator="equal">
      <formula>"No update"</formula>
    </cfRule>
  </conditionalFormatting>
  <conditionalFormatting sqref="L1089">
    <cfRule type="cellIs" dxfId="846" priority="931" operator="equal">
      <formula>"Uploaded"</formula>
    </cfRule>
  </conditionalFormatting>
  <conditionalFormatting sqref="L1110">
    <cfRule type="cellIs" dxfId="845" priority="921" operator="equal">
      <formula>"Uploaded"</formula>
    </cfRule>
  </conditionalFormatting>
  <conditionalFormatting sqref="F1132">
    <cfRule type="cellIs" dxfId="844" priority="908" operator="equal">
      <formula>"No$751:$751 Update"</formula>
    </cfRule>
    <cfRule type="cellIs" dxfId="843" priority="909" operator="equal">
      <formula>"Updated"</formula>
    </cfRule>
    <cfRule type="cellIs" dxfId="842" priority="910" operator="equal">
      <formula>"Updated"</formula>
    </cfRule>
    <cfRule type="cellIs" dxfId="841" priority="911" operator="equal">
      <formula>"YES"</formula>
    </cfRule>
  </conditionalFormatting>
  <conditionalFormatting sqref="F1132">
    <cfRule type="cellIs" dxfId="840" priority="904" operator="equal">
      <formula>"Site only"</formula>
    </cfRule>
    <cfRule type="cellIs" dxfId="839" priority="905" operator="equal">
      <formula>"Portfolio Credit"</formula>
    </cfRule>
    <cfRule type="cellIs" dxfId="838" priority="906" operator="equal">
      <formula>"No Update"</formula>
    </cfRule>
    <cfRule type="cellIs" dxfId="837" priority="907" operator="equal">
      <formula>"New credit"</formula>
    </cfRule>
  </conditionalFormatting>
  <conditionalFormatting sqref="F1132">
    <cfRule type="cellIs" dxfId="836" priority="903" operator="equal">
      <formula>"No update"</formula>
    </cfRule>
  </conditionalFormatting>
  <conditionalFormatting sqref="F1153">
    <cfRule type="cellIs" dxfId="835" priority="899" operator="equal">
      <formula>"No$751:$751 Update"</formula>
    </cfRule>
    <cfRule type="cellIs" dxfId="834" priority="900" operator="equal">
      <formula>"Updated"</formula>
    </cfRule>
    <cfRule type="cellIs" dxfId="833" priority="901" operator="equal">
      <formula>"Updated"</formula>
    </cfRule>
    <cfRule type="cellIs" dxfId="832" priority="902" operator="equal">
      <formula>"YES"</formula>
    </cfRule>
  </conditionalFormatting>
  <conditionalFormatting sqref="F1153">
    <cfRule type="cellIs" dxfId="831" priority="895" operator="equal">
      <formula>"Site only"</formula>
    </cfRule>
    <cfRule type="cellIs" dxfId="830" priority="896" operator="equal">
      <formula>"Portfolio Credit"</formula>
    </cfRule>
    <cfRule type="cellIs" dxfId="829" priority="897" operator="equal">
      <formula>"No Update"</formula>
    </cfRule>
    <cfRule type="cellIs" dxfId="828" priority="898" operator="equal">
      <formula>"New credit"</formula>
    </cfRule>
  </conditionalFormatting>
  <conditionalFormatting sqref="F1153">
    <cfRule type="cellIs" dxfId="827" priority="894" operator="equal">
      <formula>"No update"</formula>
    </cfRule>
  </conditionalFormatting>
  <conditionalFormatting sqref="L1175">
    <cfRule type="cellIs" dxfId="826" priority="893" operator="equal">
      <formula>"Uploaded"</formula>
    </cfRule>
  </conditionalFormatting>
  <conditionalFormatting sqref="F1196">
    <cfRule type="cellIs" dxfId="825" priority="880" operator="equal">
      <formula>"No$751:$751 Update"</formula>
    </cfRule>
    <cfRule type="cellIs" dxfId="824" priority="881" operator="equal">
      <formula>"Updated"</formula>
    </cfRule>
    <cfRule type="cellIs" dxfId="823" priority="882" operator="equal">
      <formula>"Updated"</formula>
    </cfRule>
    <cfRule type="cellIs" dxfId="822" priority="883" operator="equal">
      <formula>"YES"</formula>
    </cfRule>
  </conditionalFormatting>
  <conditionalFormatting sqref="F1196">
    <cfRule type="cellIs" dxfId="821" priority="876" operator="equal">
      <formula>"Site only"</formula>
    </cfRule>
    <cfRule type="cellIs" dxfId="820" priority="877" operator="equal">
      <formula>"Portfolio Credit"</formula>
    </cfRule>
    <cfRule type="cellIs" dxfId="819" priority="878" operator="equal">
      <formula>"No Update"</formula>
    </cfRule>
    <cfRule type="cellIs" dxfId="818" priority="879" operator="equal">
      <formula>"New credit"</formula>
    </cfRule>
  </conditionalFormatting>
  <conditionalFormatting sqref="F1196">
    <cfRule type="cellIs" dxfId="817" priority="875" operator="equal">
      <formula>"No update"</formula>
    </cfRule>
  </conditionalFormatting>
  <conditionalFormatting sqref="F1217">
    <cfRule type="cellIs" dxfId="816" priority="871" operator="equal">
      <formula>"No$751:$751 Update"</formula>
    </cfRule>
    <cfRule type="cellIs" dxfId="815" priority="872" operator="equal">
      <formula>"Updated"</formula>
    </cfRule>
    <cfRule type="cellIs" dxfId="814" priority="873" operator="equal">
      <formula>"Updated"</formula>
    </cfRule>
    <cfRule type="cellIs" dxfId="813" priority="874" operator="equal">
      <formula>"YES"</formula>
    </cfRule>
  </conditionalFormatting>
  <conditionalFormatting sqref="F1217">
    <cfRule type="cellIs" dxfId="812" priority="867" operator="equal">
      <formula>"Site only"</formula>
    </cfRule>
    <cfRule type="cellIs" dxfId="811" priority="868" operator="equal">
      <formula>"Portfolio Credit"</formula>
    </cfRule>
    <cfRule type="cellIs" dxfId="810" priority="869" operator="equal">
      <formula>"No Update"</formula>
    </cfRule>
    <cfRule type="cellIs" dxfId="809" priority="870" operator="equal">
      <formula>"New credit"</formula>
    </cfRule>
  </conditionalFormatting>
  <conditionalFormatting sqref="F1217">
    <cfRule type="cellIs" dxfId="808" priority="866" operator="equal">
      <formula>"No update"</formula>
    </cfRule>
  </conditionalFormatting>
  <conditionalFormatting sqref="F1238">
    <cfRule type="cellIs" dxfId="807" priority="862" operator="equal">
      <formula>"No$751:$751 Update"</formula>
    </cfRule>
    <cfRule type="cellIs" dxfId="806" priority="863" operator="equal">
      <formula>"Updated"</formula>
    </cfRule>
    <cfRule type="cellIs" dxfId="805" priority="864" operator="equal">
      <formula>"Updated"</formula>
    </cfRule>
    <cfRule type="cellIs" dxfId="804" priority="865" operator="equal">
      <formula>"YES"</formula>
    </cfRule>
  </conditionalFormatting>
  <conditionalFormatting sqref="F1238">
    <cfRule type="cellIs" dxfId="803" priority="858" operator="equal">
      <formula>"Site only"</formula>
    </cfRule>
    <cfRule type="cellIs" dxfId="802" priority="859" operator="equal">
      <formula>"Portfolio Credit"</formula>
    </cfRule>
    <cfRule type="cellIs" dxfId="801" priority="860" operator="equal">
      <formula>"No Update"</formula>
    </cfRule>
    <cfRule type="cellIs" dxfId="800" priority="861" operator="equal">
      <formula>"New credit"</formula>
    </cfRule>
  </conditionalFormatting>
  <conditionalFormatting sqref="F1238">
    <cfRule type="cellIs" dxfId="799" priority="857" operator="equal">
      <formula>"No update"</formula>
    </cfRule>
  </conditionalFormatting>
  <conditionalFormatting sqref="L1275">
    <cfRule type="cellIs" dxfId="798" priority="847" operator="equal">
      <formula>"Uploaded"</formula>
    </cfRule>
  </conditionalFormatting>
  <conditionalFormatting sqref="F1275">
    <cfRule type="cellIs" dxfId="797" priority="843" operator="equal">
      <formula>"No$751:$751 Update"</formula>
    </cfRule>
    <cfRule type="cellIs" dxfId="796" priority="844" operator="equal">
      <formula>"Updated"</formula>
    </cfRule>
    <cfRule type="cellIs" dxfId="795" priority="845" operator="equal">
      <formula>"Updated"</formula>
    </cfRule>
    <cfRule type="cellIs" dxfId="794" priority="846" operator="equal">
      <formula>"YES"</formula>
    </cfRule>
  </conditionalFormatting>
  <conditionalFormatting sqref="F1275">
    <cfRule type="cellIs" dxfId="793" priority="839" operator="equal">
      <formula>"Site only"</formula>
    </cfRule>
    <cfRule type="cellIs" dxfId="792" priority="840" operator="equal">
      <formula>"Portfolio Credit"</formula>
    </cfRule>
    <cfRule type="cellIs" dxfId="791" priority="841" operator="equal">
      <formula>"No Update"</formula>
    </cfRule>
    <cfRule type="cellIs" dxfId="790" priority="842" operator="equal">
      <formula>"New credit"</formula>
    </cfRule>
  </conditionalFormatting>
  <conditionalFormatting sqref="F1275">
    <cfRule type="cellIs" dxfId="789" priority="838" operator="equal">
      <formula>"No update"</formula>
    </cfRule>
  </conditionalFormatting>
  <conditionalFormatting sqref="F1295">
    <cfRule type="cellIs" dxfId="788" priority="834" operator="equal">
      <formula>"No$751:$751 Update"</formula>
    </cfRule>
    <cfRule type="cellIs" dxfId="787" priority="835" operator="equal">
      <formula>"Updated"</formula>
    </cfRule>
    <cfRule type="cellIs" dxfId="786" priority="836" operator="equal">
      <formula>"Updated"</formula>
    </cfRule>
    <cfRule type="cellIs" dxfId="785" priority="837" operator="equal">
      <formula>"YES"</formula>
    </cfRule>
  </conditionalFormatting>
  <conditionalFormatting sqref="F1295">
    <cfRule type="cellIs" dxfId="784" priority="830" operator="equal">
      <formula>"Site only"</formula>
    </cfRule>
    <cfRule type="cellIs" dxfId="783" priority="831" operator="equal">
      <formula>"Portfolio Credit"</formula>
    </cfRule>
    <cfRule type="cellIs" dxfId="782" priority="832" operator="equal">
      <formula>"No Update"</formula>
    </cfRule>
    <cfRule type="cellIs" dxfId="781" priority="833" operator="equal">
      <formula>"New credit"</formula>
    </cfRule>
  </conditionalFormatting>
  <conditionalFormatting sqref="F1295">
    <cfRule type="cellIs" dxfId="780" priority="829" operator="equal">
      <formula>"No update"</formula>
    </cfRule>
  </conditionalFormatting>
  <conditionalFormatting sqref="F1323">
    <cfRule type="cellIs" dxfId="779" priority="825" operator="equal">
      <formula>"No$751:$751 Update"</formula>
    </cfRule>
    <cfRule type="cellIs" dxfId="778" priority="826" operator="equal">
      <formula>"Updated"</formula>
    </cfRule>
    <cfRule type="cellIs" dxfId="777" priority="827" operator="equal">
      <formula>"Updated"</formula>
    </cfRule>
    <cfRule type="cellIs" dxfId="776" priority="828" operator="equal">
      <formula>"YES"</formula>
    </cfRule>
  </conditionalFormatting>
  <conditionalFormatting sqref="F1323">
    <cfRule type="cellIs" dxfId="775" priority="821" operator="equal">
      <formula>"Site only"</formula>
    </cfRule>
    <cfRule type="cellIs" dxfId="774" priority="822" operator="equal">
      <formula>"Portfolio Credit"</formula>
    </cfRule>
    <cfRule type="cellIs" dxfId="773" priority="823" operator="equal">
      <formula>"No Update"</formula>
    </cfRule>
    <cfRule type="cellIs" dxfId="772" priority="824" operator="equal">
      <formula>"New credit"</formula>
    </cfRule>
  </conditionalFormatting>
  <conditionalFormatting sqref="F1323">
    <cfRule type="cellIs" dxfId="771" priority="820" operator="equal">
      <formula>"No update"</formula>
    </cfRule>
  </conditionalFormatting>
  <conditionalFormatting sqref="F1354">
    <cfRule type="cellIs" dxfId="770" priority="816" operator="equal">
      <formula>"No$751:$751 Update"</formula>
    </cfRule>
    <cfRule type="cellIs" dxfId="769" priority="817" operator="equal">
      <formula>"Updated"</formula>
    </cfRule>
    <cfRule type="cellIs" dxfId="768" priority="818" operator="equal">
      <formula>"Updated"</formula>
    </cfRule>
    <cfRule type="cellIs" dxfId="767" priority="819" operator="equal">
      <formula>"YES"</formula>
    </cfRule>
  </conditionalFormatting>
  <conditionalFormatting sqref="F1354">
    <cfRule type="cellIs" dxfId="766" priority="812" operator="equal">
      <formula>"Site only"</formula>
    </cfRule>
    <cfRule type="cellIs" dxfId="765" priority="813" operator="equal">
      <formula>"Portfolio Credit"</formula>
    </cfRule>
    <cfRule type="cellIs" dxfId="764" priority="814" operator="equal">
      <formula>"No Update"</formula>
    </cfRule>
    <cfRule type="cellIs" dxfId="763" priority="815" operator="equal">
      <formula>"New credit"</formula>
    </cfRule>
  </conditionalFormatting>
  <conditionalFormatting sqref="F1354">
    <cfRule type="cellIs" dxfId="762" priority="811" operator="equal">
      <formula>"No update"</formula>
    </cfRule>
  </conditionalFormatting>
  <conditionalFormatting sqref="F1383">
    <cfRule type="cellIs" dxfId="761" priority="807" operator="equal">
      <formula>"No$751:$751 Update"</formula>
    </cfRule>
    <cfRule type="cellIs" dxfId="760" priority="808" operator="equal">
      <formula>"Updated"</formula>
    </cfRule>
    <cfRule type="cellIs" dxfId="759" priority="809" operator="equal">
      <formula>"Updated"</formula>
    </cfRule>
    <cfRule type="cellIs" dxfId="758" priority="810" operator="equal">
      <formula>"YES"</formula>
    </cfRule>
  </conditionalFormatting>
  <conditionalFormatting sqref="F1383">
    <cfRule type="cellIs" dxfId="757" priority="803" operator="equal">
      <formula>"Site only"</formula>
    </cfRule>
    <cfRule type="cellIs" dxfId="756" priority="804" operator="equal">
      <formula>"Portfolio Credit"</formula>
    </cfRule>
    <cfRule type="cellIs" dxfId="755" priority="805" operator="equal">
      <formula>"No Update"</formula>
    </cfRule>
    <cfRule type="cellIs" dxfId="754" priority="806" operator="equal">
      <formula>"New credit"</formula>
    </cfRule>
  </conditionalFormatting>
  <conditionalFormatting sqref="F1383">
    <cfRule type="cellIs" dxfId="753" priority="802" operator="equal">
      <formula>"No update"</formula>
    </cfRule>
  </conditionalFormatting>
  <conditionalFormatting sqref="F1403">
    <cfRule type="cellIs" dxfId="752" priority="798" operator="equal">
      <formula>"No$751:$751 Update"</formula>
    </cfRule>
    <cfRule type="cellIs" dxfId="751" priority="799" operator="equal">
      <formula>"Updated"</formula>
    </cfRule>
    <cfRule type="cellIs" dxfId="750" priority="800" operator="equal">
      <formula>"Updated"</formula>
    </cfRule>
    <cfRule type="cellIs" dxfId="749" priority="801" operator="equal">
      <formula>"YES"</formula>
    </cfRule>
  </conditionalFormatting>
  <conditionalFormatting sqref="F1403">
    <cfRule type="cellIs" dxfId="748" priority="794" operator="equal">
      <formula>"Site only"</formula>
    </cfRule>
    <cfRule type="cellIs" dxfId="747" priority="795" operator="equal">
      <formula>"Portfolio Credit"</formula>
    </cfRule>
    <cfRule type="cellIs" dxfId="746" priority="796" operator="equal">
      <formula>"No Update"</formula>
    </cfRule>
    <cfRule type="cellIs" dxfId="745" priority="797" operator="equal">
      <formula>"New credit"</formula>
    </cfRule>
  </conditionalFormatting>
  <conditionalFormatting sqref="F1403">
    <cfRule type="cellIs" dxfId="744" priority="793" operator="equal">
      <formula>"No update"</formula>
    </cfRule>
  </conditionalFormatting>
  <conditionalFormatting sqref="F1426">
    <cfRule type="cellIs" dxfId="743" priority="779" operator="equal">
      <formula>"No$751:$751 Update"</formula>
    </cfRule>
    <cfRule type="cellIs" dxfId="742" priority="780" operator="equal">
      <formula>"Updated"</formula>
    </cfRule>
    <cfRule type="cellIs" dxfId="741" priority="781" operator="equal">
      <formula>"Updated"</formula>
    </cfRule>
    <cfRule type="cellIs" dxfId="740" priority="782" operator="equal">
      <formula>"YES"</formula>
    </cfRule>
  </conditionalFormatting>
  <conditionalFormatting sqref="F1426">
    <cfRule type="cellIs" dxfId="739" priority="775" operator="equal">
      <formula>"Site only"</formula>
    </cfRule>
    <cfRule type="cellIs" dxfId="738" priority="776" operator="equal">
      <formula>"Portfolio Credit"</formula>
    </cfRule>
    <cfRule type="cellIs" dxfId="737" priority="777" operator="equal">
      <formula>"No Update"</formula>
    </cfRule>
    <cfRule type="cellIs" dxfId="736" priority="778" operator="equal">
      <formula>"New credit"</formula>
    </cfRule>
  </conditionalFormatting>
  <conditionalFormatting sqref="F1426">
    <cfRule type="cellIs" dxfId="735" priority="774" operator="equal">
      <formula>"No update"</formula>
    </cfRule>
  </conditionalFormatting>
  <conditionalFormatting sqref="F1445">
    <cfRule type="cellIs" dxfId="734" priority="770" operator="equal">
      <formula>"No$751:$751 Update"</formula>
    </cfRule>
    <cfRule type="cellIs" dxfId="733" priority="771" operator="equal">
      <formula>"Updated"</formula>
    </cfRule>
    <cfRule type="cellIs" dxfId="732" priority="772" operator="equal">
      <formula>"Updated"</formula>
    </cfRule>
    <cfRule type="cellIs" dxfId="731" priority="773" operator="equal">
      <formula>"YES"</formula>
    </cfRule>
  </conditionalFormatting>
  <conditionalFormatting sqref="F1445">
    <cfRule type="cellIs" dxfId="730" priority="766" operator="equal">
      <formula>"Site only"</formula>
    </cfRule>
    <cfRule type="cellIs" dxfId="729" priority="767" operator="equal">
      <formula>"Portfolio Credit"</formula>
    </cfRule>
    <cfRule type="cellIs" dxfId="728" priority="768" operator="equal">
      <formula>"No Update"</formula>
    </cfRule>
    <cfRule type="cellIs" dxfId="727" priority="769" operator="equal">
      <formula>"New credit"</formula>
    </cfRule>
  </conditionalFormatting>
  <conditionalFormatting sqref="F1445">
    <cfRule type="cellIs" dxfId="726" priority="765" operator="equal">
      <formula>"No update"</formula>
    </cfRule>
  </conditionalFormatting>
  <conditionalFormatting sqref="F1463">
    <cfRule type="cellIs" dxfId="725" priority="761" operator="equal">
      <formula>"No$751:$751 Update"</formula>
    </cfRule>
    <cfRule type="cellIs" dxfId="724" priority="762" operator="equal">
      <formula>"Updated"</formula>
    </cfRule>
    <cfRule type="cellIs" dxfId="723" priority="763" operator="equal">
      <formula>"Updated"</formula>
    </cfRule>
    <cfRule type="cellIs" dxfId="722" priority="764" operator="equal">
      <formula>"YES"</formula>
    </cfRule>
  </conditionalFormatting>
  <conditionalFormatting sqref="F1463">
    <cfRule type="cellIs" dxfId="721" priority="757" operator="equal">
      <formula>"Site only"</formula>
    </cfRule>
    <cfRule type="cellIs" dxfId="720" priority="758" operator="equal">
      <formula>"Portfolio Credit"</formula>
    </cfRule>
    <cfRule type="cellIs" dxfId="719" priority="759" operator="equal">
      <formula>"No Update"</formula>
    </cfRule>
    <cfRule type="cellIs" dxfId="718" priority="760" operator="equal">
      <formula>"New credit"</formula>
    </cfRule>
  </conditionalFormatting>
  <conditionalFormatting sqref="F1463">
    <cfRule type="cellIs" dxfId="717" priority="756" operator="equal">
      <formula>"No update"</formula>
    </cfRule>
  </conditionalFormatting>
  <conditionalFormatting sqref="F1498">
    <cfRule type="cellIs" dxfId="716" priority="752" operator="equal">
      <formula>"No$751:$751 Update"</formula>
    </cfRule>
    <cfRule type="cellIs" dxfId="715" priority="753" operator="equal">
      <formula>"Updated"</formula>
    </cfRule>
    <cfRule type="cellIs" dxfId="714" priority="754" operator="equal">
      <formula>"Updated"</formula>
    </cfRule>
    <cfRule type="cellIs" dxfId="713" priority="755" operator="equal">
      <formula>"YES"</formula>
    </cfRule>
  </conditionalFormatting>
  <conditionalFormatting sqref="F1498">
    <cfRule type="cellIs" dxfId="712" priority="748" operator="equal">
      <formula>"Site only"</formula>
    </cfRule>
    <cfRule type="cellIs" dxfId="711" priority="749" operator="equal">
      <formula>"Portfolio Credit"</formula>
    </cfRule>
    <cfRule type="cellIs" dxfId="710" priority="750" operator="equal">
      <formula>"No Update"</formula>
    </cfRule>
    <cfRule type="cellIs" dxfId="709" priority="751" operator="equal">
      <formula>"New credit"</formula>
    </cfRule>
  </conditionalFormatting>
  <conditionalFormatting sqref="F1498">
    <cfRule type="cellIs" dxfId="708" priority="747" operator="equal">
      <formula>"No update"</formula>
    </cfRule>
  </conditionalFormatting>
  <conditionalFormatting sqref="F1520">
    <cfRule type="cellIs" dxfId="707" priority="743" operator="equal">
      <formula>"No$751:$751 Update"</formula>
    </cfRule>
    <cfRule type="cellIs" dxfId="706" priority="744" operator="equal">
      <formula>"Updated"</formula>
    </cfRule>
    <cfRule type="cellIs" dxfId="705" priority="745" operator="equal">
      <formula>"Updated"</formula>
    </cfRule>
    <cfRule type="cellIs" dxfId="704" priority="746" operator="equal">
      <formula>"YES"</formula>
    </cfRule>
  </conditionalFormatting>
  <conditionalFormatting sqref="F1520">
    <cfRule type="cellIs" dxfId="703" priority="739" operator="equal">
      <formula>"Site only"</formula>
    </cfRule>
    <cfRule type="cellIs" dxfId="702" priority="740" operator="equal">
      <formula>"Portfolio Credit"</formula>
    </cfRule>
    <cfRule type="cellIs" dxfId="701" priority="741" operator="equal">
      <formula>"No Update"</formula>
    </cfRule>
    <cfRule type="cellIs" dxfId="700" priority="742" operator="equal">
      <formula>"New credit"</formula>
    </cfRule>
  </conditionalFormatting>
  <conditionalFormatting sqref="F1520">
    <cfRule type="cellIs" dxfId="699" priority="738" operator="equal">
      <formula>"No update"</formula>
    </cfRule>
  </conditionalFormatting>
  <conditionalFormatting sqref="F1542">
    <cfRule type="cellIs" dxfId="698" priority="734" operator="equal">
      <formula>"No$751:$751 Update"</formula>
    </cfRule>
    <cfRule type="cellIs" dxfId="697" priority="735" operator="equal">
      <formula>"Updated"</formula>
    </cfRule>
    <cfRule type="cellIs" dxfId="696" priority="736" operator="equal">
      <formula>"Updated"</formula>
    </cfRule>
    <cfRule type="cellIs" dxfId="695" priority="737" operator="equal">
      <formula>"YES"</formula>
    </cfRule>
  </conditionalFormatting>
  <conditionalFormatting sqref="F1542">
    <cfRule type="cellIs" dxfId="694" priority="730" operator="equal">
      <formula>"Site only"</formula>
    </cfRule>
    <cfRule type="cellIs" dxfId="693" priority="731" operator="equal">
      <formula>"Portfolio Credit"</formula>
    </cfRule>
    <cfRule type="cellIs" dxfId="692" priority="732" operator="equal">
      <formula>"No Update"</formula>
    </cfRule>
    <cfRule type="cellIs" dxfId="691" priority="733" operator="equal">
      <formula>"New credit"</formula>
    </cfRule>
  </conditionalFormatting>
  <conditionalFormatting sqref="F1542">
    <cfRule type="cellIs" dxfId="690" priority="729" operator="equal">
      <formula>"No update"</formula>
    </cfRule>
  </conditionalFormatting>
  <conditionalFormatting sqref="F1568">
    <cfRule type="cellIs" dxfId="689" priority="725" operator="equal">
      <formula>"No$751:$751 Update"</formula>
    </cfRule>
    <cfRule type="cellIs" dxfId="688" priority="726" operator="equal">
      <formula>"Updated"</formula>
    </cfRule>
    <cfRule type="cellIs" dxfId="687" priority="727" operator="equal">
      <formula>"Updated"</formula>
    </cfRule>
    <cfRule type="cellIs" dxfId="686" priority="728" operator="equal">
      <formula>"YES"</formula>
    </cfRule>
  </conditionalFormatting>
  <conditionalFormatting sqref="F1568">
    <cfRule type="cellIs" dxfId="685" priority="721" operator="equal">
      <formula>"Site only"</formula>
    </cfRule>
    <cfRule type="cellIs" dxfId="684" priority="722" operator="equal">
      <formula>"Portfolio Credit"</formula>
    </cfRule>
    <cfRule type="cellIs" dxfId="683" priority="723" operator="equal">
      <formula>"No Update"</formula>
    </cfRule>
    <cfRule type="cellIs" dxfId="682" priority="724" operator="equal">
      <formula>"New credit"</formula>
    </cfRule>
  </conditionalFormatting>
  <conditionalFormatting sqref="F1568">
    <cfRule type="cellIs" dxfId="681" priority="720" operator="equal">
      <formula>"No update"</formula>
    </cfRule>
  </conditionalFormatting>
  <conditionalFormatting sqref="F1588">
    <cfRule type="cellIs" dxfId="680" priority="716" operator="equal">
      <formula>"No$751:$751 Update"</formula>
    </cfRule>
    <cfRule type="cellIs" dxfId="679" priority="717" operator="equal">
      <formula>"Updated"</formula>
    </cfRule>
    <cfRule type="cellIs" dxfId="678" priority="718" operator="equal">
      <formula>"Updated"</formula>
    </cfRule>
    <cfRule type="cellIs" dxfId="677" priority="719" operator="equal">
      <formula>"YES"</formula>
    </cfRule>
  </conditionalFormatting>
  <conditionalFormatting sqref="F1588">
    <cfRule type="cellIs" dxfId="676" priority="712" operator="equal">
      <formula>"Site only"</formula>
    </cfRule>
    <cfRule type="cellIs" dxfId="675" priority="713" operator="equal">
      <formula>"Portfolio Credit"</formula>
    </cfRule>
    <cfRule type="cellIs" dxfId="674" priority="714" operator="equal">
      <formula>"No Update"</formula>
    </cfRule>
    <cfRule type="cellIs" dxfId="673" priority="715" operator="equal">
      <formula>"New credit"</formula>
    </cfRule>
  </conditionalFormatting>
  <conditionalFormatting sqref="F1588">
    <cfRule type="cellIs" dxfId="672" priority="711" operator="equal">
      <formula>"No update"</formula>
    </cfRule>
  </conditionalFormatting>
  <conditionalFormatting sqref="F1627">
    <cfRule type="cellIs" dxfId="671" priority="707" operator="equal">
      <formula>"No$751:$751 Update"</formula>
    </cfRule>
    <cfRule type="cellIs" dxfId="670" priority="708" operator="equal">
      <formula>"Updated"</formula>
    </cfRule>
    <cfRule type="cellIs" dxfId="669" priority="709" operator="equal">
      <formula>"Updated"</formula>
    </cfRule>
    <cfRule type="cellIs" dxfId="668" priority="710" operator="equal">
      <formula>"YES"</formula>
    </cfRule>
  </conditionalFormatting>
  <conditionalFormatting sqref="F1627">
    <cfRule type="cellIs" dxfId="667" priority="703" operator="equal">
      <formula>"Site only"</formula>
    </cfRule>
    <cfRule type="cellIs" dxfId="666" priority="704" operator="equal">
      <formula>"Portfolio Credit"</formula>
    </cfRule>
    <cfRule type="cellIs" dxfId="665" priority="705" operator="equal">
      <formula>"No Update"</formula>
    </cfRule>
    <cfRule type="cellIs" dxfId="664" priority="706" operator="equal">
      <formula>"New credit"</formula>
    </cfRule>
  </conditionalFormatting>
  <conditionalFormatting sqref="F1627">
    <cfRule type="cellIs" dxfId="663" priority="702" operator="equal">
      <formula>"No update"</formula>
    </cfRule>
  </conditionalFormatting>
  <conditionalFormatting sqref="F1657">
    <cfRule type="cellIs" dxfId="662" priority="698" operator="equal">
      <formula>"No$751:$751 Update"</formula>
    </cfRule>
    <cfRule type="cellIs" dxfId="661" priority="699" operator="equal">
      <formula>"Updated"</formula>
    </cfRule>
    <cfRule type="cellIs" dxfId="660" priority="700" operator="equal">
      <formula>"Updated"</formula>
    </cfRule>
    <cfRule type="cellIs" dxfId="659" priority="701" operator="equal">
      <formula>"YES"</formula>
    </cfRule>
  </conditionalFormatting>
  <conditionalFormatting sqref="F1657">
    <cfRule type="cellIs" dxfId="658" priority="694" operator="equal">
      <formula>"Site only"</formula>
    </cfRule>
    <cfRule type="cellIs" dxfId="657" priority="695" operator="equal">
      <formula>"Portfolio Credit"</formula>
    </cfRule>
    <cfRule type="cellIs" dxfId="656" priority="696" operator="equal">
      <formula>"No Update"</formula>
    </cfRule>
    <cfRule type="cellIs" dxfId="655" priority="697" operator="equal">
      <formula>"New credit"</formula>
    </cfRule>
  </conditionalFormatting>
  <conditionalFormatting sqref="F1657">
    <cfRule type="cellIs" dxfId="654" priority="693" operator="equal">
      <formula>"No update"</formula>
    </cfRule>
  </conditionalFormatting>
  <conditionalFormatting sqref="F1690">
    <cfRule type="cellIs" dxfId="653" priority="689" operator="equal">
      <formula>"No$751:$751 Update"</formula>
    </cfRule>
    <cfRule type="cellIs" dxfId="652" priority="690" operator="equal">
      <formula>"Updated"</formula>
    </cfRule>
    <cfRule type="cellIs" dxfId="651" priority="691" operator="equal">
      <formula>"Updated"</formula>
    </cfRule>
    <cfRule type="cellIs" dxfId="650" priority="692" operator="equal">
      <formula>"YES"</formula>
    </cfRule>
  </conditionalFormatting>
  <conditionalFormatting sqref="F1690">
    <cfRule type="cellIs" dxfId="649" priority="685" operator="equal">
      <formula>"Site only"</formula>
    </cfRule>
    <cfRule type="cellIs" dxfId="648" priority="686" operator="equal">
      <formula>"Portfolio Credit"</formula>
    </cfRule>
    <cfRule type="cellIs" dxfId="647" priority="687" operator="equal">
      <formula>"No Update"</formula>
    </cfRule>
    <cfRule type="cellIs" dxfId="646" priority="688" operator="equal">
      <formula>"New credit"</formula>
    </cfRule>
  </conditionalFormatting>
  <conditionalFormatting sqref="F1690">
    <cfRule type="cellIs" dxfId="645" priority="684" operator="equal">
      <formula>"No update"</formula>
    </cfRule>
  </conditionalFormatting>
  <conditionalFormatting sqref="F1714">
    <cfRule type="cellIs" dxfId="644" priority="680" operator="equal">
      <formula>"No$751:$751 Update"</formula>
    </cfRule>
    <cfRule type="cellIs" dxfId="643" priority="681" operator="equal">
      <formula>"Updated"</formula>
    </cfRule>
    <cfRule type="cellIs" dxfId="642" priority="682" operator="equal">
      <formula>"Updated"</formula>
    </cfRule>
    <cfRule type="cellIs" dxfId="641" priority="683" operator="equal">
      <formula>"YES"</formula>
    </cfRule>
  </conditionalFormatting>
  <conditionalFormatting sqref="F1714">
    <cfRule type="cellIs" dxfId="640" priority="676" operator="equal">
      <formula>"Site only"</formula>
    </cfRule>
    <cfRule type="cellIs" dxfId="639" priority="677" operator="equal">
      <formula>"Portfolio Credit"</formula>
    </cfRule>
    <cfRule type="cellIs" dxfId="638" priority="678" operator="equal">
      <formula>"No Update"</formula>
    </cfRule>
    <cfRule type="cellIs" dxfId="637" priority="679" operator="equal">
      <formula>"New credit"</formula>
    </cfRule>
  </conditionalFormatting>
  <conditionalFormatting sqref="F1714">
    <cfRule type="cellIs" dxfId="636" priority="675" operator="equal">
      <formula>"No update"</formula>
    </cfRule>
  </conditionalFormatting>
  <conditionalFormatting sqref="F1736">
    <cfRule type="cellIs" dxfId="635" priority="671" operator="equal">
      <formula>"No$751:$751 Update"</formula>
    </cfRule>
    <cfRule type="cellIs" dxfId="634" priority="672" operator="equal">
      <formula>"Updated"</formula>
    </cfRule>
    <cfRule type="cellIs" dxfId="633" priority="673" operator="equal">
      <formula>"Updated"</formula>
    </cfRule>
    <cfRule type="cellIs" dxfId="632" priority="674" operator="equal">
      <formula>"YES"</formula>
    </cfRule>
  </conditionalFormatting>
  <conditionalFormatting sqref="F1736">
    <cfRule type="cellIs" dxfId="631" priority="667" operator="equal">
      <formula>"Site only"</formula>
    </cfRule>
    <cfRule type="cellIs" dxfId="630" priority="668" operator="equal">
      <formula>"Portfolio Credit"</formula>
    </cfRule>
    <cfRule type="cellIs" dxfId="629" priority="669" operator="equal">
      <formula>"No Update"</formula>
    </cfRule>
    <cfRule type="cellIs" dxfId="628" priority="670" operator="equal">
      <formula>"New credit"</formula>
    </cfRule>
  </conditionalFormatting>
  <conditionalFormatting sqref="F1736">
    <cfRule type="cellIs" dxfId="627" priority="666" operator="equal">
      <formula>"No update"</formula>
    </cfRule>
  </conditionalFormatting>
  <conditionalFormatting sqref="F1761">
    <cfRule type="cellIs" dxfId="626" priority="662" operator="equal">
      <formula>"No$751:$751 Update"</formula>
    </cfRule>
    <cfRule type="cellIs" dxfId="625" priority="663" operator="equal">
      <formula>"Updated"</formula>
    </cfRule>
    <cfRule type="cellIs" dxfId="624" priority="664" operator="equal">
      <formula>"Updated"</formula>
    </cfRule>
    <cfRule type="cellIs" dxfId="623" priority="665" operator="equal">
      <formula>"YES"</formula>
    </cfRule>
  </conditionalFormatting>
  <conditionalFormatting sqref="F1761">
    <cfRule type="cellIs" dxfId="622" priority="658" operator="equal">
      <formula>"Site only"</formula>
    </cfRule>
    <cfRule type="cellIs" dxfId="621" priority="659" operator="equal">
      <formula>"Portfolio Credit"</formula>
    </cfRule>
    <cfRule type="cellIs" dxfId="620" priority="660" operator="equal">
      <formula>"No Update"</formula>
    </cfRule>
    <cfRule type="cellIs" dxfId="619" priority="661" operator="equal">
      <formula>"New credit"</formula>
    </cfRule>
  </conditionalFormatting>
  <conditionalFormatting sqref="F1761">
    <cfRule type="cellIs" dxfId="618" priority="657" operator="equal">
      <formula>"No update"</formula>
    </cfRule>
  </conditionalFormatting>
  <conditionalFormatting sqref="L1830">
    <cfRule type="cellIs" dxfId="617" priority="647" operator="equal">
      <formula>"Uploaded"</formula>
    </cfRule>
  </conditionalFormatting>
  <conditionalFormatting sqref="F1852">
    <cfRule type="cellIs" dxfId="616" priority="634" operator="equal">
      <formula>"No$751:$751 Update"</formula>
    </cfRule>
    <cfRule type="cellIs" dxfId="615" priority="635" operator="equal">
      <formula>"Updated"</formula>
    </cfRule>
    <cfRule type="cellIs" dxfId="614" priority="636" operator="equal">
      <formula>"Updated"</formula>
    </cfRule>
    <cfRule type="cellIs" dxfId="613" priority="637" operator="equal">
      <formula>"YES"</formula>
    </cfRule>
  </conditionalFormatting>
  <conditionalFormatting sqref="F1852">
    <cfRule type="cellIs" dxfId="612" priority="630" operator="equal">
      <formula>"Site only"</formula>
    </cfRule>
    <cfRule type="cellIs" dxfId="611" priority="631" operator="equal">
      <formula>"Portfolio Credit"</formula>
    </cfRule>
    <cfRule type="cellIs" dxfId="610" priority="632" operator="equal">
      <formula>"No Update"</formula>
    </cfRule>
    <cfRule type="cellIs" dxfId="609" priority="633" operator="equal">
      <formula>"New credit"</formula>
    </cfRule>
  </conditionalFormatting>
  <conditionalFormatting sqref="F1852">
    <cfRule type="cellIs" dxfId="608" priority="629" operator="equal">
      <formula>"No update"</formula>
    </cfRule>
  </conditionalFormatting>
  <conditionalFormatting sqref="L1809">
    <cfRule type="cellIs" dxfId="607" priority="628" operator="equal">
      <formula>"Uploaded"</formula>
    </cfRule>
  </conditionalFormatting>
  <conditionalFormatting sqref="F1809">
    <cfRule type="cellIs" dxfId="606" priority="624" operator="equal">
      <formula>"No$751:$751 Update"</formula>
    </cfRule>
    <cfRule type="cellIs" dxfId="605" priority="625" operator="equal">
      <formula>"Updated"</formula>
    </cfRule>
    <cfRule type="cellIs" dxfId="604" priority="626" operator="equal">
      <formula>"Updated"</formula>
    </cfRule>
    <cfRule type="cellIs" dxfId="603" priority="627" operator="equal">
      <formula>"YES"</formula>
    </cfRule>
  </conditionalFormatting>
  <conditionalFormatting sqref="F1809">
    <cfRule type="cellIs" dxfId="602" priority="620" operator="equal">
      <formula>"Site only"</formula>
    </cfRule>
    <cfRule type="cellIs" dxfId="601" priority="621" operator="equal">
      <formula>"Portfolio Credit"</formula>
    </cfRule>
    <cfRule type="cellIs" dxfId="600" priority="622" operator="equal">
      <formula>"No Update"</formula>
    </cfRule>
    <cfRule type="cellIs" dxfId="599" priority="623" operator="equal">
      <formula>"New credit"</formula>
    </cfRule>
  </conditionalFormatting>
  <conditionalFormatting sqref="F1809">
    <cfRule type="cellIs" dxfId="598" priority="619" operator="equal">
      <formula>"No update"</formula>
    </cfRule>
  </conditionalFormatting>
  <conditionalFormatting sqref="F1889">
    <cfRule type="cellIs" dxfId="597" priority="615" operator="equal">
      <formula>"No$751:$751 Update"</formula>
    </cfRule>
    <cfRule type="cellIs" dxfId="596" priority="616" operator="equal">
      <formula>"Updated"</formula>
    </cfRule>
    <cfRule type="cellIs" dxfId="595" priority="617" operator="equal">
      <formula>"Updated"</formula>
    </cfRule>
    <cfRule type="cellIs" dxfId="594" priority="618" operator="equal">
      <formula>"YES"</formula>
    </cfRule>
  </conditionalFormatting>
  <conditionalFormatting sqref="F1889">
    <cfRule type="cellIs" dxfId="593" priority="611" operator="equal">
      <formula>"Site only"</formula>
    </cfRule>
    <cfRule type="cellIs" dxfId="592" priority="612" operator="equal">
      <formula>"Portfolio Credit"</formula>
    </cfRule>
    <cfRule type="cellIs" dxfId="591" priority="613" operator="equal">
      <formula>"No Update"</formula>
    </cfRule>
    <cfRule type="cellIs" dxfId="590" priority="614" operator="equal">
      <formula>"New credit"</formula>
    </cfRule>
  </conditionalFormatting>
  <conditionalFormatting sqref="F1889">
    <cfRule type="cellIs" dxfId="589" priority="610" operator="equal">
      <formula>"No update"</formula>
    </cfRule>
  </conditionalFormatting>
  <conditionalFormatting sqref="L1907">
    <cfRule type="cellIs" dxfId="588" priority="609" operator="equal">
      <formula>"Uploaded"</formula>
    </cfRule>
  </conditionalFormatting>
  <conditionalFormatting sqref="F1907">
    <cfRule type="cellIs" dxfId="587" priority="605" operator="equal">
      <formula>"No$751:$751 Update"</formula>
    </cfRule>
    <cfRule type="cellIs" dxfId="586" priority="606" operator="equal">
      <formula>"Updated"</formula>
    </cfRule>
    <cfRule type="cellIs" dxfId="585" priority="607" operator="equal">
      <formula>"Updated"</formula>
    </cfRule>
    <cfRule type="cellIs" dxfId="584" priority="608" operator="equal">
      <formula>"YES"</formula>
    </cfRule>
  </conditionalFormatting>
  <conditionalFormatting sqref="F1907">
    <cfRule type="cellIs" dxfId="583" priority="601" operator="equal">
      <formula>"Site only"</formula>
    </cfRule>
    <cfRule type="cellIs" dxfId="582" priority="602" operator="equal">
      <formula>"Portfolio Credit"</formula>
    </cfRule>
    <cfRule type="cellIs" dxfId="581" priority="603" operator="equal">
      <formula>"No Update"</formula>
    </cfRule>
    <cfRule type="cellIs" dxfId="580" priority="604" operator="equal">
      <formula>"New credit"</formula>
    </cfRule>
  </conditionalFormatting>
  <conditionalFormatting sqref="F1907">
    <cfRule type="cellIs" dxfId="579" priority="600" operator="equal">
      <formula>"No update"</formula>
    </cfRule>
  </conditionalFormatting>
  <conditionalFormatting sqref="F1931">
    <cfRule type="cellIs" dxfId="578" priority="596" operator="equal">
      <formula>"No$751:$751 Update"</formula>
    </cfRule>
    <cfRule type="cellIs" dxfId="577" priority="597" operator="equal">
      <formula>"Updated"</formula>
    </cfRule>
    <cfRule type="cellIs" dxfId="576" priority="598" operator="equal">
      <formula>"Updated"</formula>
    </cfRule>
    <cfRule type="cellIs" dxfId="575" priority="599" operator="equal">
      <formula>"YES"</formula>
    </cfRule>
  </conditionalFormatting>
  <conditionalFormatting sqref="F1931">
    <cfRule type="cellIs" dxfId="574" priority="592" operator="equal">
      <formula>"Site only"</formula>
    </cfRule>
    <cfRule type="cellIs" dxfId="573" priority="593" operator="equal">
      <formula>"Portfolio Credit"</formula>
    </cfRule>
    <cfRule type="cellIs" dxfId="572" priority="594" operator="equal">
      <formula>"No Update"</formula>
    </cfRule>
    <cfRule type="cellIs" dxfId="571" priority="595" operator="equal">
      <formula>"New credit"</formula>
    </cfRule>
  </conditionalFormatting>
  <conditionalFormatting sqref="F1931">
    <cfRule type="cellIs" dxfId="570" priority="591" operator="equal">
      <formula>"No update"</formula>
    </cfRule>
  </conditionalFormatting>
  <conditionalFormatting sqref="L1951">
    <cfRule type="cellIs" dxfId="569" priority="590" operator="equal">
      <formula>"Uploaded"</formula>
    </cfRule>
  </conditionalFormatting>
  <conditionalFormatting sqref="F1970">
    <cfRule type="cellIs" dxfId="568" priority="577" operator="equal">
      <formula>"No$751:$751 Update"</formula>
    </cfRule>
    <cfRule type="cellIs" dxfId="567" priority="578" operator="equal">
      <formula>"Updated"</formula>
    </cfRule>
    <cfRule type="cellIs" dxfId="566" priority="579" operator="equal">
      <formula>"Updated"</formula>
    </cfRule>
    <cfRule type="cellIs" dxfId="565" priority="580" operator="equal">
      <formula>"YES"</formula>
    </cfRule>
  </conditionalFormatting>
  <conditionalFormatting sqref="F1970">
    <cfRule type="cellIs" dxfId="564" priority="573" operator="equal">
      <formula>"Site only"</formula>
    </cfRule>
    <cfRule type="cellIs" dxfId="563" priority="574" operator="equal">
      <formula>"Portfolio Credit"</formula>
    </cfRule>
    <cfRule type="cellIs" dxfId="562" priority="575" operator="equal">
      <formula>"No Update"</formula>
    </cfRule>
    <cfRule type="cellIs" dxfId="561" priority="576" operator="equal">
      <formula>"New credit"</formula>
    </cfRule>
  </conditionalFormatting>
  <conditionalFormatting sqref="F1970">
    <cfRule type="cellIs" dxfId="560" priority="572" operator="equal">
      <formula>"No update"</formula>
    </cfRule>
  </conditionalFormatting>
  <conditionalFormatting sqref="L1995">
    <cfRule type="cellIs" dxfId="559" priority="571" operator="equal">
      <formula>"Uploaded"</formula>
    </cfRule>
  </conditionalFormatting>
  <conditionalFormatting sqref="L2016">
    <cfRule type="cellIs" dxfId="558" priority="543" operator="equal">
      <formula>"Uploaded"</formula>
    </cfRule>
  </conditionalFormatting>
  <conditionalFormatting sqref="F2043">
    <cfRule type="cellIs" dxfId="557" priority="530" operator="equal">
      <formula>"No$751:$751 Update"</formula>
    </cfRule>
    <cfRule type="cellIs" dxfId="556" priority="531" operator="equal">
      <formula>"Updated"</formula>
    </cfRule>
    <cfRule type="cellIs" dxfId="555" priority="532" operator="equal">
      <formula>"Updated"</formula>
    </cfRule>
    <cfRule type="cellIs" dxfId="554" priority="533" operator="equal">
      <formula>"YES"</formula>
    </cfRule>
  </conditionalFormatting>
  <conditionalFormatting sqref="F2043">
    <cfRule type="cellIs" dxfId="553" priority="526" operator="equal">
      <formula>"Site only"</formula>
    </cfRule>
    <cfRule type="cellIs" dxfId="552" priority="527" operator="equal">
      <formula>"Portfolio Credit"</formula>
    </cfRule>
    <cfRule type="cellIs" dxfId="551" priority="528" operator="equal">
      <formula>"No Update"</formula>
    </cfRule>
    <cfRule type="cellIs" dxfId="550" priority="529" operator="equal">
      <formula>"New credit"</formula>
    </cfRule>
  </conditionalFormatting>
  <conditionalFormatting sqref="F2043">
    <cfRule type="cellIs" dxfId="549" priority="525" operator="equal">
      <formula>"No update"</formula>
    </cfRule>
  </conditionalFormatting>
  <conditionalFormatting sqref="F2075">
    <cfRule type="cellIs" dxfId="548" priority="521" operator="equal">
      <formula>"No$751:$751 Update"</formula>
    </cfRule>
    <cfRule type="cellIs" dxfId="547" priority="522" operator="equal">
      <formula>"Updated"</formula>
    </cfRule>
    <cfRule type="cellIs" dxfId="546" priority="523" operator="equal">
      <formula>"Updated"</formula>
    </cfRule>
    <cfRule type="cellIs" dxfId="545" priority="524" operator="equal">
      <formula>"YES"</formula>
    </cfRule>
  </conditionalFormatting>
  <conditionalFormatting sqref="F2075">
    <cfRule type="cellIs" dxfId="544" priority="517" operator="equal">
      <formula>"Site only"</formula>
    </cfRule>
    <cfRule type="cellIs" dxfId="543" priority="518" operator="equal">
      <formula>"Portfolio Credit"</formula>
    </cfRule>
    <cfRule type="cellIs" dxfId="542" priority="519" operator="equal">
      <formula>"No Update"</formula>
    </cfRule>
    <cfRule type="cellIs" dxfId="541" priority="520" operator="equal">
      <formula>"New credit"</formula>
    </cfRule>
  </conditionalFormatting>
  <conditionalFormatting sqref="F2075">
    <cfRule type="cellIs" dxfId="540" priority="516" operator="equal">
      <formula>"No update"</formula>
    </cfRule>
  </conditionalFormatting>
  <conditionalFormatting sqref="F2112">
    <cfRule type="cellIs" dxfId="539" priority="512" operator="equal">
      <formula>"No$751:$751 Update"</formula>
    </cfRule>
    <cfRule type="cellIs" dxfId="538" priority="513" operator="equal">
      <formula>"Updated"</formula>
    </cfRule>
    <cfRule type="cellIs" dxfId="537" priority="514" operator="equal">
      <formula>"Updated"</formula>
    </cfRule>
    <cfRule type="cellIs" dxfId="536" priority="515" operator="equal">
      <formula>"YES"</formula>
    </cfRule>
  </conditionalFormatting>
  <conditionalFormatting sqref="F2112">
    <cfRule type="cellIs" dxfId="535" priority="508" operator="equal">
      <formula>"Site only"</formula>
    </cfRule>
    <cfRule type="cellIs" dxfId="534" priority="509" operator="equal">
      <formula>"Portfolio Credit"</formula>
    </cfRule>
    <cfRule type="cellIs" dxfId="533" priority="510" operator="equal">
      <formula>"No Update"</formula>
    </cfRule>
    <cfRule type="cellIs" dxfId="532" priority="511" operator="equal">
      <formula>"New credit"</formula>
    </cfRule>
  </conditionalFormatting>
  <conditionalFormatting sqref="F2112">
    <cfRule type="cellIs" dxfId="531" priority="507" operator="equal">
      <formula>"No update"</formula>
    </cfRule>
  </conditionalFormatting>
  <conditionalFormatting sqref="L2141">
    <cfRule type="cellIs" dxfId="530" priority="497" operator="equal">
      <formula>"Uploaded"</formula>
    </cfRule>
  </conditionalFormatting>
  <conditionalFormatting sqref="F2141">
    <cfRule type="cellIs" dxfId="529" priority="493" operator="equal">
      <formula>"No$751:$751 Update"</formula>
    </cfRule>
    <cfRule type="cellIs" dxfId="528" priority="494" operator="equal">
      <formula>"Updated"</formula>
    </cfRule>
    <cfRule type="cellIs" dxfId="527" priority="495" operator="equal">
      <formula>"Updated"</formula>
    </cfRule>
    <cfRule type="cellIs" dxfId="526" priority="496" operator="equal">
      <formula>"YES"</formula>
    </cfRule>
  </conditionalFormatting>
  <conditionalFormatting sqref="F2141">
    <cfRule type="cellIs" dxfId="525" priority="489" operator="equal">
      <formula>"Site only"</formula>
    </cfRule>
    <cfRule type="cellIs" dxfId="524" priority="490" operator="equal">
      <formula>"Portfolio Credit"</formula>
    </cfRule>
    <cfRule type="cellIs" dxfId="523" priority="491" operator="equal">
      <formula>"No Update"</formula>
    </cfRule>
    <cfRule type="cellIs" dxfId="522" priority="492" operator="equal">
      <formula>"New credit"</formula>
    </cfRule>
  </conditionalFormatting>
  <conditionalFormatting sqref="F2141">
    <cfRule type="cellIs" dxfId="521" priority="488" operator="equal">
      <formula>"No update"</formula>
    </cfRule>
  </conditionalFormatting>
  <conditionalFormatting sqref="F2164">
    <cfRule type="cellIs" dxfId="520" priority="484" operator="equal">
      <formula>"No$751:$751 Update"</formula>
    </cfRule>
    <cfRule type="cellIs" dxfId="519" priority="485" operator="equal">
      <formula>"Updated"</formula>
    </cfRule>
    <cfRule type="cellIs" dxfId="518" priority="486" operator="equal">
      <formula>"Updated"</formula>
    </cfRule>
    <cfRule type="cellIs" dxfId="517" priority="487" operator="equal">
      <formula>"YES"</formula>
    </cfRule>
  </conditionalFormatting>
  <conditionalFormatting sqref="F2164">
    <cfRule type="cellIs" dxfId="516" priority="480" operator="equal">
      <formula>"Site only"</formula>
    </cfRule>
    <cfRule type="cellIs" dxfId="515" priority="481" operator="equal">
      <formula>"Portfolio Credit"</formula>
    </cfRule>
    <cfRule type="cellIs" dxfId="514" priority="482" operator="equal">
      <formula>"No Update"</formula>
    </cfRule>
    <cfRule type="cellIs" dxfId="513" priority="483" operator="equal">
      <formula>"New credit"</formula>
    </cfRule>
  </conditionalFormatting>
  <conditionalFormatting sqref="F2164">
    <cfRule type="cellIs" dxfId="512" priority="479" operator="equal">
      <formula>"No update"</formula>
    </cfRule>
  </conditionalFormatting>
  <conditionalFormatting sqref="F2197">
    <cfRule type="cellIs" dxfId="511" priority="475" operator="equal">
      <formula>"No$751:$751 Update"</formula>
    </cfRule>
    <cfRule type="cellIs" dxfId="510" priority="476" operator="equal">
      <formula>"Updated"</formula>
    </cfRule>
    <cfRule type="cellIs" dxfId="509" priority="477" operator="equal">
      <formula>"Updated"</formula>
    </cfRule>
    <cfRule type="cellIs" dxfId="508" priority="478" operator="equal">
      <formula>"YES"</formula>
    </cfRule>
  </conditionalFormatting>
  <conditionalFormatting sqref="F2197">
    <cfRule type="cellIs" dxfId="507" priority="471" operator="equal">
      <formula>"Site only"</formula>
    </cfRule>
    <cfRule type="cellIs" dxfId="506" priority="472" operator="equal">
      <formula>"Portfolio Credit"</formula>
    </cfRule>
    <cfRule type="cellIs" dxfId="505" priority="473" operator="equal">
      <formula>"No Update"</formula>
    </cfRule>
    <cfRule type="cellIs" dxfId="504" priority="474" operator="equal">
      <formula>"New credit"</formula>
    </cfRule>
  </conditionalFormatting>
  <conditionalFormatting sqref="F2197">
    <cfRule type="cellIs" dxfId="503" priority="470" operator="equal">
      <formula>"No update"</formula>
    </cfRule>
  </conditionalFormatting>
  <conditionalFormatting sqref="F2218">
    <cfRule type="cellIs" dxfId="502" priority="466" operator="equal">
      <formula>"No$751:$751 Update"</formula>
    </cfRule>
    <cfRule type="cellIs" dxfId="501" priority="467" operator="equal">
      <formula>"Updated"</formula>
    </cfRule>
    <cfRule type="cellIs" dxfId="500" priority="468" operator="equal">
      <formula>"Updated"</formula>
    </cfRule>
    <cfRule type="cellIs" dxfId="499" priority="469" operator="equal">
      <formula>"YES"</formula>
    </cfRule>
  </conditionalFormatting>
  <conditionalFormatting sqref="F2218">
    <cfRule type="cellIs" dxfId="498" priority="462" operator="equal">
      <formula>"Site only"</formula>
    </cfRule>
    <cfRule type="cellIs" dxfId="497" priority="463" operator="equal">
      <formula>"Portfolio Credit"</formula>
    </cfRule>
    <cfRule type="cellIs" dxfId="496" priority="464" operator="equal">
      <formula>"No Update"</formula>
    </cfRule>
    <cfRule type="cellIs" dxfId="495" priority="465" operator="equal">
      <formula>"New credit"</formula>
    </cfRule>
  </conditionalFormatting>
  <conditionalFormatting sqref="F2218">
    <cfRule type="cellIs" dxfId="494" priority="461" operator="equal">
      <formula>"No update"</formula>
    </cfRule>
  </conditionalFormatting>
  <conditionalFormatting sqref="P42">
    <cfRule type="cellIs" dxfId="493" priority="456" operator="equal">
      <formula>"No$751:$751 Update"</formula>
    </cfRule>
    <cfRule type="cellIs" dxfId="492" priority="457" operator="equal">
      <formula>"Updated"</formula>
    </cfRule>
    <cfRule type="cellIs" dxfId="491" priority="458" operator="equal">
      <formula>"Updated"</formula>
    </cfRule>
    <cfRule type="cellIs" dxfId="490" priority="460" operator="equal">
      <formula>"YES"</formula>
    </cfRule>
  </conditionalFormatting>
  <conditionalFormatting sqref="K42:K43 C42:C43">
    <cfRule type="cellIs" dxfId="489" priority="459" operator="equal">
      <formula>"Uploaded"</formula>
    </cfRule>
  </conditionalFormatting>
  <conditionalFormatting sqref="P42:Q42 Q43">
    <cfRule type="cellIs" dxfId="488" priority="452" operator="equal">
      <formula>"Site only"</formula>
    </cfRule>
    <cfRule type="cellIs" dxfId="487" priority="453" operator="equal">
      <formula>"Portfolio Credit"</formula>
    </cfRule>
    <cfRule type="cellIs" dxfId="486" priority="454" operator="equal">
      <formula>"No Update"</formula>
    </cfRule>
    <cfRule type="cellIs" dxfId="485" priority="455" operator="equal">
      <formula>"New credit"</formula>
    </cfRule>
  </conditionalFormatting>
  <conditionalFormatting sqref="Q42:Q43 I42">
    <cfRule type="cellIs" dxfId="484" priority="451" operator="equal">
      <formula>"Yes"</formula>
    </cfRule>
  </conditionalFormatting>
  <conditionalFormatting sqref="P42">
    <cfRule type="cellIs" dxfId="483" priority="448" operator="equal">
      <formula>"Yes"</formula>
    </cfRule>
    <cfRule type="cellIs" dxfId="482" priority="449" operator="equal">
      <formula>"No update"</formula>
    </cfRule>
    <cfRule type="cellIs" dxfId="481" priority="450" operator="equal">
      <formula>"Site Only"</formula>
    </cfRule>
  </conditionalFormatting>
  <conditionalFormatting sqref="G42">
    <cfRule type="cellIs" dxfId="480" priority="447" operator="equal">
      <formula>"No update"</formula>
    </cfRule>
  </conditionalFormatting>
  <conditionalFormatting sqref="L42">
    <cfRule type="cellIs" dxfId="479" priority="446" operator="equal">
      <formula>"Site only"</formula>
    </cfRule>
  </conditionalFormatting>
  <conditionalFormatting sqref="L42">
    <cfRule type="cellIs" dxfId="478" priority="443" operator="equal">
      <formula>"This credit was previously reviewed for all sites"</formula>
    </cfRule>
    <cfRule type="cellIs" dxfId="477" priority="444" operator="equal">
      <formula>"This credit applies to all sites"</formula>
    </cfRule>
    <cfRule type="cellIs" dxfId="476" priority="445" operator="equal">
      <formula>"This credit is for the site only"</formula>
    </cfRule>
  </conditionalFormatting>
  <conditionalFormatting sqref="F43">
    <cfRule type="cellIs" dxfId="475" priority="434" operator="equal">
      <formula>"No update"</formula>
    </cfRule>
  </conditionalFormatting>
  <conditionalFormatting sqref="F43">
    <cfRule type="cellIs" dxfId="474" priority="439" operator="equal">
      <formula>"No$751:$751 Update"</formula>
    </cfRule>
    <cfRule type="cellIs" dxfId="473" priority="440" operator="equal">
      <formula>"Updated"</formula>
    </cfRule>
    <cfRule type="cellIs" dxfId="472" priority="441" operator="equal">
      <formula>"Updated"</formula>
    </cfRule>
    <cfRule type="cellIs" dxfId="471" priority="442" operator="equal">
      <formula>"YES"</formula>
    </cfRule>
  </conditionalFormatting>
  <conditionalFormatting sqref="F43">
    <cfRule type="cellIs" dxfId="470" priority="435" operator="equal">
      <formula>"Site only"</formula>
    </cfRule>
    <cfRule type="cellIs" dxfId="469" priority="436" operator="equal">
      <formula>"Portfolio Credit"</formula>
    </cfRule>
    <cfRule type="cellIs" dxfId="468" priority="437" operator="equal">
      <formula>"No Update"</formula>
    </cfRule>
    <cfRule type="cellIs" dxfId="467" priority="438" operator="equal">
      <formula>"New credit"</formula>
    </cfRule>
  </conditionalFormatting>
  <conditionalFormatting sqref="P66">
    <cfRule type="cellIs" dxfId="466" priority="429" operator="equal">
      <formula>"No$751:$751 Update"</formula>
    </cfRule>
    <cfRule type="cellIs" dxfId="465" priority="430" operator="equal">
      <formula>"Updated"</formula>
    </cfRule>
    <cfRule type="cellIs" dxfId="464" priority="431" operator="equal">
      <formula>"Updated"</formula>
    </cfRule>
    <cfRule type="cellIs" dxfId="463" priority="433" operator="equal">
      <formula>"YES"</formula>
    </cfRule>
  </conditionalFormatting>
  <conditionalFormatting sqref="K66:K67 C66:C67">
    <cfRule type="cellIs" dxfId="462" priority="432" operator="equal">
      <formula>"Uploaded"</formula>
    </cfRule>
  </conditionalFormatting>
  <conditionalFormatting sqref="P66:Q66 Q67">
    <cfRule type="cellIs" dxfId="461" priority="425" operator="equal">
      <formula>"Site only"</formula>
    </cfRule>
    <cfRule type="cellIs" dxfId="460" priority="426" operator="equal">
      <formula>"Portfolio Credit"</formula>
    </cfRule>
    <cfRule type="cellIs" dxfId="459" priority="427" operator="equal">
      <formula>"No Update"</formula>
    </cfRule>
    <cfRule type="cellIs" dxfId="458" priority="428" operator="equal">
      <formula>"New credit"</formula>
    </cfRule>
  </conditionalFormatting>
  <conditionalFormatting sqref="Q66:Q67 I66">
    <cfRule type="cellIs" dxfId="457" priority="424" operator="equal">
      <formula>"Yes"</formula>
    </cfRule>
  </conditionalFormatting>
  <conditionalFormatting sqref="P66">
    <cfRule type="cellIs" dxfId="456" priority="421" operator="equal">
      <formula>"Yes"</formula>
    </cfRule>
    <cfRule type="cellIs" dxfId="455" priority="422" operator="equal">
      <formula>"No update"</formula>
    </cfRule>
    <cfRule type="cellIs" dxfId="454" priority="423" operator="equal">
      <formula>"Site Only"</formula>
    </cfRule>
  </conditionalFormatting>
  <conditionalFormatting sqref="G66">
    <cfRule type="cellIs" dxfId="453" priority="420" operator="equal">
      <formula>"No update"</formula>
    </cfRule>
  </conditionalFormatting>
  <conditionalFormatting sqref="L66">
    <cfRule type="cellIs" dxfId="452" priority="419" operator="equal">
      <formula>"Site only"</formula>
    </cfRule>
  </conditionalFormatting>
  <conditionalFormatting sqref="L66">
    <cfRule type="cellIs" dxfId="451" priority="416" operator="equal">
      <formula>"This credit was previously reviewed for all sites"</formula>
    </cfRule>
    <cfRule type="cellIs" dxfId="450" priority="417" operator="equal">
      <formula>"This credit applies to all sites"</formula>
    </cfRule>
    <cfRule type="cellIs" dxfId="449" priority="418" operator="equal">
      <formula>"This credit is for the site only"</formula>
    </cfRule>
  </conditionalFormatting>
  <conditionalFormatting sqref="F67">
    <cfRule type="cellIs" dxfId="448" priority="407" operator="equal">
      <formula>"No update"</formula>
    </cfRule>
  </conditionalFormatting>
  <conditionalFormatting sqref="F67">
    <cfRule type="cellIs" dxfId="447" priority="412" operator="equal">
      <formula>"No$751:$751 Update"</formula>
    </cfRule>
    <cfRule type="cellIs" dxfId="446" priority="413" operator="equal">
      <formula>"Updated"</formula>
    </cfRule>
    <cfRule type="cellIs" dxfId="445" priority="414" operator="equal">
      <formula>"Updated"</formula>
    </cfRule>
    <cfRule type="cellIs" dxfId="444" priority="415" operator="equal">
      <formula>"YES"</formula>
    </cfRule>
  </conditionalFormatting>
  <conditionalFormatting sqref="F67">
    <cfRule type="cellIs" dxfId="443" priority="408" operator="equal">
      <formula>"Site only"</formula>
    </cfRule>
    <cfRule type="cellIs" dxfId="442" priority="409" operator="equal">
      <formula>"Portfolio Credit"</formula>
    </cfRule>
    <cfRule type="cellIs" dxfId="441" priority="410" operator="equal">
      <formula>"No Update"</formula>
    </cfRule>
    <cfRule type="cellIs" dxfId="440" priority="411" operator="equal">
      <formula>"New credit"</formula>
    </cfRule>
  </conditionalFormatting>
  <conditionalFormatting sqref="M1895">
    <cfRule type="cellIs" dxfId="439" priority="403" operator="equal">
      <formula>"No$751:$751 Update"</formula>
    </cfRule>
    <cfRule type="cellIs" dxfId="438" priority="404" operator="equal">
      <formula>"Updated"</formula>
    </cfRule>
    <cfRule type="cellIs" dxfId="437" priority="405" operator="equal">
      <formula>"Updated"</formula>
    </cfRule>
    <cfRule type="cellIs" dxfId="436" priority="406" operator="equal">
      <formula>"YES"</formula>
    </cfRule>
  </conditionalFormatting>
  <conditionalFormatting sqref="M1895">
    <cfRule type="cellIs" dxfId="435" priority="399" operator="equal">
      <formula>"Site only"</formula>
    </cfRule>
    <cfRule type="cellIs" dxfId="434" priority="400" operator="equal">
      <formula>"Portfolio Credit"</formula>
    </cfRule>
    <cfRule type="cellIs" dxfId="433" priority="401" operator="equal">
      <formula>"No Update"</formula>
    </cfRule>
    <cfRule type="cellIs" dxfId="432" priority="402" operator="equal">
      <formula>"New credit"</formula>
    </cfRule>
  </conditionalFormatting>
  <conditionalFormatting sqref="M1895">
    <cfRule type="cellIs" dxfId="431" priority="396" operator="equal">
      <formula>"Yes"</formula>
    </cfRule>
    <cfRule type="cellIs" dxfId="430" priority="397" operator="equal">
      <formula>"No update"</formula>
    </cfRule>
    <cfRule type="cellIs" dxfId="429" priority="398" operator="equal">
      <formula>"Site Only"</formula>
    </cfRule>
  </conditionalFormatting>
  <conditionalFormatting sqref="M1913">
    <cfRule type="cellIs" dxfId="428" priority="392" operator="equal">
      <formula>"No$751:$751 Update"</formula>
    </cfRule>
    <cfRule type="cellIs" dxfId="427" priority="393" operator="equal">
      <formula>"Updated"</formula>
    </cfRule>
    <cfRule type="cellIs" dxfId="426" priority="394" operator="equal">
      <formula>"Updated"</formula>
    </cfRule>
    <cfRule type="cellIs" dxfId="425" priority="395" operator="equal">
      <formula>"YES"</formula>
    </cfRule>
  </conditionalFormatting>
  <conditionalFormatting sqref="M1913">
    <cfRule type="cellIs" dxfId="424" priority="388" operator="equal">
      <formula>"Site only"</formula>
    </cfRule>
    <cfRule type="cellIs" dxfId="423" priority="389" operator="equal">
      <formula>"Portfolio Credit"</formula>
    </cfRule>
    <cfRule type="cellIs" dxfId="422" priority="390" operator="equal">
      <formula>"No Update"</formula>
    </cfRule>
    <cfRule type="cellIs" dxfId="421" priority="391" operator="equal">
      <formula>"New credit"</formula>
    </cfRule>
  </conditionalFormatting>
  <conditionalFormatting sqref="M1913">
    <cfRule type="cellIs" dxfId="420" priority="385" operator="equal">
      <formula>"Yes"</formula>
    </cfRule>
    <cfRule type="cellIs" dxfId="419" priority="386" operator="equal">
      <formula>"No update"</formula>
    </cfRule>
    <cfRule type="cellIs" dxfId="418" priority="387" operator="equal">
      <formula>"Site Only"</formula>
    </cfRule>
  </conditionalFormatting>
  <conditionalFormatting sqref="F977">
    <cfRule type="cellIs" dxfId="417" priority="349" operator="equal">
      <formula>"No update"</formula>
    </cfRule>
  </conditionalFormatting>
  <conditionalFormatting sqref="P976">
    <cfRule type="cellIs" dxfId="416" priority="380" operator="equal">
      <formula>"No$751:$751 Update"</formula>
    </cfRule>
    <cfRule type="cellIs" dxfId="415" priority="381" operator="equal">
      <formula>"Updated"</formula>
    </cfRule>
    <cfRule type="cellIs" dxfId="414" priority="382" operator="equal">
      <formula>"Updated"</formula>
    </cfRule>
    <cfRule type="cellIs" dxfId="413" priority="384" operator="equal">
      <formula>"YES"</formula>
    </cfRule>
  </conditionalFormatting>
  <conditionalFormatting sqref="C976:C977">
    <cfRule type="cellIs" dxfId="412" priority="383" operator="equal">
      <formula>"Uploaded"</formula>
    </cfRule>
  </conditionalFormatting>
  <conditionalFormatting sqref="P976:Q976">
    <cfRule type="cellIs" dxfId="411" priority="376" operator="equal">
      <formula>"Site only"</formula>
    </cfRule>
    <cfRule type="cellIs" dxfId="410" priority="377" operator="equal">
      <formula>"Portfolio Credit"</formula>
    </cfRule>
    <cfRule type="cellIs" dxfId="409" priority="378" operator="equal">
      <formula>"No Update"</formula>
    </cfRule>
    <cfRule type="cellIs" dxfId="408" priority="379" operator="equal">
      <formula>"New credit"</formula>
    </cfRule>
  </conditionalFormatting>
  <conditionalFormatting sqref="Q976:Q977 I976">
    <cfRule type="cellIs" dxfId="407" priority="375" operator="equal">
      <formula>"Yes"</formula>
    </cfRule>
  </conditionalFormatting>
  <conditionalFormatting sqref="P976">
    <cfRule type="cellIs" dxfId="406" priority="372" operator="equal">
      <formula>"Yes"</formula>
    </cfRule>
    <cfRule type="cellIs" dxfId="405" priority="373" operator="equal">
      <formula>"No update"</formula>
    </cfRule>
    <cfRule type="cellIs" dxfId="404" priority="374" operator="equal">
      <formula>"Site Only"</formula>
    </cfRule>
  </conditionalFormatting>
  <conditionalFormatting sqref="G976">
    <cfRule type="cellIs" dxfId="403" priority="371" operator="equal">
      <formula>"No update"</formula>
    </cfRule>
  </conditionalFormatting>
  <conditionalFormatting sqref="L976">
    <cfRule type="cellIs" dxfId="402" priority="370" operator="equal">
      <formula>"Site only"</formula>
    </cfRule>
  </conditionalFormatting>
  <conditionalFormatting sqref="L976">
    <cfRule type="cellIs" dxfId="401" priority="367" operator="equal">
      <formula>"This credit was previously reviewed for all sites"</formula>
    </cfRule>
    <cfRule type="cellIs" dxfId="400" priority="368" operator="equal">
      <formula>"This credit applies to all sites"</formula>
    </cfRule>
    <cfRule type="cellIs" dxfId="399" priority="369" operator="equal">
      <formula>"This credit is for the site only"</formula>
    </cfRule>
  </conditionalFormatting>
  <conditionalFormatting sqref="F977">
    <cfRule type="cellIs" dxfId="398" priority="354" operator="equal">
      <formula>"No$751:$751 Update"</formula>
    </cfRule>
    <cfRule type="cellIs" dxfId="397" priority="355" operator="equal">
      <formula>"Updated"</formula>
    </cfRule>
    <cfRule type="cellIs" dxfId="396" priority="356" operator="equal">
      <formula>"Updated"</formula>
    </cfRule>
    <cfRule type="cellIs" dxfId="395" priority="357" operator="equal">
      <formula>"YES"</formula>
    </cfRule>
  </conditionalFormatting>
  <conditionalFormatting sqref="F977">
    <cfRule type="cellIs" dxfId="394" priority="350" operator="equal">
      <formula>"Site only"</formula>
    </cfRule>
    <cfRule type="cellIs" dxfId="393" priority="351" operator="equal">
      <formula>"Portfolio Credit"</formula>
    </cfRule>
    <cfRule type="cellIs" dxfId="392" priority="352" operator="equal">
      <formula>"No Update"</formula>
    </cfRule>
    <cfRule type="cellIs" dxfId="391" priority="353" operator="equal">
      <formula>"New credit"</formula>
    </cfRule>
  </conditionalFormatting>
  <conditionalFormatting sqref="C1558:C1561">
    <cfRule type="cellIs" dxfId="390" priority="334" operator="equal">
      <formula>"Uploaded"</formula>
    </cfRule>
  </conditionalFormatting>
  <conditionalFormatting sqref="C1558">
    <cfRule type="cellIs" dxfId="389" priority="333" operator="equal">
      <formula>"Uploaded"</formula>
    </cfRule>
  </conditionalFormatting>
  <conditionalFormatting sqref="C1562">
    <cfRule type="cellIs" dxfId="388" priority="330" operator="equal">
      <formula>"Uploaded"</formula>
    </cfRule>
  </conditionalFormatting>
  <conditionalFormatting sqref="G1223">
    <cfRule type="cellIs" dxfId="387" priority="324" operator="equal">
      <formula>"No update"</formula>
    </cfRule>
  </conditionalFormatting>
  <conditionalFormatting sqref="L1223">
    <cfRule type="cellIs" dxfId="386" priority="323" operator="equal">
      <formula>"Site only"</formula>
    </cfRule>
  </conditionalFormatting>
  <conditionalFormatting sqref="L1223">
    <cfRule type="cellIs" dxfId="385" priority="320" operator="equal">
      <formula>"This credit was previously reviewed for all sites"</formula>
    </cfRule>
    <cfRule type="cellIs" dxfId="384" priority="321" operator="equal">
      <formula>"This credit applies to all sites"</formula>
    </cfRule>
    <cfRule type="cellIs" dxfId="383" priority="322" operator="equal">
      <formula>"This credit is for the site only"</formula>
    </cfRule>
  </conditionalFormatting>
  <conditionalFormatting sqref="P195">
    <cfRule type="cellIs" dxfId="382" priority="319" operator="equal">
      <formula>"Yes"</formula>
    </cfRule>
  </conditionalFormatting>
  <conditionalFormatting sqref="P194">
    <cfRule type="cellIs" dxfId="381" priority="318" operator="equal">
      <formula>"Yes"</formula>
    </cfRule>
  </conditionalFormatting>
  <conditionalFormatting sqref="P193">
    <cfRule type="cellIs" dxfId="380" priority="317" operator="equal">
      <formula>"Yes"</formula>
    </cfRule>
  </conditionalFormatting>
  <conditionalFormatting sqref="P192">
    <cfRule type="cellIs" dxfId="379" priority="316" operator="equal">
      <formula>"Yes"</formula>
    </cfRule>
  </conditionalFormatting>
  <conditionalFormatting sqref="O418">
    <cfRule type="cellIs" dxfId="378" priority="312" operator="equal">
      <formula>"No$751:$751 Update"</formula>
    </cfRule>
    <cfRule type="cellIs" dxfId="377" priority="313" operator="equal">
      <formula>"Updated"</formula>
    </cfRule>
    <cfRule type="cellIs" dxfId="376" priority="314" operator="equal">
      <formula>"Updated"</formula>
    </cfRule>
    <cfRule type="cellIs" dxfId="375" priority="315" operator="equal">
      <formula>"YES"</formula>
    </cfRule>
  </conditionalFormatting>
  <conditionalFormatting sqref="O418:P418">
    <cfRule type="cellIs" dxfId="374" priority="308" operator="equal">
      <formula>"Site only"</formula>
    </cfRule>
    <cfRule type="cellIs" dxfId="373" priority="309" operator="equal">
      <formula>"Portfolio Credit"</formula>
    </cfRule>
    <cfRule type="cellIs" dxfId="372" priority="310" operator="equal">
      <formula>"No Update"</formula>
    </cfRule>
    <cfRule type="cellIs" dxfId="371" priority="311" operator="equal">
      <formula>"New credit"</formula>
    </cfRule>
  </conditionalFormatting>
  <conditionalFormatting sqref="P418">
    <cfRule type="cellIs" dxfId="370" priority="307" operator="equal">
      <formula>"Yes"</formula>
    </cfRule>
  </conditionalFormatting>
  <conditionalFormatting sqref="P418">
    <cfRule type="cellIs" dxfId="369" priority="304" operator="equal">
      <formula>"Yes"</formula>
    </cfRule>
    <cfRule type="cellIs" dxfId="368" priority="305" operator="equal">
      <formula>"No update"</formula>
    </cfRule>
    <cfRule type="cellIs" dxfId="367" priority="306" operator="equal">
      <formula>"Site Only"</formula>
    </cfRule>
  </conditionalFormatting>
  <conditionalFormatting sqref="I418">
    <cfRule type="cellIs" dxfId="366" priority="303" operator="equal">
      <formula>"Yes"</formula>
    </cfRule>
  </conditionalFormatting>
  <conditionalFormatting sqref="G418">
    <cfRule type="cellIs" dxfId="365" priority="302" operator="equal">
      <formula>"No update"</formula>
    </cfRule>
  </conditionalFormatting>
  <conditionalFormatting sqref="L418">
    <cfRule type="cellIs" dxfId="364" priority="301" operator="equal">
      <formula>"Site only"</formula>
    </cfRule>
  </conditionalFormatting>
  <conditionalFormatting sqref="L418">
    <cfRule type="cellIs" dxfId="363" priority="298" operator="equal">
      <formula>"This credit was previously reviewed for all sites"</formula>
    </cfRule>
    <cfRule type="cellIs" dxfId="362" priority="299" operator="equal">
      <formula>"This credit applies to all sites"</formula>
    </cfRule>
    <cfRule type="cellIs" dxfId="361" priority="300" operator="equal">
      <formula>"This credit is for the site only"</formula>
    </cfRule>
  </conditionalFormatting>
  <conditionalFormatting sqref="O591">
    <cfRule type="cellIs" dxfId="360" priority="294" operator="equal">
      <formula>"No$751:$751 Update"</formula>
    </cfRule>
    <cfRule type="cellIs" dxfId="359" priority="295" operator="equal">
      <formula>"Updated"</formula>
    </cfRule>
    <cfRule type="cellIs" dxfId="358" priority="296" operator="equal">
      <formula>"Updated"</formula>
    </cfRule>
    <cfRule type="cellIs" dxfId="357" priority="297" operator="equal">
      <formula>"YES"</formula>
    </cfRule>
  </conditionalFormatting>
  <conditionalFormatting sqref="O591:P591">
    <cfRule type="cellIs" dxfId="356" priority="290" operator="equal">
      <formula>"Site only"</formula>
    </cfRule>
    <cfRule type="cellIs" dxfId="355" priority="291" operator="equal">
      <formula>"Portfolio Credit"</formula>
    </cfRule>
    <cfRule type="cellIs" dxfId="354" priority="292" operator="equal">
      <formula>"No Update"</formula>
    </cfRule>
    <cfRule type="cellIs" dxfId="353" priority="293" operator="equal">
      <formula>"New credit"</formula>
    </cfRule>
  </conditionalFormatting>
  <conditionalFormatting sqref="P591">
    <cfRule type="cellIs" dxfId="352" priority="289" operator="equal">
      <formula>"Yes"</formula>
    </cfRule>
  </conditionalFormatting>
  <conditionalFormatting sqref="P591">
    <cfRule type="cellIs" dxfId="351" priority="286" operator="equal">
      <formula>"Yes"</formula>
    </cfRule>
    <cfRule type="cellIs" dxfId="350" priority="287" operator="equal">
      <formula>"No update"</formula>
    </cfRule>
    <cfRule type="cellIs" dxfId="349" priority="288" operator="equal">
      <formula>"Site Only"</formula>
    </cfRule>
  </conditionalFormatting>
  <conditionalFormatting sqref="I591">
    <cfRule type="cellIs" dxfId="348" priority="285" operator="equal">
      <formula>"Yes"</formula>
    </cfRule>
  </conditionalFormatting>
  <conditionalFormatting sqref="G591">
    <cfRule type="cellIs" dxfId="347" priority="284" operator="equal">
      <formula>"No update"</formula>
    </cfRule>
  </conditionalFormatting>
  <conditionalFormatting sqref="L591">
    <cfRule type="cellIs" dxfId="346" priority="283" operator="equal">
      <formula>"Site only"</formula>
    </cfRule>
  </conditionalFormatting>
  <conditionalFormatting sqref="L591">
    <cfRule type="cellIs" dxfId="345" priority="280" operator="equal">
      <formula>"This credit was previously reviewed for all sites"</formula>
    </cfRule>
    <cfRule type="cellIs" dxfId="344" priority="281" operator="equal">
      <formula>"This credit applies to all sites"</formula>
    </cfRule>
    <cfRule type="cellIs" dxfId="343" priority="282" operator="equal">
      <formula>"This credit is for the site only"</formula>
    </cfRule>
  </conditionalFormatting>
  <conditionalFormatting sqref="O742">
    <cfRule type="cellIs" dxfId="342" priority="276" operator="equal">
      <formula>"No$751:$751 Update"</formula>
    </cfRule>
    <cfRule type="cellIs" dxfId="341" priority="277" operator="equal">
      <formula>"Updated"</formula>
    </cfRule>
    <cfRule type="cellIs" dxfId="340" priority="278" operator="equal">
      <formula>"Updated"</formula>
    </cfRule>
    <cfRule type="cellIs" dxfId="339" priority="279" operator="equal">
      <formula>"YES"</formula>
    </cfRule>
  </conditionalFormatting>
  <conditionalFormatting sqref="O742:P742">
    <cfRule type="cellIs" dxfId="338" priority="272" operator="equal">
      <formula>"Site only"</formula>
    </cfRule>
    <cfRule type="cellIs" dxfId="337" priority="273" operator="equal">
      <formula>"Portfolio Credit"</formula>
    </cfRule>
    <cfRule type="cellIs" dxfId="336" priority="274" operator="equal">
      <formula>"No Update"</formula>
    </cfRule>
    <cfRule type="cellIs" dxfId="335" priority="275" operator="equal">
      <formula>"New credit"</formula>
    </cfRule>
  </conditionalFormatting>
  <conditionalFormatting sqref="P742">
    <cfRule type="cellIs" dxfId="334" priority="271" operator="equal">
      <formula>"Yes"</formula>
    </cfRule>
  </conditionalFormatting>
  <conditionalFormatting sqref="P742">
    <cfRule type="cellIs" dxfId="333" priority="268" operator="equal">
      <formula>"Yes"</formula>
    </cfRule>
    <cfRule type="cellIs" dxfId="332" priority="269" operator="equal">
      <formula>"No update"</formula>
    </cfRule>
    <cfRule type="cellIs" dxfId="331" priority="270" operator="equal">
      <formula>"Site Only"</formula>
    </cfRule>
  </conditionalFormatting>
  <conditionalFormatting sqref="I742">
    <cfRule type="cellIs" dxfId="330" priority="267" operator="equal">
      <formula>"Yes"</formula>
    </cfRule>
  </conditionalFormatting>
  <conditionalFormatting sqref="G742">
    <cfRule type="cellIs" dxfId="329" priority="266" operator="equal">
      <formula>"No update"</formula>
    </cfRule>
  </conditionalFormatting>
  <conditionalFormatting sqref="L742">
    <cfRule type="cellIs" dxfId="328" priority="265" operator="equal">
      <formula>"Site only"</formula>
    </cfRule>
  </conditionalFormatting>
  <conditionalFormatting sqref="L742">
    <cfRule type="cellIs" dxfId="327" priority="262" operator="equal">
      <formula>"This credit was previously reviewed for all sites"</formula>
    </cfRule>
    <cfRule type="cellIs" dxfId="326" priority="263" operator="equal">
      <formula>"This credit applies to all sites"</formula>
    </cfRule>
    <cfRule type="cellIs" dxfId="325" priority="264" operator="equal">
      <formula>"This credit is for the site only"</formula>
    </cfRule>
  </conditionalFormatting>
  <conditionalFormatting sqref="O963">
    <cfRule type="cellIs" dxfId="324" priority="258" operator="equal">
      <formula>"No$751:$751 Update"</formula>
    </cfRule>
    <cfRule type="cellIs" dxfId="323" priority="259" operator="equal">
      <formula>"Updated"</formula>
    </cfRule>
    <cfRule type="cellIs" dxfId="322" priority="260" operator="equal">
      <formula>"Updated"</formula>
    </cfRule>
    <cfRule type="cellIs" dxfId="321" priority="261" operator="equal">
      <formula>"YES"</formula>
    </cfRule>
  </conditionalFormatting>
  <conditionalFormatting sqref="O963:P963">
    <cfRule type="cellIs" dxfId="320" priority="254" operator="equal">
      <formula>"Site only"</formula>
    </cfRule>
    <cfRule type="cellIs" dxfId="319" priority="255" operator="equal">
      <formula>"Portfolio Credit"</formula>
    </cfRule>
    <cfRule type="cellIs" dxfId="318" priority="256" operator="equal">
      <formula>"No Update"</formula>
    </cfRule>
    <cfRule type="cellIs" dxfId="317" priority="257" operator="equal">
      <formula>"New credit"</formula>
    </cfRule>
  </conditionalFormatting>
  <conditionalFormatting sqref="P963">
    <cfRule type="cellIs" dxfId="316" priority="253" operator="equal">
      <formula>"Yes"</formula>
    </cfRule>
  </conditionalFormatting>
  <conditionalFormatting sqref="P963">
    <cfRule type="cellIs" dxfId="315" priority="250" operator="equal">
      <formula>"Yes"</formula>
    </cfRule>
    <cfRule type="cellIs" dxfId="314" priority="251" operator="equal">
      <formula>"No update"</formula>
    </cfRule>
    <cfRule type="cellIs" dxfId="313" priority="252" operator="equal">
      <formula>"Site Only"</formula>
    </cfRule>
  </conditionalFormatting>
  <conditionalFormatting sqref="I963">
    <cfRule type="cellIs" dxfId="312" priority="249" operator="equal">
      <formula>"Yes"</formula>
    </cfRule>
  </conditionalFormatting>
  <conditionalFormatting sqref="G963">
    <cfRule type="cellIs" dxfId="311" priority="248" operator="equal">
      <formula>"No update"</formula>
    </cfRule>
  </conditionalFormatting>
  <conditionalFormatting sqref="L963">
    <cfRule type="cellIs" dxfId="310" priority="247" operator="equal">
      <formula>"Site only"</formula>
    </cfRule>
  </conditionalFormatting>
  <conditionalFormatting sqref="L963">
    <cfRule type="cellIs" dxfId="309" priority="244" operator="equal">
      <formula>"This credit was previously reviewed for all sites"</formula>
    </cfRule>
    <cfRule type="cellIs" dxfId="308" priority="245" operator="equal">
      <formula>"This credit applies to all sites"</formula>
    </cfRule>
    <cfRule type="cellIs" dxfId="307" priority="246" operator="equal">
      <formula>"This credit is for the site only"</formula>
    </cfRule>
  </conditionalFormatting>
  <conditionalFormatting sqref="O1030">
    <cfRule type="cellIs" dxfId="306" priority="240" operator="equal">
      <formula>"No$751:$751 Update"</formula>
    </cfRule>
    <cfRule type="cellIs" dxfId="305" priority="241" operator="equal">
      <formula>"Updated"</formula>
    </cfRule>
    <cfRule type="cellIs" dxfId="304" priority="242" operator="equal">
      <formula>"Updated"</formula>
    </cfRule>
    <cfRule type="cellIs" dxfId="303" priority="243" operator="equal">
      <formula>"YES"</formula>
    </cfRule>
  </conditionalFormatting>
  <conditionalFormatting sqref="O1030:P1030">
    <cfRule type="cellIs" dxfId="302" priority="236" operator="equal">
      <formula>"Site only"</formula>
    </cfRule>
    <cfRule type="cellIs" dxfId="301" priority="237" operator="equal">
      <formula>"Portfolio Credit"</formula>
    </cfRule>
    <cfRule type="cellIs" dxfId="300" priority="238" operator="equal">
      <formula>"No Update"</formula>
    </cfRule>
    <cfRule type="cellIs" dxfId="299" priority="239" operator="equal">
      <formula>"New credit"</formula>
    </cfRule>
  </conditionalFormatting>
  <conditionalFormatting sqref="P1030">
    <cfRule type="cellIs" dxfId="298" priority="235" operator="equal">
      <formula>"Yes"</formula>
    </cfRule>
  </conditionalFormatting>
  <conditionalFormatting sqref="P1030">
    <cfRule type="cellIs" dxfId="297" priority="232" operator="equal">
      <formula>"Yes"</formula>
    </cfRule>
    <cfRule type="cellIs" dxfId="296" priority="233" operator="equal">
      <formula>"No update"</formula>
    </cfRule>
    <cfRule type="cellIs" dxfId="295" priority="234" operator="equal">
      <formula>"Site Only"</formula>
    </cfRule>
  </conditionalFormatting>
  <conditionalFormatting sqref="I1030">
    <cfRule type="cellIs" dxfId="294" priority="231" operator="equal">
      <formula>"Yes"</formula>
    </cfRule>
  </conditionalFormatting>
  <conditionalFormatting sqref="G1030">
    <cfRule type="cellIs" dxfId="293" priority="230" operator="equal">
      <formula>"No update"</formula>
    </cfRule>
  </conditionalFormatting>
  <conditionalFormatting sqref="L1030">
    <cfRule type="cellIs" dxfId="292" priority="229" operator="equal">
      <formula>"Site only"</formula>
    </cfRule>
  </conditionalFormatting>
  <conditionalFormatting sqref="L1030">
    <cfRule type="cellIs" dxfId="291" priority="226" operator="equal">
      <formula>"This credit was previously reviewed for all sites"</formula>
    </cfRule>
    <cfRule type="cellIs" dxfId="290" priority="227" operator="equal">
      <formula>"This credit applies to all sites"</formula>
    </cfRule>
    <cfRule type="cellIs" dxfId="289" priority="228" operator="equal">
      <formula>"This credit is for the site only"</formula>
    </cfRule>
  </conditionalFormatting>
  <conditionalFormatting sqref="O1240">
    <cfRule type="cellIs" dxfId="288" priority="222" operator="equal">
      <formula>"No$751:$751 Update"</formula>
    </cfRule>
    <cfRule type="cellIs" dxfId="287" priority="223" operator="equal">
      <formula>"Updated"</formula>
    </cfRule>
    <cfRule type="cellIs" dxfId="286" priority="224" operator="equal">
      <formula>"Updated"</formula>
    </cfRule>
    <cfRule type="cellIs" dxfId="285" priority="225" operator="equal">
      <formula>"YES"</formula>
    </cfRule>
  </conditionalFormatting>
  <conditionalFormatting sqref="O1240:P1240">
    <cfRule type="cellIs" dxfId="284" priority="218" operator="equal">
      <formula>"Site only"</formula>
    </cfRule>
    <cfRule type="cellIs" dxfId="283" priority="219" operator="equal">
      <formula>"Portfolio Credit"</formula>
    </cfRule>
    <cfRule type="cellIs" dxfId="282" priority="220" operator="equal">
      <formula>"No Update"</formula>
    </cfRule>
    <cfRule type="cellIs" dxfId="281" priority="221" operator="equal">
      <formula>"New credit"</formula>
    </cfRule>
  </conditionalFormatting>
  <conditionalFormatting sqref="P1240">
    <cfRule type="cellIs" dxfId="280" priority="217" operator="equal">
      <formula>"Yes"</formula>
    </cfRule>
  </conditionalFormatting>
  <conditionalFormatting sqref="P1240">
    <cfRule type="cellIs" dxfId="279" priority="214" operator="equal">
      <formula>"Yes"</formula>
    </cfRule>
    <cfRule type="cellIs" dxfId="278" priority="215" operator="equal">
      <formula>"No update"</formula>
    </cfRule>
    <cfRule type="cellIs" dxfId="277" priority="216" operator="equal">
      <formula>"Site Only"</formula>
    </cfRule>
  </conditionalFormatting>
  <conditionalFormatting sqref="I1240">
    <cfRule type="cellIs" dxfId="276" priority="213" operator="equal">
      <formula>"Yes"</formula>
    </cfRule>
  </conditionalFormatting>
  <conditionalFormatting sqref="G1240">
    <cfRule type="cellIs" dxfId="275" priority="212" operator="equal">
      <formula>"No update"</formula>
    </cfRule>
  </conditionalFormatting>
  <conditionalFormatting sqref="L1240">
    <cfRule type="cellIs" dxfId="274" priority="211" operator="equal">
      <formula>"Site only"</formula>
    </cfRule>
  </conditionalFormatting>
  <conditionalFormatting sqref="L1240">
    <cfRule type="cellIs" dxfId="273" priority="208" operator="equal">
      <formula>"This credit was previously reviewed for all sites"</formula>
    </cfRule>
    <cfRule type="cellIs" dxfId="272" priority="209" operator="equal">
      <formula>"This credit applies to all sites"</formula>
    </cfRule>
    <cfRule type="cellIs" dxfId="271" priority="210" operator="equal">
      <formula>"This credit is for the site only"</formula>
    </cfRule>
  </conditionalFormatting>
  <conditionalFormatting sqref="O1405">
    <cfRule type="cellIs" dxfId="270" priority="204" operator="equal">
      <formula>"No$751:$751 Update"</formula>
    </cfRule>
    <cfRule type="cellIs" dxfId="269" priority="205" operator="equal">
      <formula>"Updated"</formula>
    </cfRule>
    <cfRule type="cellIs" dxfId="268" priority="206" operator="equal">
      <formula>"Updated"</formula>
    </cfRule>
    <cfRule type="cellIs" dxfId="267" priority="207" operator="equal">
      <formula>"YES"</formula>
    </cfRule>
  </conditionalFormatting>
  <conditionalFormatting sqref="O1405:P1405">
    <cfRule type="cellIs" dxfId="266" priority="200" operator="equal">
      <formula>"Site only"</formula>
    </cfRule>
    <cfRule type="cellIs" dxfId="265" priority="201" operator="equal">
      <formula>"Portfolio Credit"</formula>
    </cfRule>
    <cfRule type="cellIs" dxfId="264" priority="202" operator="equal">
      <formula>"No Update"</formula>
    </cfRule>
    <cfRule type="cellIs" dxfId="263" priority="203" operator="equal">
      <formula>"New credit"</formula>
    </cfRule>
  </conditionalFormatting>
  <conditionalFormatting sqref="P1405">
    <cfRule type="cellIs" dxfId="262" priority="199" operator="equal">
      <formula>"Yes"</formula>
    </cfRule>
  </conditionalFormatting>
  <conditionalFormatting sqref="P1405">
    <cfRule type="cellIs" dxfId="261" priority="196" operator="equal">
      <formula>"Yes"</formula>
    </cfRule>
    <cfRule type="cellIs" dxfId="260" priority="197" operator="equal">
      <formula>"No update"</formula>
    </cfRule>
    <cfRule type="cellIs" dxfId="259" priority="198" operator="equal">
      <formula>"Site Only"</formula>
    </cfRule>
  </conditionalFormatting>
  <conditionalFormatting sqref="I1405">
    <cfRule type="cellIs" dxfId="258" priority="195" operator="equal">
      <formula>"Yes"</formula>
    </cfRule>
  </conditionalFormatting>
  <conditionalFormatting sqref="G1405">
    <cfRule type="cellIs" dxfId="257" priority="194" operator="equal">
      <formula>"No update"</formula>
    </cfRule>
  </conditionalFormatting>
  <conditionalFormatting sqref="L1405">
    <cfRule type="cellIs" dxfId="256" priority="193" operator="equal">
      <formula>"Site only"</formula>
    </cfRule>
  </conditionalFormatting>
  <conditionalFormatting sqref="L1405">
    <cfRule type="cellIs" dxfId="255" priority="190" operator="equal">
      <formula>"This credit was previously reviewed for all sites"</formula>
    </cfRule>
    <cfRule type="cellIs" dxfId="254" priority="191" operator="equal">
      <formula>"This credit applies to all sites"</formula>
    </cfRule>
    <cfRule type="cellIs" dxfId="253" priority="192" operator="equal">
      <formula>"This credit is for the site only"</formula>
    </cfRule>
  </conditionalFormatting>
  <conditionalFormatting sqref="O1590">
    <cfRule type="cellIs" dxfId="252" priority="186" operator="equal">
      <formula>"No$751:$751 Update"</formula>
    </cfRule>
    <cfRule type="cellIs" dxfId="251" priority="187" operator="equal">
      <formula>"Updated"</formula>
    </cfRule>
    <cfRule type="cellIs" dxfId="250" priority="188" operator="equal">
      <formula>"Updated"</formula>
    </cfRule>
    <cfRule type="cellIs" dxfId="249" priority="189" operator="equal">
      <formula>"YES"</formula>
    </cfRule>
  </conditionalFormatting>
  <conditionalFormatting sqref="O1590:P1590">
    <cfRule type="cellIs" dxfId="248" priority="182" operator="equal">
      <formula>"Site only"</formula>
    </cfRule>
    <cfRule type="cellIs" dxfId="247" priority="183" operator="equal">
      <formula>"Portfolio Credit"</formula>
    </cfRule>
    <cfRule type="cellIs" dxfId="246" priority="184" operator="equal">
      <formula>"No Update"</formula>
    </cfRule>
    <cfRule type="cellIs" dxfId="245" priority="185" operator="equal">
      <formula>"New credit"</formula>
    </cfRule>
  </conditionalFormatting>
  <conditionalFormatting sqref="P1590">
    <cfRule type="cellIs" dxfId="244" priority="181" operator="equal">
      <formula>"Yes"</formula>
    </cfRule>
  </conditionalFormatting>
  <conditionalFormatting sqref="P1590">
    <cfRule type="cellIs" dxfId="243" priority="178" operator="equal">
      <formula>"Yes"</formula>
    </cfRule>
    <cfRule type="cellIs" dxfId="242" priority="179" operator="equal">
      <formula>"No update"</formula>
    </cfRule>
    <cfRule type="cellIs" dxfId="241" priority="180" operator="equal">
      <formula>"Site Only"</formula>
    </cfRule>
  </conditionalFormatting>
  <conditionalFormatting sqref="I1590">
    <cfRule type="cellIs" dxfId="240" priority="177" operator="equal">
      <formula>"Yes"</formula>
    </cfRule>
  </conditionalFormatting>
  <conditionalFormatting sqref="G1590">
    <cfRule type="cellIs" dxfId="239" priority="176" operator="equal">
      <formula>"No update"</formula>
    </cfRule>
  </conditionalFormatting>
  <conditionalFormatting sqref="L1590">
    <cfRule type="cellIs" dxfId="238" priority="175" operator="equal">
      <formula>"Site only"</formula>
    </cfRule>
  </conditionalFormatting>
  <conditionalFormatting sqref="L1590">
    <cfRule type="cellIs" dxfId="237" priority="172" operator="equal">
      <formula>"This credit was previously reviewed for all sites"</formula>
    </cfRule>
    <cfRule type="cellIs" dxfId="236" priority="173" operator="equal">
      <formula>"This credit applies to all sites"</formula>
    </cfRule>
    <cfRule type="cellIs" dxfId="235" priority="174" operator="equal">
      <formula>"This credit is for the site only"</formula>
    </cfRule>
  </conditionalFormatting>
  <conditionalFormatting sqref="O1738">
    <cfRule type="cellIs" dxfId="234" priority="168" operator="equal">
      <formula>"No$751:$751 Update"</formula>
    </cfRule>
    <cfRule type="cellIs" dxfId="233" priority="169" operator="equal">
      <formula>"Updated"</formula>
    </cfRule>
    <cfRule type="cellIs" dxfId="232" priority="170" operator="equal">
      <formula>"Updated"</formula>
    </cfRule>
    <cfRule type="cellIs" dxfId="231" priority="171" operator="equal">
      <formula>"YES"</formula>
    </cfRule>
  </conditionalFormatting>
  <conditionalFormatting sqref="O1738:P1738">
    <cfRule type="cellIs" dxfId="230" priority="164" operator="equal">
      <formula>"Site only"</formula>
    </cfRule>
    <cfRule type="cellIs" dxfId="229" priority="165" operator="equal">
      <formula>"Portfolio Credit"</formula>
    </cfRule>
    <cfRule type="cellIs" dxfId="228" priority="166" operator="equal">
      <formula>"No Update"</formula>
    </cfRule>
    <cfRule type="cellIs" dxfId="227" priority="167" operator="equal">
      <formula>"New credit"</formula>
    </cfRule>
  </conditionalFormatting>
  <conditionalFormatting sqref="P1738">
    <cfRule type="cellIs" dxfId="226" priority="163" operator="equal">
      <formula>"Yes"</formula>
    </cfRule>
  </conditionalFormatting>
  <conditionalFormatting sqref="P1738">
    <cfRule type="cellIs" dxfId="225" priority="160" operator="equal">
      <formula>"Yes"</formula>
    </cfRule>
    <cfRule type="cellIs" dxfId="224" priority="161" operator="equal">
      <formula>"No update"</formula>
    </cfRule>
    <cfRule type="cellIs" dxfId="223" priority="162" operator="equal">
      <formula>"Site Only"</formula>
    </cfRule>
  </conditionalFormatting>
  <conditionalFormatting sqref="I1738">
    <cfRule type="cellIs" dxfId="222" priority="159" operator="equal">
      <formula>"Yes"</formula>
    </cfRule>
  </conditionalFormatting>
  <conditionalFormatting sqref="G1738">
    <cfRule type="cellIs" dxfId="221" priority="158" operator="equal">
      <formula>"No update"</formula>
    </cfRule>
  </conditionalFormatting>
  <conditionalFormatting sqref="L1738">
    <cfRule type="cellIs" dxfId="220" priority="157" operator="equal">
      <formula>"Site only"</formula>
    </cfRule>
  </conditionalFormatting>
  <conditionalFormatting sqref="L1738">
    <cfRule type="cellIs" dxfId="219" priority="154" operator="equal">
      <formula>"This credit was previously reviewed for all sites"</formula>
    </cfRule>
    <cfRule type="cellIs" dxfId="218" priority="155" operator="equal">
      <formula>"This credit applies to all sites"</formula>
    </cfRule>
    <cfRule type="cellIs" dxfId="217" priority="156" operator="equal">
      <formula>"This credit is for the site only"</formula>
    </cfRule>
  </conditionalFormatting>
  <conditionalFormatting sqref="O1854">
    <cfRule type="cellIs" dxfId="216" priority="150" operator="equal">
      <formula>"No$751:$751 Update"</formula>
    </cfRule>
    <cfRule type="cellIs" dxfId="215" priority="151" operator="equal">
      <formula>"Updated"</formula>
    </cfRule>
    <cfRule type="cellIs" dxfId="214" priority="152" operator="equal">
      <formula>"Updated"</formula>
    </cfRule>
    <cfRule type="cellIs" dxfId="213" priority="153" operator="equal">
      <formula>"YES"</formula>
    </cfRule>
  </conditionalFormatting>
  <conditionalFormatting sqref="O1854:P1854">
    <cfRule type="cellIs" dxfId="212" priority="146" operator="equal">
      <formula>"Site only"</formula>
    </cfRule>
    <cfRule type="cellIs" dxfId="211" priority="147" operator="equal">
      <formula>"Portfolio Credit"</formula>
    </cfRule>
    <cfRule type="cellIs" dxfId="210" priority="148" operator="equal">
      <formula>"No Update"</formula>
    </cfRule>
    <cfRule type="cellIs" dxfId="209" priority="149" operator="equal">
      <formula>"New credit"</formula>
    </cfRule>
  </conditionalFormatting>
  <conditionalFormatting sqref="P1854">
    <cfRule type="cellIs" dxfId="208" priority="145" operator="equal">
      <formula>"Yes"</formula>
    </cfRule>
  </conditionalFormatting>
  <conditionalFormatting sqref="P1854">
    <cfRule type="cellIs" dxfId="207" priority="142" operator="equal">
      <formula>"Yes"</formula>
    </cfRule>
    <cfRule type="cellIs" dxfId="206" priority="143" operator="equal">
      <formula>"No update"</formula>
    </cfRule>
    <cfRule type="cellIs" dxfId="205" priority="144" operator="equal">
      <formula>"Site Only"</formula>
    </cfRule>
  </conditionalFormatting>
  <conditionalFormatting sqref="I1854">
    <cfRule type="cellIs" dxfId="204" priority="141" operator="equal">
      <formula>"Yes"</formula>
    </cfRule>
  </conditionalFormatting>
  <conditionalFormatting sqref="G1854">
    <cfRule type="cellIs" dxfId="203" priority="140" operator="equal">
      <formula>"No update"</formula>
    </cfRule>
  </conditionalFormatting>
  <conditionalFormatting sqref="L1854">
    <cfRule type="cellIs" dxfId="202" priority="139" operator="equal">
      <formula>"Site only"</formula>
    </cfRule>
  </conditionalFormatting>
  <conditionalFormatting sqref="L1854">
    <cfRule type="cellIs" dxfId="201" priority="136" operator="equal">
      <formula>"This credit was previously reviewed for all sites"</formula>
    </cfRule>
    <cfRule type="cellIs" dxfId="200" priority="137" operator="equal">
      <formula>"This credit applies to all sites"</formula>
    </cfRule>
    <cfRule type="cellIs" dxfId="199" priority="138" operator="equal">
      <formula>"This credit is for the site only"</formula>
    </cfRule>
  </conditionalFormatting>
  <conditionalFormatting sqref="O1972">
    <cfRule type="cellIs" dxfId="198" priority="132" operator="equal">
      <formula>"No$751:$751 Update"</formula>
    </cfRule>
    <cfRule type="cellIs" dxfId="197" priority="133" operator="equal">
      <formula>"Updated"</formula>
    </cfRule>
    <cfRule type="cellIs" dxfId="196" priority="134" operator="equal">
      <formula>"Updated"</formula>
    </cfRule>
    <cfRule type="cellIs" dxfId="195" priority="135" operator="equal">
      <formula>"YES"</formula>
    </cfRule>
  </conditionalFormatting>
  <conditionalFormatting sqref="O1972:P1972">
    <cfRule type="cellIs" dxfId="194" priority="128" operator="equal">
      <formula>"Site only"</formula>
    </cfRule>
    <cfRule type="cellIs" dxfId="193" priority="129" operator="equal">
      <formula>"Portfolio Credit"</formula>
    </cfRule>
    <cfRule type="cellIs" dxfId="192" priority="130" operator="equal">
      <formula>"No Update"</formula>
    </cfRule>
    <cfRule type="cellIs" dxfId="191" priority="131" operator="equal">
      <formula>"New credit"</formula>
    </cfRule>
  </conditionalFormatting>
  <conditionalFormatting sqref="P1972">
    <cfRule type="cellIs" dxfId="190" priority="127" operator="equal">
      <formula>"Yes"</formula>
    </cfRule>
  </conditionalFormatting>
  <conditionalFormatting sqref="P1972">
    <cfRule type="cellIs" dxfId="189" priority="124" operator="equal">
      <formula>"Yes"</formula>
    </cfRule>
    <cfRule type="cellIs" dxfId="188" priority="125" operator="equal">
      <formula>"No update"</formula>
    </cfRule>
    <cfRule type="cellIs" dxfId="187" priority="126" operator="equal">
      <formula>"Site Only"</formula>
    </cfRule>
  </conditionalFormatting>
  <conditionalFormatting sqref="I1972">
    <cfRule type="cellIs" dxfId="186" priority="123" operator="equal">
      <formula>"Yes"</formula>
    </cfRule>
  </conditionalFormatting>
  <conditionalFormatting sqref="G1972">
    <cfRule type="cellIs" dxfId="185" priority="122" operator="equal">
      <formula>"No update"</formula>
    </cfRule>
  </conditionalFormatting>
  <conditionalFormatting sqref="L1972">
    <cfRule type="cellIs" dxfId="184" priority="121" operator="equal">
      <formula>"Site only"</formula>
    </cfRule>
  </conditionalFormatting>
  <conditionalFormatting sqref="L1972">
    <cfRule type="cellIs" dxfId="183" priority="118" operator="equal">
      <formula>"This credit was previously reviewed for all sites"</formula>
    </cfRule>
    <cfRule type="cellIs" dxfId="182" priority="119" operator="equal">
      <formula>"This credit applies to all sites"</formula>
    </cfRule>
    <cfRule type="cellIs" dxfId="181" priority="120" operator="equal">
      <formula>"This credit is for the site only"</formula>
    </cfRule>
  </conditionalFormatting>
  <conditionalFormatting sqref="O2077">
    <cfRule type="cellIs" dxfId="180" priority="114" operator="equal">
      <formula>"No$751:$751 Update"</formula>
    </cfRule>
    <cfRule type="cellIs" dxfId="179" priority="115" operator="equal">
      <formula>"Updated"</formula>
    </cfRule>
    <cfRule type="cellIs" dxfId="178" priority="116" operator="equal">
      <formula>"Updated"</formula>
    </cfRule>
    <cfRule type="cellIs" dxfId="177" priority="117" operator="equal">
      <formula>"YES"</formula>
    </cfRule>
  </conditionalFormatting>
  <conditionalFormatting sqref="O2077:P2077">
    <cfRule type="cellIs" dxfId="176" priority="110" operator="equal">
      <formula>"Site only"</formula>
    </cfRule>
    <cfRule type="cellIs" dxfId="175" priority="111" operator="equal">
      <formula>"Portfolio Credit"</formula>
    </cfRule>
    <cfRule type="cellIs" dxfId="174" priority="112" operator="equal">
      <formula>"No Update"</formula>
    </cfRule>
    <cfRule type="cellIs" dxfId="173" priority="113" operator="equal">
      <formula>"New credit"</formula>
    </cfRule>
  </conditionalFormatting>
  <conditionalFormatting sqref="P2077">
    <cfRule type="cellIs" dxfId="172" priority="109" operator="equal">
      <formula>"Yes"</formula>
    </cfRule>
  </conditionalFormatting>
  <conditionalFormatting sqref="P2077">
    <cfRule type="cellIs" dxfId="171" priority="106" operator="equal">
      <formula>"Yes"</formula>
    </cfRule>
    <cfRule type="cellIs" dxfId="170" priority="107" operator="equal">
      <formula>"No update"</formula>
    </cfRule>
    <cfRule type="cellIs" dxfId="169" priority="108" operator="equal">
      <formula>"Site Only"</formula>
    </cfRule>
  </conditionalFormatting>
  <conditionalFormatting sqref="I2077">
    <cfRule type="cellIs" dxfId="168" priority="105" operator="equal">
      <formula>"Yes"</formula>
    </cfRule>
  </conditionalFormatting>
  <conditionalFormatting sqref="G2077">
    <cfRule type="cellIs" dxfId="167" priority="104" operator="equal">
      <formula>"No update"</formula>
    </cfRule>
  </conditionalFormatting>
  <conditionalFormatting sqref="L2077">
    <cfRule type="cellIs" dxfId="166" priority="103" operator="equal">
      <formula>"Site only"</formula>
    </cfRule>
  </conditionalFormatting>
  <conditionalFormatting sqref="L2077">
    <cfRule type="cellIs" dxfId="165" priority="100" operator="equal">
      <formula>"This credit was previously reviewed for all sites"</formula>
    </cfRule>
    <cfRule type="cellIs" dxfId="164" priority="101" operator="equal">
      <formula>"This credit applies to all sites"</formula>
    </cfRule>
    <cfRule type="cellIs" dxfId="163" priority="102" operator="equal">
      <formula>"This credit is for the site only"</formula>
    </cfRule>
  </conditionalFormatting>
  <conditionalFormatting sqref="O2166">
    <cfRule type="cellIs" dxfId="162" priority="96" operator="equal">
      <formula>"No$751:$751 Update"</formula>
    </cfRule>
    <cfRule type="cellIs" dxfId="161" priority="97" operator="equal">
      <formula>"Updated"</formula>
    </cfRule>
    <cfRule type="cellIs" dxfId="160" priority="98" operator="equal">
      <formula>"Updated"</formula>
    </cfRule>
    <cfRule type="cellIs" dxfId="159" priority="99" operator="equal">
      <formula>"YES"</formula>
    </cfRule>
  </conditionalFormatting>
  <conditionalFormatting sqref="O2166:P2166">
    <cfRule type="cellIs" dxfId="158" priority="92" operator="equal">
      <formula>"Site only"</formula>
    </cfRule>
    <cfRule type="cellIs" dxfId="157" priority="93" operator="equal">
      <formula>"Portfolio Credit"</formula>
    </cfRule>
    <cfRule type="cellIs" dxfId="156" priority="94" operator="equal">
      <formula>"No Update"</formula>
    </cfRule>
    <cfRule type="cellIs" dxfId="155" priority="95" operator="equal">
      <formula>"New credit"</formula>
    </cfRule>
  </conditionalFormatting>
  <conditionalFormatting sqref="P2166">
    <cfRule type="cellIs" dxfId="154" priority="91" operator="equal">
      <formula>"Yes"</formula>
    </cfRule>
  </conditionalFormatting>
  <conditionalFormatting sqref="P2166">
    <cfRule type="cellIs" dxfId="153" priority="88" operator="equal">
      <formula>"Yes"</formula>
    </cfRule>
    <cfRule type="cellIs" dxfId="152" priority="89" operator="equal">
      <formula>"No update"</formula>
    </cfRule>
    <cfRule type="cellIs" dxfId="151" priority="90" operator="equal">
      <formula>"Site Only"</formula>
    </cfRule>
  </conditionalFormatting>
  <conditionalFormatting sqref="I2166">
    <cfRule type="cellIs" dxfId="150" priority="87" operator="equal">
      <formula>"Yes"</formula>
    </cfRule>
  </conditionalFormatting>
  <conditionalFormatting sqref="G2166">
    <cfRule type="cellIs" dxfId="149" priority="86" operator="equal">
      <formula>"No update"</formula>
    </cfRule>
  </conditionalFormatting>
  <conditionalFormatting sqref="L2166">
    <cfRule type="cellIs" dxfId="148" priority="85" operator="equal">
      <formula>"Site only"</formula>
    </cfRule>
  </conditionalFormatting>
  <conditionalFormatting sqref="L2166">
    <cfRule type="cellIs" dxfId="147" priority="82" operator="equal">
      <formula>"This credit was previously reviewed for all sites"</formula>
    </cfRule>
    <cfRule type="cellIs" dxfId="146" priority="83" operator="equal">
      <formula>"This credit applies to all sites"</formula>
    </cfRule>
    <cfRule type="cellIs" dxfId="145" priority="84" operator="equal">
      <formula>"This credit is for the site only"</formula>
    </cfRule>
  </conditionalFormatting>
  <conditionalFormatting sqref="O2220">
    <cfRule type="cellIs" dxfId="144" priority="78" operator="equal">
      <formula>"No$751:$751 Update"</formula>
    </cfRule>
    <cfRule type="cellIs" dxfId="143" priority="79" operator="equal">
      <formula>"Updated"</formula>
    </cfRule>
    <cfRule type="cellIs" dxfId="142" priority="80" operator="equal">
      <formula>"Updated"</formula>
    </cfRule>
    <cfRule type="cellIs" dxfId="141" priority="81" operator="equal">
      <formula>"YES"</formula>
    </cfRule>
  </conditionalFormatting>
  <conditionalFormatting sqref="O2220:P2220">
    <cfRule type="cellIs" dxfId="140" priority="74" operator="equal">
      <formula>"Site only"</formula>
    </cfRule>
    <cfRule type="cellIs" dxfId="139" priority="75" operator="equal">
      <formula>"Portfolio Credit"</formula>
    </cfRule>
    <cfRule type="cellIs" dxfId="138" priority="76" operator="equal">
      <formula>"No Update"</formula>
    </cfRule>
    <cfRule type="cellIs" dxfId="137" priority="77" operator="equal">
      <formula>"New credit"</formula>
    </cfRule>
  </conditionalFormatting>
  <conditionalFormatting sqref="P2220">
    <cfRule type="cellIs" dxfId="136" priority="73" operator="equal">
      <formula>"Yes"</formula>
    </cfRule>
  </conditionalFormatting>
  <conditionalFormatting sqref="P2220">
    <cfRule type="cellIs" dxfId="135" priority="70" operator="equal">
      <formula>"Yes"</formula>
    </cfRule>
    <cfRule type="cellIs" dxfId="134" priority="71" operator="equal">
      <formula>"No update"</formula>
    </cfRule>
    <cfRule type="cellIs" dxfId="133" priority="72" operator="equal">
      <formula>"Site Only"</formula>
    </cfRule>
  </conditionalFormatting>
  <conditionalFormatting sqref="I2220">
    <cfRule type="cellIs" dxfId="132" priority="69" operator="equal">
      <formula>"Yes"</formula>
    </cfRule>
  </conditionalFormatting>
  <conditionalFormatting sqref="G2220">
    <cfRule type="cellIs" dxfId="131" priority="68" operator="equal">
      <formula>"No update"</formula>
    </cfRule>
  </conditionalFormatting>
  <conditionalFormatting sqref="L2220">
    <cfRule type="cellIs" dxfId="130" priority="67" operator="equal">
      <formula>"Site only"</formula>
    </cfRule>
  </conditionalFormatting>
  <conditionalFormatting sqref="L2220">
    <cfRule type="cellIs" dxfId="129" priority="64" operator="equal">
      <formula>"This credit was previously reviewed for all sites"</formula>
    </cfRule>
    <cfRule type="cellIs" dxfId="128" priority="65" operator="equal">
      <formula>"This credit applies to all sites"</formula>
    </cfRule>
    <cfRule type="cellIs" dxfId="127" priority="66" operator="equal">
      <formula>"This credit is for the site only"</formula>
    </cfRule>
  </conditionalFormatting>
  <conditionalFormatting sqref="F1089">
    <cfRule type="cellIs" dxfId="126" priority="60" operator="equal">
      <formula>"No$751:$751 Update"</formula>
    </cfRule>
    <cfRule type="cellIs" dxfId="125" priority="61" operator="equal">
      <formula>"Updated"</formula>
    </cfRule>
    <cfRule type="cellIs" dxfId="124" priority="62" operator="equal">
      <formula>"Updated"</formula>
    </cfRule>
    <cfRule type="cellIs" dxfId="123" priority="63" operator="equal">
      <formula>"YES"</formula>
    </cfRule>
  </conditionalFormatting>
  <conditionalFormatting sqref="F1089">
    <cfRule type="cellIs" dxfId="122" priority="56" operator="equal">
      <formula>"Site only"</formula>
    </cfRule>
    <cfRule type="cellIs" dxfId="121" priority="57" operator="equal">
      <formula>"Portfolio Credit"</formula>
    </cfRule>
    <cfRule type="cellIs" dxfId="120" priority="58" operator="equal">
      <formula>"No Update"</formula>
    </cfRule>
    <cfRule type="cellIs" dxfId="119" priority="59" operator="equal">
      <formula>"New credit"</formula>
    </cfRule>
  </conditionalFormatting>
  <conditionalFormatting sqref="F1089">
    <cfRule type="cellIs" dxfId="118" priority="55" operator="equal">
      <formula>"No update"</formula>
    </cfRule>
  </conditionalFormatting>
  <conditionalFormatting sqref="F1110">
    <cfRule type="cellIs" dxfId="117" priority="51" operator="equal">
      <formula>"No$751:$751 Update"</formula>
    </cfRule>
    <cfRule type="cellIs" dxfId="116" priority="52" operator="equal">
      <formula>"Updated"</formula>
    </cfRule>
    <cfRule type="cellIs" dxfId="115" priority="53" operator="equal">
      <formula>"Updated"</formula>
    </cfRule>
    <cfRule type="cellIs" dxfId="114" priority="54" operator="equal">
      <formula>"YES"</formula>
    </cfRule>
  </conditionalFormatting>
  <conditionalFormatting sqref="F1110">
    <cfRule type="cellIs" dxfId="113" priority="47" operator="equal">
      <formula>"Site only"</formula>
    </cfRule>
    <cfRule type="cellIs" dxfId="112" priority="48" operator="equal">
      <formula>"Portfolio Credit"</formula>
    </cfRule>
    <cfRule type="cellIs" dxfId="111" priority="49" operator="equal">
      <formula>"No Update"</formula>
    </cfRule>
    <cfRule type="cellIs" dxfId="110" priority="50" operator="equal">
      <formula>"New credit"</formula>
    </cfRule>
  </conditionalFormatting>
  <conditionalFormatting sqref="F1110">
    <cfRule type="cellIs" dxfId="109" priority="46" operator="equal">
      <formula>"No update"</formula>
    </cfRule>
  </conditionalFormatting>
  <conditionalFormatting sqref="F1175">
    <cfRule type="cellIs" dxfId="108" priority="42" operator="equal">
      <formula>"No$751:$751 Update"</formula>
    </cfRule>
    <cfRule type="cellIs" dxfId="107" priority="43" operator="equal">
      <formula>"Updated"</formula>
    </cfRule>
    <cfRule type="cellIs" dxfId="106" priority="44" operator="equal">
      <formula>"Updated"</formula>
    </cfRule>
    <cfRule type="cellIs" dxfId="105" priority="45" operator="equal">
      <formula>"YES"</formula>
    </cfRule>
  </conditionalFormatting>
  <conditionalFormatting sqref="F1175">
    <cfRule type="cellIs" dxfId="104" priority="38" operator="equal">
      <formula>"Site only"</formula>
    </cfRule>
    <cfRule type="cellIs" dxfId="103" priority="39" operator="equal">
      <formula>"Portfolio Credit"</formula>
    </cfRule>
    <cfRule type="cellIs" dxfId="102" priority="40" operator="equal">
      <formula>"No Update"</formula>
    </cfRule>
    <cfRule type="cellIs" dxfId="101" priority="41" operator="equal">
      <formula>"New credit"</formula>
    </cfRule>
  </conditionalFormatting>
  <conditionalFormatting sqref="F1175">
    <cfRule type="cellIs" dxfId="100" priority="37" operator="equal">
      <formula>"No update"</formula>
    </cfRule>
  </conditionalFormatting>
  <conditionalFormatting sqref="F1830">
    <cfRule type="cellIs" dxfId="99" priority="33" operator="equal">
      <formula>"No$751:$751 Update"</formula>
    </cfRule>
    <cfRule type="cellIs" dxfId="98" priority="34" operator="equal">
      <formula>"Updated"</formula>
    </cfRule>
    <cfRule type="cellIs" dxfId="97" priority="35" operator="equal">
      <formula>"Updated"</formula>
    </cfRule>
    <cfRule type="cellIs" dxfId="96" priority="36" operator="equal">
      <formula>"YES"</formula>
    </cfRule>
  </conditionalFormatting>
  <conditionalFormatting sqref="F1830">
    <cfRule type="cellIs" dxfId="95" priority="29" operator="equal">
      <formula>"Site only"</formula>
    </cfRule>
    <cfRule type="cellIs" dxfId="94" priority="30" operator="equal">
      <formula>"Portfolio Credit"</formula>
    </cfRule>
    <cfRule type="cellIs" dxfId="93" priority="31" operator="equal">
      <formula>"No Update"</formula>
    </cfRule>
    <cfRule type="cellIs" dxfId="92" priority="32" operator="equal">
      <formula>"New credit"</formula>
    </cfRule>
  </conditionalFormatting>
  <conditionalFormatting sqref="F1830">
    <cfRule type="cellIs" dxfId="91" priority="28" operator="equal">
      <formula>"No update"</formula>
    </cfRule>
  </conditionalFormatting>
  <conditionalFormatting sqref="F1951">
    <cfRule type="cellIs" dxfId="90" priority="24" operator="equal">
      <formula>"No$751:$751 Update"</formula>
    </cfRule>
    <cfRule type="cellIs" dxfId="89" priority="25" operator="equal">
      <formula>"Updated"</formula>
    </cfRule>
    <cfRule type="cellIs" dxfId="88" priority="26" operator="equal">
      <formula>"Updated"</formula>
    </cfRule>
    <cfRule type="cellIs" dxfId="87" priority="27" operator="equal">
      <formula>"YES"</formula>
    </cfRule>
  </conditionalFormatting>
  <conditionalFormatting sqref="F1951">
    <cfRule type="cellIs" dxfId="86" priority="20" operator="equal">
      <formula>"Site only"</formula>
    </cfRule>
    <cfRule type="cellIs" dxfId="85" priority="21" operator="equal">
      <formula>"Portfolio Credit"</formula>
    </cfRule>
    <cfRule type="cellIs" dxfId="84" priority="22" operator="equal">
      <formula>"No Update"</formula>
    </cfRule>
    <cfRule type="cellIs" dxfId="83" priority="23" operator="equal">
      <formula>"New credit"</formula>
    </cfRule>
  </conditionalFormatting>
  <conditionalFormatting sqref="F1951">
    <cfRule type="cellIs" dxfId="82" priority="19" operator="equal">
      <formula>"No update"</formula>
    </cfRule>
  </conditionalFormatting>
  <conditionalFormatting sqref="F1995">
    <cfRule type="cellIs" dxfId="81" priority="15" operator="equal">
      <formula>"No$751:$751 Update"</formula>
    </cfRule>
    <cfRule type="cellIs" dxfId="80" priority="16" operator="equal">
      <formula>"Updated"</formula>
    </cfRule>
    <cfRule type="cellIs" dxfId="79" priority="17" operator="equal">
      <formula>"Updated"</formula>
    </cfRule>
    <cfRule type="cellIs" dxfId="78" priority="18" operator="equal">
      <formula>"YES"</formula>
    </cfRule>
  </conditionalFormatting>
  <conditionalFormatting sqref="F1995">
    <cfRule type="cellIs" dxfId="77" priority="11" operator="equal">
      <formula>"Site only"</formula>
    </cfRule>
    <cfRule type="cellIs" dxfId="76" priority="12" operator="equal">
      <formula>"Portfolio Credit"</formula>
    </cfRule>
    <cfRule type="cellIs" dxfId="75" priority="13" operator="equal">
      <formula>"No Update"</formula>
    </cfRule>
    <cfRule type="cellIs" dxfId="74" priority="14" operator="equal">
      <formula>"New credit"</formula>
    </cfRule>
  </conditionalFormatting>
  <conditionalFormatting sqref="F1995">
    <cfRule type="cellIs" dxfId="73" priority="10" operator="equal">
      <formula>"No update"</formula>
    </cfRule>
  </conditionalFormatting>
  <conditionalFormatting sqref="F2016">
    <cfRule type="cellIs" dxfId="72" priority="6" operator="equal">
      <formula>"No$751:$751 Update"</formula>
    </cfRule>
    <cfRule type="cellIs" dxfId="71" priority="7" operator="equal">
      <formula>"Updated"</formula>
    </cfRule>
    <cfRule type="cellIs" dxfId="70" priority="8" operator="equal">
      <formula>"Updated"</formula>
    </cfRule>
    <cfRule type="cellIs" dxfId="69" priority="9" operator="equal">
      <formula>"YES"</formula>
    </cfRule>
  </conditionalFormatting>
  <conditionalFormatting sqref="F2016">
    <cfRule type="cellIs" dxfId="68" priority="2" operator="equal">
      <formula>"Site only"</formula>
    </cfRule>
    <cfRule type="cellIs" dxfId="67" priority="3" operator="equal">
      <formula>"Portfolio Credit"</formula>
    </cfRule>
    <cfRule type="cellIs" dxfId="66" priority="4" operator="equal">
      <formula>"No Update"</formula>
    </cfRule>
    <cfRule type="cellIs" dxfId="65" priority="5" operator="equal">
      <formula>"New credit"</formula>
    </cfRule>
  </conditionalFormatting>
  <conditionalFormatting sqref="F2016">
    <cfRule type="cellIs" dxfId="64" priority="1" operator="equal">
      <formula>"No update"</formula>
    </cfRule>
  </conditionalFormatting>
  <dataValidations count="65">
    <dataValidation type="list" allowBlank="1" showInputMessage="1" showErrorMessage="1" sqref="P1801:Q1801 P1803:Q1803 P1549:Q1549" xr:uid="{00000000-0002-0000-0100-000001000000}">
      <formula1>"Portfolio credit, Site only"</formula1>
    </dataValidation>
    <dataValidation type="list" allowBlank="1" showInputMessage="1" showErrorMessage="1" sqref="B37:C37" xr:uid="{00000000-0002-0000-0100-000002000000}">
      <formula1>"Uploaded"</formula1>
    </dataValidation>
    <dataValidation type="list" allowBlank="1" showInputMessage="1" showErrorMessage="1" sqref="L62 P89 N73 P95 Q36 Q49 L19 N38:O38 N64:O65" xr:uid="{00000000-0002-0000-0100-000003000000}">
      <formula1>"YES, &lt;select&gt;"</formula1>
    </dataValidation>
    <dataValidation type="list" allowBlank="1" showInputMessage="1" showErrorMessage="1" sqref="P140:Q140 P1086:Q1086 K48 P176:Q176 P178:Q178 P219:Q219 P309:Q309 P340:Q340 P338:Q338 P359:Q359 P377:Q377 P395:Q395 P413:Q413 P462:Q462 P499:Q499 P501:Q501 P522:Q522 P1928:Q1928 P558:Q558 K610:L610 P629:Q629 K652:L652 P694:Q694 L27 P716:Q716 J737:K737 P956:Q956 P958:Q958 P973:Q973 P996:Q996 P998:Q998 K55:L55 P1025:Q1025 P2040:Q2040 P1065:Q1065 P1107:Q1107 P1171:Q1171 P1235:Q1235 P1272:Q1272 P1173:Q1173 P1193:Q1193 P1150:Q1150 P1127:Q1127 P1129:Q1129 P1292:Q1292 P1270:Q1270 P1214:Q1214 P1320:Q1320 P1351:Q1351 P1380:Q1380 P1400:Q1400 P1423:Q1423 P1442:Q1442 P1460:Q1460 P1493:Q1493 P1495:Q1495 P1517:Q1517 P1539:Q1539 P1585:Q1585 K976:L976 P1624:Q1624 P1654:Q1654 P1687:Q1687 P1733:Q1733 P1758:Q1758 P1828:Q1828 P1709:Q1709 P1711:Q1711 P1804:Q1804 P1806:Q1806 P1802:Q1802 P1826:Q1826 P1849:Q1849 P1884:Q1884 P2070:Q2070 P1886:Q1886 P1948:Q1948 P1967:Q1967 P1990:Q1990 K29 P2011:Q2011 P1992:Q1992 P2072:Q2072 P2138:Q2138 P2013:Q2013 P2107:Q2107 P673:Q673 P586:Q586 P138:Q138 P248:Q248 P2161:Q2161 K81:L81 K2215:L2215 L80:M80 M79 P279:Q279 K2194:L2194 P40:P41 K42:L42 K66:L66 P1556:Q1557 P1012:Q1012 P1565:Q1565" xr:uid="{00000000-0002-0000-0100-000004000000}">
      <formula1>"Uploaded, &lt;select&gt;"</formula1>
    </dataValidation>
    <dataValidation type="list" allowBlank="1" showInputMessage="1" showErrorMessage="1" sqref="P2201 J1043 Q149 Q118 I2200 P1862 Q288 P1836 Q228 P261 P543 L368 L531 P2118 M2085 Q426 P2001 P1980 P1957 P1937 M1913 M1895 P2022:P2025 P971 Q1815 P1873 P1778 O1767 N1746 P703 J1035 J1037 J1039 J1041 N1720 P1548 P1696 P1789 P1677 P1643 P1633 P1614 Q1663 P1301 P1526 M1504 P1481 N1469 P1389 N1554 N1413 P1451 P1360 P1329 N1574 P1281 P1259 N1248 P1223 P1202 P1181 P1159 Q1138 P1116 P1095 P1311 P1052 N1021 P1074 O983 P945 N750 P187 P299 P349 P239 N386 P404 Q450 O471 P2147 P510 P318 O489 L567 P619 N599 P725 L661 M682 P327 Q1010 Q1432 P2049 Q1598 N754 K921 K795 K768 K779 K781 K793 K809 K823 K766 K837 K835 K851 K849 K879 K891 K893 K905 K907 K919 K807 K821 K863 K865 K877 P128 P2180 I2179 L639 P640" xr:uid="{00000000-0002-0000-0100-000005000000}">
      <formula1>"YES, NO, &lt;select&gt;"</formula1>
    </dataValidation>
    <dataValidation type="list" allowBlank="1" showInputMessage="1" showErrorMessage="1" sqref="G48:I48" xr:uid="{00000000-0002-0000-0100-000006000000}">
      <formula1>"MPR updated, No update, &lt;select&gt;"</formula1>
    </dataValidation>
    <dataValidation type="list" allowBlank="1" showInputMessage="1" showErrorMessage="1" sqref="L48:N48" xr:uid="{00000000-0002-0000-0100-000007000000}">
      <formula1>"All sites, Site only, &lt;select&gt;"</formula1>
    </dataValidation>
    <dataValidation type="list" allowBlank="1" showInputMessage="1" showErrorMessage="1" sqref="H1001:I1001 F1602 F1667" xr:uid="{00000000-0002-0000-0100-000008000000}">
      <formula1>"&lt;select&gt;, Jan, Feb, Mar, Apr, May, Jun, Jul, Aug, Sept, Oct, Nov, Dec"</formula1>
    </dataValidation>
    <dataValidation type="list" allowBlank="1" showInputMessage="1" showErrorMessage="1" sqref="P768:Q768 P781:Q781 P795:Q795 P823:Q823 P837:Q837 P851:Q851 P893:Q893 P907:Q907 P921:Q921 P809:Q809 P865:Q865 P879:Q879" xr:uid="{00000000-0002-0000-0100-000009000000}">
      <formula1>"&lt;select&gt;, lbs, short tons (U.S.), g, kg, metric tonne, metric kilotonne, long ton (UK), stone, other"</formula1>
    </dataValidation>
    <dataValidation type="list" allowBlank="1" showInputMessage="1" showErrorMessage="1" sqref="M939" xr:uid="{00000000-0002-0000-0100-00000A000000}">
      <formula1>"This credit is for the site only, This credit applies to all sites, GBCI has pre-approved this credit for all sites, &lt;select&gt;"</formula1>
    </dataValidation>
    <dataValidation type="list" allowBlank="1" showInputMessage="1" showErrorMessage="1" sqref="F56 F43" xr:uid="{00000000-0002-0000-0100-00000B000000}">
      <formula1>"This MPR has been updated, &lt;select&gt;"</formula1>
    </dataValidation>
    <dataValidation type="list" allowBlank="1" showInputMessage="1" showErrorMessage="1" sqref="F30:J30" xr:uid="{00000000-0002-0000-0100-00000C000000}">
      <formula1>"This policy has been updated, This policy is still in effect with no changes, &lt;select&gt;"</formula1>
    </dataValidation>
    <dataValidation type="list" allowBlank="1" showInputMessage="1" showErrorMessage="1" sqref="M1089:Q1089 M1110:Q1110 M1068:Q1068" xr:uid="{00000000-0002-0000-0100-00000D000000}">
      <formula1>"This policy is for the site only, This policy applies to all sites, GBCI has pre-approved this policy for all sites, &lt;select&gt;"</formula1>
    </dataValidation>
    <dataValidation type="list" allowBlank="1" showInputMessage="1" showErrorMessage="1" sqref="L56:P56 M82:Q82 M143:Q143 M222:Q222 M444:Q444 M380:Q380 M398:Q398 M416:Q416 M483:Q483 M504:Q504 M525:Q525 M613:Q613 M655:Q655 M697:Q697 M740:Q740 M1354:Q1354 M1445:Q1445 M1498:Q1498 M1542:Q1542 M1627:Q1627 M1690:Q1690 M1736:Q1736 M1889:Q1889 M1907:Q1907 M1931:Q1931 M1970:Q1970 M2112:Q2112" xr:uid="{00000000-0002-0000-0100-00000E000000}">
      <formula1>"This information is for the site only, This is the standard procedure for all sites, Standard procedures were pre-approved by GBCI, &lt;select&gt;"</formula1>
    </dataValidation>
    <dataValidation type="list" allowBlank="1" showInputMessage="1" showErrorMessage="1" sqref="F181:J181 F222:J222 F2218:J2218 F561:J561 F589:J589 F633:J633 F676:J676 F719:J719 F1132:J1132 F1196:J1196 F1217:J1217 F1238:J1238 F1403:J1403 F1426:J1426 F1568:J1568 F1931:J1931 F2164:J2164 F2197:J2197 F251:J251" xr:uid="{00000000-0002-0000-0100-00000F000000}">
      <formula1>"This credit has been updated, There are no changes to this credit, This is a newly attempted credit, &lt;select&gt;"</formula1>
    </dataValidation>
    <dataValidation type="list" allowBlank="1" showInputMessage="1" showErrorMessage="1" sqref="F465:J465 F282:J282" xr:uid="{00000000-0002-0000-0100-000010000000}">
      <formula1>"Updated data was submitted, This is a newly attempted credit, &lt;select&gt;"</formula1>
    </dataValidation>
    <dataValidation type="list" allowBlank="1" showInputMessage="1" showErrorMessage="1" sqref="F312:J312 F362:J362 F143:J143 F961:J961 F1028:J1028 F1153:J1153 F1295:J1295 F1323:J1323 F1354:J1354 F1383:J1383 F1463:J1463 F1542:J1542 F1627:J1627 F1657:J1657 F1690:J1690 F2043:J2043" xr:uid="{00000000-0002-0000-0100-000011000000}">
      <formula1>"Updated documentation has been submitted, This is a newly attempted credit, &lt;select&gt;"</formula1>
    </dataValidation>
    <dataValidation type="list" allowBlank="1" showInputMessage="1" showErrorMessage="1" sqref="F343:J343" xr:uid="{00000000-0002-0000-0100-000012000000}">
      <formula1>"The goal and/or strategy has been updated, There have been no changes to this credit, This is a newly attempted credit, &lt;select&gt;"</formula1>
    </dataValidation>
    <dataValidation type="list" allowBlank="1" showInputMessage="1" showErrorMessage="1" sqref="F416:J416 F398:J398 F444:J444" xr:uid="{00000000-0002-0000-0100-000013000000}">
      <formula1>"Updated documents/photos have been submitted, This is a newly attempted credit, &lt;select&gt;"</formula1>
    </dataValidation>
    <dataValidation type="list" allowBlank="1" showInputMessage="1" showErrorMessage="1" sqref="F380:J380" xr:uid="{00000000-0002-0000-0100-000014000000}">
      <formula1>"An updated screenshot has been submitted, This is a newly attempted credit, &lt;select&gt;"</formula1>
    </dataValidation>
    <dataValidation type="list" allowBlank="1" showInputMessage="1" showErrorMessage="1" sqref="F483:J483 F504:J504 F525:J525 F613:J613 F655:J655 F697:J697 F740:J740 F1498:J1498" xr:uid="{00000000-0002-0000-0100-000015000000}">
      <formula1>"Updated photos have been submitted, This is a newly attempted credit, &lt;select&gt;"</formula1>
    </dataValidation>
    <dataValidation type="list" allowBlank="1" showInputMessage="1" showErrorMessage="1" sqref="F939:J939" xr:uid="{00000000-0002-0000-0100-000016000000}">
      <formula1>"The above narratives &amp; data have been updated, This is a newly attempted credit, &lt;select&gt;"</formula1>
    </dataValidation>
    <dataValidation type="list" allowBlank="1" showInputMessage="1" showErrorMessage="1" sqref="F1004:J1004 F1714:J1714" xr:uid="{00000000-0002-0000-0100-000017000000}">
      <formula1>"Updated data &amp; documents were submitted, This is a newly attempted credit, &lt;select&gt;"</formula1>
    </dataValidation>
    <dataValidation type="list" allowBlank="1" showInputMessage="1" showErrorMessage="1" sqref="F82:J82" xr:uid="{00000000-0002-0000-0100-000018000000}">
      <formula1>"Updated data &amp; documentation was submitted, &lt;select&gt;"</formula1>
    </dataValidation>
    <dataValidation type="list" allowBlank="1" showInputMessage="1" showErrorMessage="1" sqref="F1015:J1015" xr:uid="{00000000-0002-0000-0100-000019000000}">
      <formula1>"An updated report has been submitted, This is a newly attempted credit, &lt;select&gt;"</formula1>
    </dataValidation>
    <dataValidation type="list" allowBlank="1" showInputMessage="1" showErrorMessage="1" sqref="F1275:J1275" xr:uid="{00000000-0002-0000-0100-00001A000000}">
      <formula1>"This goal or plan has been updated, This goal &amp; plan is still in effect with no changes, This is a newly attempted credit, &lt;select&gt;"</formula1>
    </dataValidation>
    <dataValidation type="list" allowBlank="1" showInputMessage="1" showErrorMessage="1" sqref="F1445:J1445 F1520:J1520 F1736:J1736 F1889:J1889 F1970:J1970 F2075:J2075 F2112:J2112" xr:uid="{00000000-0002-0000-0100-00001B000000}">
      <formula1>"Updated photos/documents have been submitted, This is a newly attempted credit, &lt;select&gt;"</formula1>
    </dataValidation>
    <dataValidation type="list" allowBlank="1" showInputMessage="1" showErrorMessage="1" sqref="F1588:J1588" xr:uid="{00000000-0002-0000-0100-00001C000000}">
      <formula1>"Updated screenshot/photo has been submitted, This is a newly attempted credit, &lt;select&gt;"</formula1>
    </dataValidation>
    <dataValidation type="list" allowBlank="1" showInputMessage="1" showErrorMessage="1" sqref="F1761:J1761" xr:uid="{00000000-0002-0000-0100-00001D000000}">
      <formula1>"The non-recyclable packaging is still eliminated, This credit has been updated, This is a newly attempted credit, &lt;select&gt;"</formula1>
    </dataValidation>
    <dataValidation type="list" allowBlank="1" showInputMessage="1" showErrorMessage="1" sqref="F1852:J1852" xr:uid="{00000000-0002-0000-0100-00001F000000}">
      <formula1>"The redesigned product or material is still in use, This credit has been updated, This is a newly attempted credit, &lt;select&gt;"</formula1>
    </dataValidation>
    <dataValidation type="list" allowBlank="1" showInputMessage="1" showErrorMessage="1" sqref="F1907:J1907" xr:uid="{00000000-0002-0000-0100-000020000000}">
      <formula1>"This standard practice has been updated, This standard practice is still in effect, This is a newly attempted credit, &lt;select&gt;"</formula1>
    </dataValidation>
    <dataValidation type="list" allowBlank="1" showInputMessage="1" showErrorMessage="1" sqref="F2141:J2141" xr:uid="{00000000-0002-0000-0100-000021000000}">
      <formula1>"This commitment has been updated, This commitment is still in effect with no changes, This is a newly attempted credit, &lt;select&gt;"</formula1>
    </dataValidation>
    <dataValidation type="list" allowBlank="1" showInputMessage="1" showErrorMessage="1" sqref="M30:Q30" xr:uid="{00000000-0002-0000-0100-000022000000}">
      <formula1>"This policy is for the site only, This policy applies to all sites, This MPR has been awarded to all sites by GBCI, &lt;select&gt;"</formula1>
    </dataValidation>
    <dataValidation type="list" allowBlank="1" showInputMessage="1" showErrorMessage="1" sqref="L43:P43 L67:P67 M977:Q977" xr:uid="{00000000-0002-0000-0100-000023000000}">
      <formula1>"This information is for the site only, &lt;select&gt;"</formula1>
    </dataValidation>
    <dataValidation type="list" allowBlank="1" showInputMessage="1" showErrorMessage="1" sqref="M181:Q181" xr:uid="{00000000-0002-0000-0100-000024000000}">
      <formula1>"This collection agreement is for the site only, This collection agreement applies to all sites, This is the standard procedure for all sites, This credit has been awarded to all sites by GBCI, &lt;select&gt;"</formula1>
    </dataValidation>
    <dataValidation type="list" allowBlank="1" showInputMessage="1" showErrorMessage="1" sqref="M251:Q251" xr:uid="{00000000-0002-0000-0100-000025000000}">
      <formula1>"This review was for the site only, There was one review that reduced waste at all sites, This is the standard procedure for all sites, The review for all sites was pre-approved by GBCI, &lt;select&gt;"</formula1>
    </dataValidation>
    <dataValidation type="list" allowBlank="1" showInputMessage="1" showErrorMessage="1" sqref="M312:Q312" xr:uid="{00000000-0002-0000-0100-000026000000}">
      <formula1>"This program or tool is used at the site only, This program or tool is used at all sites, The program or tool was pre-approved by GBCI, &lt;select&gt;"</formula1>
    </dataValidation>
    <dataValidation type="list" allowBlank="1" showInputMessage="1" showErrorMessage="1" sqref="M343:Q343" xr:uid="{00000000-0002-0000-0100-000027000000}">
      <formula1>"This goal &amp; strategy is for the site only, This goal &amp; strategy applies to all sites, The goal &amp; strategy has been pre-approved by GBCI, &lt;select&gt;"</formula1>
    </dataValidation>
    <dataValidation type="list" allowBlank="1" showInputMessage="1" showErrorMessage="1" sqref="M362:Q362" xr:uid="{00000000-0002-0000-0100-000028000000}">
      <formula1>"This information is for the site only, This is the standard progam/procedure for all sites, The program/procedure was pre-approved by GBCI, &lt;select&gt;"</formula1>
    </dataValidation>
    <dataValidation type="list" allowBlank="1" showInputMessage="1" showErrorMessage="1" sqref="M282:Q282" xr:uid="{00000000-0002-0000-0100-000029000000}">
      <formula1>"This material &amp; methodology is for the site only, The same material &amp; methodology is used for all sites, The methodology was pre-approved by GBCI, &lt;select&gt;"</formula1>
    </dataValidation>
    <dataValidation type="list" allowBlank="1" showInputMessage="1" showErrorMessage="1" sqref="M465:Q465 M1004:Q1004 M1714:Q1714" xr:uid="{00000000-0002-0000-0100-00002A000000}">
      <formula1>"This methodology is for the site only, The same methodology is used for all sites, The methodology was pre-approved by GBCI, &lt;select&gt;"</formula1>
    </dataValidation>
    <dataValidation type="list" allowBlank="1" showInputMessage="1" showErrorMessage="1" sqref="M561:Q561 M589:Q589 M633:Q633 M676:Q676 M719:Q719 M2218:Q2218 M2197:Q2197 M2164:Q2164 M1196:Q1196 M1217:Q1217 M1238:Q1238 M2075:Q2075 M2043:Q2043 M1383:Q1383" xr:uid="{00000000-0002-0000-0100-00002B000000}">
      <formula1>"This information is for the site only, This is the standard procedure for all sites, Standard procedures were pre-approved by GBCI, This credit has been awarded to all sites by GBCI, &lt;select&gt;"</formula1>
    </dataValidation>
    <dataValidation type="list" allowBlank="1" showInputMessage="1" showErrorMessage="1" sqref="F977:J977" xr:uid="{00000000-0002-0000-0100-00002C000000}">
      <formula1>"Updated data &amp; documents were submitted, &lt;select&gt;"</formula1>
    </dataValidation>
    <dataValidation type="list" allowBlank="1" showInputMessage="1" showErrorMessage="1" sqref="M1015:Q1015" xr:uid="{00000000-0002-0000-0100-00002D000000}">
      <formula1>"The report is for the site only, The report is for all sites combined, This credit has been awarded to all sites by GBCI, &lt;select&gt;"</formula1>
    </dataValidation>
    <dataValidation type="list" allowBlank="1" showInputMessage="1" showErrorMessage="1" sqref="M1028:Q1028" xr:uid="{00000000-0002-0000-0100-00002E000000}">
      <formula1>"Only the site is an active participant, All sites are under one Wastewise account, This credit has been awarded to all sites by GBCI, &lt;select&gt;"</formula1>
    </dataValidation>
    <dataValidation type="list" allowBlank="1" showInputMessage="1" showErrorMessage="1" sqref="M1175:Q1175 M1951:Q1951 M1995:Q1995 M2016:Q2016" xr:uid="{00000000-0002-0000-0100-00002F000000}">
      <formula1>"This policy or standard practice is for the site only, This policy or standard practice applies to all sites, The policy/practice was pre-approved by GBCI, &lt;select&gt;"</formula1>
    </dataValidation>
    <dataValidation type="list" allowBlank="1" showInputMessage="1" showErrorMessage="1" sqref="M1275:Q1275" xr:uid="{00000000-0002-0000-0100-000030000000}">
      <formula1>"This goal and plan is for the site only, This goal and plan applies to all sites, This credit has been awarded to all sites by GBCI, &lt;select&gt;"</formula1>
    </dataValidation>
    <dataValidation type="list" allowBlank="1" showInputMessage="1" showErrorMessage="1" sqref="M1568:Q1568" xr:uid="{00000000-0002-0000-0100-000031000000}">
      <formula1>"This person is at the site only, This person manages zero waste for all sites, This credit has been awarded to all sites by GBCI, &lt;select&gt;"</formula1>
    </dataValidation>
    <dataValidation type="list" allowBlank="1" showInputMessage="1" showErrorMessage="1" sqref="M1657:Q1657" xr:uid="{00000000-0002-0000-0100-000032000000}">
      <formula1>"This information is for the site only, This is the standard analysis process for all sites, The analysis process was pre-approved by GBCI, &lt;select&gt;"</formula1>
    </dataValidation>
    <dataValidation type="list" allowBlank="1" showInputMessage="1" showErrorMessage="1" sqref="M1761:Q1761" xr:uid="{00000000-0002-0000-0100-000033000000}">
      <formula1>"This information is for the site only, Non-recyclable packaging was eliminated at all sites, This action was pre-approved by GBCI for all sites, &lt;select&gt;"</formula1>
    </dataValidation>
    <dataValidation type="list" allowBlank="1" showInputMessage="1" showErrorMessage="1" sqref="M1809:Q1809" xr:uid="{00000000-0002-0000-0100-000034000000}">
      <formula1>"This information is for the site only, This is the standard procedure for each site, The actions &amp; policy are at the portfolio level, The actions &amp; policy were pre-approved by GBCI, This credit has been awarded to all sites by GBCI, &lt;select&gt;"</formula1>
    </dataValidation>
    <dataValidation type="list" allowBlank="1" showInputMessage="1" showErrorMessage="1" sqref="M1830:Q1830" xr:uid="{00000000-0002-0000-0100-000035000000}">
      <formula1>"This information is for the site only, The request was made for all sites, This action was pre-approved by GBCI for all sites, &lt;select&gt;"</formula1>
    </dataValidation>
    <dataValidation type="list" allowBlank="1" showInputMessage="1" showErrorMessage="1" sqref="M1852:Q1852" xr:uid="{00000000-0002-0000-0100-000036000000}">
      <formula1>"This information is for the site only, The item was redesigned for all sites, This action was pre-approved by GBCI for all sites, &lt;select&gt;"</formula1>
    </dataValidation>
    <dataValidation type="list" allowBlank="1" showInputMessage="1" showErrorMessage="1" sqref="M2141:Q2141" xr:uid="{00000000-0002-0000-0100-000037000000}">
      <formula1>"The statement of commitment is for the site only, The statement of commitment applies to all sites, This credit has been awarded to all sites by GBCI, &lt;select&gt;"</formula1>
    </dataValidation>
    <dataValidation type="list" allowBlank="1" showInputMessage="1" showErrorMessage="1" sqref="M961:Q961" xr:uid="{00000000-0002-0000-0100-000038000000}">
      <formula1>"This information is for the site only, This information applies to all sites, This credit has been awarded to all sites by GBCI, &lt;select&gt;"</formula1>
    </dataValidation>
    <dataValidation type="list" allowBlank="1" showInputMessage="1" showErrorMessage="1" sqref="M1132:Q1132" xr:uid="{00000000-0002-0000-0100-000039000000}">
      <formula1>"This information is for the site only, This is the standard procedure for each site, There is only one centralized purchasing system, Standard procedures were pre-approved by GBCI, This credit has been awarded to all sites by GBCI, &lt;select&gt;"</formula1>
    </dataValidation>
    <dataValidation type="list" allowBlank="1" showInputMessage="1" showErrorMessage="1" sqref="M1153:Q1153" xr:uid="{00000000-0002-0000-0100-00003A000000}">
      <formula1>"This information is for the site only, This is the standard procedure for each site, There is one tracking system for all sites, Standard procedures were pre-approved by GBCI, This credit has been awarded to all sites by GBCI, &lt;select&gt;"</formula1>
    </dataValidation>
    <dataValidation type="list" allowBlank="1" showInputMessage="1" showErrorMessage="1" sqref="M1295:Q1295" xr:uid="{00000000-0002-0000-0100-00003B000000}">
      <formula1>"This information is for the site only, This is the standard procedure for each site, Leadership reviews information for all sites, Standard procedures were pre-approved by GBCI, This credit has been awarded to all sites by GBCI, &lt;select&gt;"</formula1>
    </dataValidation>
    <dataValidation type="list" allowBlank="1" showInputMessage="1" showErrorMessage="1" sqref="M1323:Q1323" xr:uid="{00000000-0002-0000-0100-00003C000000}">
      <formula1>"This information is for the site only, This is the standard procedure for each site, Standard procedures were pre-approved by GBCI, This credit has been awarded to all sites by GBCI, &lt;select&gt;"</formula1>
    </dataValidation>
    <dataValidation type="list" allowBlank="1" showInputMessage="1" showErrorMessage="1" sqref="M1403:Q1403" xr:uid="{00000000-0002-0000-0100-00003D000000}">
      <formula1>"This information is for the site only, This is the standard procedure for each site, These activities are at the portfolio level, Standard procedures were pre-approved by GBCI, This credit has been awarded to all sites by GBCI, &lt;select&gt;"</formula1>
    </dataValidation>
    <dataValidation type="list" allowBlank="1" showInputMessage="1" showErrorMessage="1" sqref="M1426:Q1426 M1463:Q1463 M1520:Q1520 M1588:Q1588" xr:uid="{00000000-0002-0000-0100-00003E000000}">
      <formula1>"This information is for the site only, This is the standard procedure for each site, This was completed for all sites at the portfolio level, Standard procedures were pre-approved by GBCI, This credit has been awarded to all sites by GBCI, &lt;select&gt;"</formula1>
    </dataValidation>
    <dataValidation type="list" allowBlank="1" showInputMessage="1" showErrorMessage="1" sqref="I192:I196 P192:P195" xr:uid="{152A00FC-0F4B-49CD-9C60-B11455C9554E}">
      <formula1>"&lt;select&gt;, YES, NO"</formula1>
    </dataValidation>
    <dataValidation type="list" allowBlank="1" showInputMessage="1" showErrorMessage="1" sqref="F1068:J1068 F1089:J1089 F1110:J1110" xr:uid="{3C218D8B-6387-416A-A46B-75B88C09BF59}">
      <formula1>"This policy has been updated, This policy is still in effect with no changes, This is a newly attempted credit, &lt;select&gt;"</formula1>
    </dataValidation>
    <dataValidation type="list" allowBlank="1" showInputMessage="1" showErrorMessage="1" sqref="F1175:J1175" xr:uid="{AEDAE3BC-0BA7-46B8-83CE-5D2D207B8428}">
      <formula1>"This policy/practice has been updated, This policy/practice is still in effect, This is a newly attempted credit, &lt;select&gt;"</formula1>
    </dataValidation>
    <dataValidation type="list" allowBlank="1" showInputMessage="1" showErrorMessage="1" sqref="F1809:J1809 F1830:J1830 F1951:J1951 F1995:J1995 F2016:J2016" xr:uid="{17E9706D-59D9-400F-AB2C-8D5CC909E95B}">
      <formula1>"This policy/standard practice has been updated, This policy/standard practice is still in effect, This is a newly attempted credit, &lt;select&gt;"</formula1>
    </dataValidation>
  </dataValidations>
  <hyperlinks>
    <hyperlink ref="F103" location="Certification!C988" display="Zero Waste Reporting" xr:uid="{00000000-0004-0000-0100-000000000000}"/>
    <hyperlink ref="N102:P102" location="Application!B763" display="Zero Waste Reporting," xr:uid="{00000000-0004-0000-0100-000001000000}"/>
    <hyperlink ref="F102" location="Certification!C764" display="Recycle" xr:uid="{00000000-0004-0000-0100-000002000000}"/>
    <hyperlink ref="C105" location="Certification!C617" display="Compost" xr:uid="{00000000-0004-0000-0100-000003000000}"/>
    <hyperlink ref="C104" location="Certification!C445" display="Reuse" xr:uid="{00000000-0004-0000-0100-000004000000}"/>
    <hyperlink ref="C102" location="Certification!C127" display="Redesign" xr:uid="{00000000-0004-0000-0100-000005000000}"/>
    <hyperlink ref="F105" location="Certification!C1067" display="Zero Waste Purchasing" xr:uid="{00000000-0004-0000-0100-000006000000}"/>
    <hyperlink ref="F104" location="Certification!C1050" display="Diversion" xr:uid="{00000000-0004-0000-0100-000007000000}"/>
    <hyperlink ref="D757:P761" r:id="rId1" display="http://zwia.org/zwh/" xr:uid="{00000000-0004-0000-0100-000008000000}"/>
    <hyperlink ref="B108" r:id="rId2" display="https://true.gbci.org/sites/default/files/resources/TRUE_RatingSystemGuide_r1.pdf" xr:uid="{00000000-0004-0000-0100-000009000000}"/>
    <hyperlink ref="C103" location="Certification!C281" display="Reduce" xr:uid="{00000000-0004-0000-0100-00000A000000}"/>
    <hyperlink ref="K102" location="Certification!C1263" display="Leadership" xr:uid="{00000000-0004-0000-0100-00000B000000}"/>
    <hyperlink ref="K103" location="Certification!C1428" display="Training" xr:uid="{00000000-0004-0000-0100-00000C000000}"/>
    <hyperlink ref="K104" location="Certification!C1610" display="Zero Waste Analysis" xr:uid="{00000000-0004-0000-0100-00000D000000}"/>
    <hyperlink ref="K105" location="Certification!C1757" display="Upstream Management" xr:uid="{00000000-0004-0000-0100-00000E000000}"/>
    <hyperlink ref="O102" location="Certification!C1872" display="Hazardous Waste Prevention" xr:uid="{00000000-0004-0000-0100-00000F000000}"/>
    <hyperlink ref="O104" location="Certification!C2095" display="       Innovation" xr:uid="{00000000-0004-0000-0100-000010000000}"/>
    <hyperlink ref="O103" location="Certification!C1991" display="       Closed Loop" xr:uid="{00000000-0004-0000-0100-000011000000}"/>
    <hyperlink ref="O105" location="Certification!C2181" display="Pilot Credits" xr:uid="{00000000-0004-0000-0100-000012000000}"/>
    <hyperlink ref="C2177:I2177" r:id="rId3" display="all pilot credits can be found on the TRUE website." xr:uid="{00000000-0004-0000-0100-000013000000}"/>
    <hyperlink ref="B253:D253" location="Certification!B98" display="Back to top" xr:uid="{D78E72FA-904B-4C74-BB68-AB0DA6DF4D8E}"/>
    <hyperlink ref="B418:D418" location="Certification!B98" display="Back to top" xr:uid="{4805CBF5-F707-4EF4-BC6C-09E3626F57D5}"/>
    <hyperlink ref="B591:D591" location="Certification!B98" display="Back to top" xr:uid="{14DE85D6-ACB5-4331-8B2C-F83547D9366F}"/>
    <hyperlink ref="B742:D742" location="Certification!B98" display="Back to top" xr:uid="{5A3F6CFC-2A1F-45BC-8AC7-F9FB8C4E5D2E}"/>
    <hyperlink ref="B963:D963" location="Certification!B98" display="Back to top" xr:uid="{F6253A6F-2970-432A-9FA8-AA026C601FC6}"/>
    <hyperlink ref="B1030:D1030" location="Certification!B98" display="Back to top" xr:uid="{8F647C5D-5E55-4462-8410-851F0A5DD11F}"/>
    <hyperlink ref="B1240:D1240" location="Certification!B98" display="Back to top" xr:uid="{D82DFBDD-9C81-4F10-9834-442874355259}"/>
    <hyperlink ref="B1405:D1405" location="Certification!B98" display="Back to top" xr:uid="{B1110540-659C-4A3E-94BF-5E45C5DFC808}"/>
    <hyperlink ref="B1590:D1590" location="Certification!B98" display="Back to top" xr:uid="{91C72423-E59F-4CFA-B5F6-FC57127E3FD6}"/>
    <hyperlink ref="B1738:D1738" location="Certification!B98" display="Back to top" xr:uid="{029E2A0C-0351-472A-ABA4-B058B6CE8640}"/>
    <hyperlink ref="B1854:D1854" location="Certification!B98" display="Back to top" xr:uid="{1CE2150B-7FB3-4149-BFA7-607A6CFC5C5F}"/>
    <hyperlink ref="B1972:D1972" location="Certification!B98" display="Back to top" xr:uid="{03B0FC8E-9676-41E5-889E-FAB298A1E726}"/>
    <hyperlink ref="B2077:D2077" location="Certification!B98" display="Back to top" xr:uid="{03550944-CB7E-4639-831F-4DA83AC24A6F}"/>
    <hyperlink ref="B2166:D2166" location="Certification!B98" display="Back to top" xr:uid="{9414FC93-0074-4FEE-83DC-948361048C7F}"/>
    <hyperlink ref="B2220:D2220" location="Certification!B98" display="Back to top" xr:uid="{69F2071D-36D4-4324-AB78-C4043A44B117}"/>
    <hyperlink ref="C102:E102" location="Certification!C140" display="Redesign" xr:uid="{FEE51DDA-8E76-441B-B61E-4D11F8F61E59}"/>
    <hyperlink ref="C104:D104" location="Certification!C450" display="Reuse" xr:uid="{39D29CFF-5BDB-4840-B3B3-A13F912E3FFF}"/>
    <hyperlink ref="C105:E105" location="Certification!C620" display="Compost" xr:uid="{819B87A4-4CA0-4C24-96DA-CBAE5ACA9021}"/>
    <hyperlink ref="F103:I103" location="Certification!C991" display="Zero Waste Reporting" xr:uid="{DA646F87-D6DC-4E17-920C-2B0A184102EE}"/>
    <hyperlink ref="F104:G104" location="Certification!C1059" display="Diversion" xr:uid="{18F751A7-AD9B-4829-976B-BD452BE90506}"/>
    <hyperlink ref="F105:I105" location="Certification!C1073" display="Zero Waste Purchasing" xr:uid="{202B5AC7-B54C-41CF-BC94-CAC58ED75461}"/>
    <hyperlink ref="K102:L102" location="Certification!C1270" display="Leadership" xr:uid="{A671A767-78B6-4254-A6BF-538139E1DDC6}"/>
    <hyperlink ref="K103:L103" location="Certification!C1434" display="Training" xr:uid="{7D8E1B79-B52D-45BB-823E-111A7245A74D}"/>
    <hyperlink ref="K104:M104" location="Certification!C1619" display="Zero Waste Analysis" xr:uid="{44C661BF-ACB4-4B14-AA87-AF8088D33020}"/>
    <hyperlink ref="K105:N105" location="Certification!C1767" display="Upstream Management" xr:uid="{FBE22981-6FEC-44F8-BC4B-CC62249F38FF}"/>
    <hyperlink ref="O102:R102" location="Certification!C1883" display="Hazardous Waste Prevention" xr:uid="{A64445D2-34B1-4081-967C-76C1E8285824}"/>
    <hyperlink ref="O103:P103" location="Certification!C2000" display="Closed Loop" xr:uid="{9710F943-7DDE-41F3-BFCB-2CD6881FA43C}"/>
    <hyperlink ref="O104:P104" location="Certification!C2106" display="Innovation" xr:uid="{E4E4D8EC-6BE0-45A8-9373-D596DA9DBD7A}"/>
    <hyperlink ref="O105:P105" location="Certification!C2195" display="Pilot Credits" xr:uid="{542C2128-ED0A-444A-BEAD-6A630BF642A3}"/>
  </hyperlinks>
  <pageMargins left="0.25" right="0.25" top="0.75" bottom="0.75" header="0.3" footer="0.3"/>
  <pageSetup scale="28"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XFD99"/>
  <sheetViews>
    <sheetView showGridLines="0" zoomScale="90" zoomScaleNormal="90" zoomScaleSheetLayoutView="96" zoomScalePageLayoutView="90" workbookViewId="0">
      <selection activeCell="A99" sqref="A99"/>
    </sheetView>
  </sheetViews>
  <sheetFormatPr defaultColWidth="0" defaultRowHeight="0" customHeight="1" zeroHeight="1" x14ac:dyDescent="0.25"/>
  <cols>
    <col min="1" max="1" width="2.42578125" style="29" customWidth="1"/>
    <col min="2" max="2" width="11.28515625" style="92" customWidth="1"/>
    <col min="3" max="3" width="57.42578125" style="30" customWidth="1"/>
    <col min="4" max="4" width="5.7109375" style="30" customWidth="1"/>
    <col min="5" max="5" width="3.42578125" style="94" customWidth="1"/>
    <col min="6" max="6" width="10.7109375" style="92" customWidth="1"/>
    <col min="7" max="7" width="24.140625" style="30" customWidth="1"/>
    <col min="8" max="8" width="12" style="30" customWidth="1"/>
    <col min="9" max="9" width="27" style="30" customWidth="1"/>
    <col min="10" max="10" width="6.42578125" style="30" customWidth="1"/>
    <col min="11" max="11" width="9.140625" style="30" customWidth="1"/>
    <col min="12" max="12" width="9.140625" style="1" hidden="1" customWidth="1"/>
    <col min="13" max="64" width="0" style="1" hidden="1" customWidth="1"/>
    <col min="65" max="16383" width="9.140625" style="1" hidden="1"/>
    <col min="16384" max="16384" width="8" style="1" hidden="1" customWidth="1"/>
  </cols>
  <sheetData>
    <row r="1" spans="1:40" s="4" customFormat="1" ht="33.75" customHeight="1" thickBot="1" x14ac:dyDescent="0.6">
      <c r="A1" s="5"/>
      <c r="B1" s="6"/>
      <c r="C1" s="1096" t="s">
        <v>202</v>
      </c>
      <c r="D1" s="7"/>
      <c r="E1" s="7"/>
      <c r="F1" s="7"/>
      <c r="G1" s="3"/>
      <c r="I1" s="107"/>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18" customFormat="1" ht="20.25" customHeight="1" x14ac:dyDescent="0.25">
      <c r="A2" s="8"/>
      <c r="B2" s="9"/>
      <c r="C2" s="1097"/>
      <c r="D2" s="9"/>
      <c r="E2" s="10"/>
      <c r="F2" s="11" t="s">
        <v>182</v>
      </c>
      <c r="G2" s="96"/>
      <c r="H2" s="104" t="str">
        <f>IF(OR(Certification!P89="",Certification!P95="",Certification!N73="",Certification!L62="",Certification!Q49="",Certification!Q36="",Certification!L19="",Certification!P89="No",Certification!P95="No",Certification!N73="No",Certification!L62="No",Certification!Q49="No",Certification!Q36="No",Certification!L19="No"),"ERROR: Minimum Program Requirements not met","")</f>
        <v/>
      </c>
      <c r="I2" s="105"/>
      <c r="J2" s="105"/>
      <c r="K2" s="15"/>
      <c r="L2" s="16"/>
      <c r="M2" s="8"/>
      <c r="N2" s="8"/>
      <c r="O2" s="8"/>
      <c r="P2" s="8"/>
      <c r="Q2" s="8"/>
      <c r="R2" s="8"/>
      <c r="S2" s="17"/>
    </row>
    <row r="3" spans="1:40" ht="15.75" x14ac:dyDescent="0.25">
      <c r="A3" s="19"/>
      <c r="B3" s="20" t="s">
        <v>8</v>
      </c>
      <c r="C3" s="21"/>
      <c r="D3" s="22">
        <f>SUM(D4:D7)</f>
        <v>0</v>
      </c>
      <c r="E3" s="23"/>
      <c r="F3" s="24"/>
      <c r="G3" s="25" t="s">
        <v>11</v>
      </c>
      <c r="H3" s="26">
        <f>SUM(D3,D9,D18,D27,D36,D41,D47,J11,J19,J29,J36,J42,J49,J55,D54,J60)</f>
        <v>0</v>
      </c>
      <c r="I3" s="121"/>
      <c r="J3" s="27"/>
      <c r="K3" s="97"/>
      <c r="L3" s="28"/>
      <c r="M3" s="29"/>
      <c r="N3" s="29"/>
      <c r="O3" s="29"/>
      <c r="P3" s="29"/>
      <c r="Q3" s="29"/>
      <c r="R3" s="29"/>
      <c r="S3" s="30"/>
    </row>
    <row r="4" spans="1:40" ht="15" x14ac:dyDescent="0.25">
      <c r="A4" s="19"/>
      <c r="B4" s="31" t="s">
        <v>12</v>
      </c>
      <c r="C4" s="32" t="s">
        <v>13</v>
      </c>
      <c r="D4" s="33">
        <f>Certification!V118</f>
        <v>0</v>
      </c>
      <c r="E4" s="23"/>
      <c r="F4" s="34"/>
      <c r="G4" s="35"/>
      <c r="H4" s="35"/>
      <c r="I4" s="1103"/>
      <c r="J4" s="1103"/>
      <c r="K4" s="1103"/>
      <c r="L4" s="28"/>
      <c r="M4" s="29"/>
      <c r="N4" s="29"/>
      <c r="O4" s="29"/>
      <c r="P4" s="29"/>
      <c r="Q4" s="29"/>
      <c r="R4" s="29"/>
      <c r="S4" s="30"/>
    </row>
    <row r="5" spans="1:40" ht="13.9" customHeight="1" x14ac:dyDescent="0.25">
      <c r="A5" s="19"/>
      <c r="B5" s="31" t="s">
        <v>14</v>
      </c>
      <c r="C5" s="36" t="s">
        <v>15</v>
      </c>
      <c r="D5" s="33">
        <f>Certification!V149</f>
        <v>0</v>
      </c>
      <c r="E5" s="37"/>
      <c r="F5" s="1098" t="s">
        <v>16</v>
      </c>
      <c r="G5" s="1099"/>
      <c r="H5" s="38" t="s">
        <v>17</v>
      </c>
      <c r="I5" s="1104"/>
      <c r="J5" s="1104"/>
      <c r="K5" s="1104"/>
      <c r="L5" s="28"/>
      <c r="M5" s="29"/>
      <c r="N5" s="29"/>
      <c r="O5" s="29"/>
      <c r="P5" s="29"/>
      <c r="Q5" s="29"/>
      <c r="R5" s="29"/>
      <c r="S5" s="30"/>
    </row>
    <row r="6" spans="1:40" ht="15" x14ac:dyDescent="0.25">
      <c r="A6" s="19"/>
      <c r="B6" s="31" t="s">
        <v>18</v>
      </c>
      <c r="C6" s="41" t="s">
        <v>19</v>
      </c>
      <c r="D6" s="33">
        <f>Certification!V187</f>
        <v>0</v>
      </c>
      <c r="E6" s="37"/>
      <c r="F6" s="1098" t="s">
        <v>0</v>
      </c>
      <c r="G6" s="1099"/>
      <c r="H6" s="42" t="s">
        <v>1</v>
      </c>
      <c r="I6" s="1105"/>
      <c r="J6" s="1105"/>
      <c r="K6" s="1105"/>
      <c r="L6" s="28"/>
      <c r="M6" s="29"/>
      <c r="N6" s="29"/>
      <c r="O6" s="29"/>
      <c r="P6" s="29"/>
      <c r="Q6" s="29"/>
      <c r="R6" s="29"/>
      <c r="S6" s="30"/>
    </row>
    <row r="7" spans="1:40" ht="15" x14ac:dyDescent="0.25">
      <c r="A7" s="43"/>
      <c r="B7" s="31" t="s">
        <v>20</v>
      </c>
      <c r="C7" s="36" t="s">
        <v>21</v>
      </c>
      <c r="D7" s="33">
        <f>Certification!V228</f>
        <v>0</v>
      </c>
      <c r="E7" s="44"/>
      <c r="F7" s="1098" t="s">
        <v>5</v>
      </c>
      <c r="G7" s="1099"/>
      <c r="H7" s="42" t="s">
        <v>2</v>
      </c>
      <c r="I7" s="98"/>
      <c r="J7" s="99"/>
      <c r="K7" s="97"/>
      <c r="L7" s="28"/>
      <c r="M7" s="29"/>
      <c r="N7" s="29"/>
      <c r="O7" s="29"/>
      <c r="P7" s="29"/>
      <c r="Q7" s="29"/>
      <c r="R7" s="29"/>
      <c r="S7" s="30"/>
    </row>
    <row r="8" spans="1:40" ht="15" x14ac:dyDescent="0.25">
      <c r="B8" s="45"/>
      <c r="C8" s="46"/>
      <c r="D8" s="47"/>
      <c r="E8" s="48"/>
      <c r="F8" s="1098" t="s">
        <v>6</v>
      </c>
      <c r="G8" s="1099"/>
      <c r="H8" s="42" t="s">
        <v>3</v>
      </c>
      <c r="I8" s="39"/>
      <c r="J8" s="40"/>
      <c r="K8" s="19"/>
      <c r="L8" s="28"/>
      <c r="M8" s="29"/>
      <c r="N8" s="29"/>
      <c r="O8" s="29"/>
      <c r="P8" s="29"/>
      <c r="Q8" s="29"/>
      <c r="R8" s="29"/>
      <c r="S8" s="30"/>
    </row>
    <row r="9" spans="1:40" ht="15" x14ac:dyDescent="0.25">
      <c r="A9" s="49"/>
      <c r="B9" s="20" t="s">
        <v>9</v>
      </c>
      <c r="C9" s="21"/>
      <c r="D9" s="22">
        <f>SUM(D10:D16)</f>
        <v>0</v>
      </c>
      <c r="E9" s="50"/>
      <c r="F9" s="1098" t="s">
        <v>7</v>
      </c>
      <c r="G9" s="1099"/>
      <c r="H9" s="42" t="s">
        <v>4</v>
      </c>
      <c r="I9" s="39"/>
      <c r="J9" s="40"/>
      <c r="K9" s="19"/>
      <c r="L9" s="28"/>
      <c r="M9" s="29"/>
      <c r="N9" s="29"/>
      <c r="O9" s="29"/>
      <c r="P9" s="29"/>
      <c r="Q9" s="29"/>
      <c r="R9" s="29"/>
      <c r="S9" s="30"/>
    </row>
    <row r="10" spans="1:40" ht="15.75" x14ac:dyDescent="0.25">
      <c r="A10" s="19"/>
      <c r="B10" s="31" t="s">
        <v>12</v>
      </c>
      <c r="C10" s="140" t="s">
        <v>22</v>
      </c>
      <c r="D10" s="33">
        <f>Certification!V261</f>
        <v>0</v>
      </c>
      <c r="E10" s="51"/>
      <c r="F10" s="9"/>
      <c r="G10" s="9"/>
      <c r="H10" s="9"/>
      <c r="I10" s="9"/>
      <c r="J10" s="9"/>
      <c r="K10" s="19"/>
      <c r="L10" s="28"/>
      <c r="M10" s="29"/>
      <c r="N10" s="29"/>
      <c r="O10" s="29"/>
      <c r="P10" s="29"/>
      <c r="Q10" s="29"/>
      <c r="R10" s="29"/>
      <c r="S10" s="30"/>
    </row>
    <row r="11" spans="1:40" ht="15" x14ac:dyDescent="0.25">
      <c r="A11" s="19"/>
      <c r="B11" s="31" t="s">
        <v>14</v>
      </c>
      <c r="C11" s="139" t="s">
        <v>23</v>
      </c>
      <c r="D11" s="33">
        <f>Certification!V288</f>
        <v>0</v>
      </c>
      <c r="E11" s="52"/>
      <c r="F11" s="53" t="s">
        <v>24</v>
      </c>
      <c r="G11" s="21"/>
      <c r="H11" s="54"/>
      <c r="I11" s="54"/>
      <c r="J11" s="22">
        <f>SUM(J12:J17)</f>
        <v>0</v>
      </c>
      <c r="K11" s="55"/>
      <c r="L11" s="28"/>
      <c r="M11" s="29"/>
      <c r="N11" s="29"/>
      <c r="O11" s="29"/>
      <c r="P11" s="29"/>
      <c r="Q11" s="29"/>
      <c r="R11" s="29"/>
      <c r="S11" s="30"/>
    </row>
    <row r="12" spans="1:40" ht="15" x14ac:dyDescent="0.25">
      <c r="A12" s="19"/>
      <c r="B12" s="31" t="s">
        <v>18</v>
      </c>
      <c r="C12" s="140" t="s">
        <v>25</v>
      </c>
      <c r="D12" s="33">
        <f>Certification!V318</f>
        <v>0</v>
      </c>
      <c r="E12" s="56"/>
      <c r="F12" s="57" t="s">
        <v>12</v>
      </c>
      <c r="G12" s="1100" t="s">
        <v>26</v>
      </c>
      <c r="H12" s="1101"/>
      <c r="I12" s="1102"/>
      <c r="J12" s="58">
        <f>Certification!V1248</f>
        <v>0</v>
      </c>
      <c r="K12" s="55"/>
      <c r="L12" s="28"/>
      <c r="M12" s="29"/>
      <c r="N12" s="29"/>
      <c r="O12" s="29"/>
      <c r="P12" s="29"/>
      <c r="Q12" s="29"/>
      <c r="R12" s="29"/>
      <c r="S12" s="30"/>
    </row>
    <row r="13" spans="1:40" ht="15" x14ac:dyDescent="0.25">
      <c r="A13" s="19"/>
      <c r="B13" s="31" t="s">
        <v>20</v>
      </c>
      <c r="C13" s="140" t="s">
        <v>27</v>
      </c>
      <c r="D13" s="33">
        <f>Certification!V349</f>
        <v>0</v>
      </c>
      <c r="E13" s="56"/>
      <c r="F13" s="57" t="s">
        <v>14</v>
      </c>
      <c r="G13" s="1100" t="s">
        <v>28</v>
      </c>
      <c r="H13" s="1101"/>
      <c r="I13" s="1102"/>
      <c r="J13" s="58">
        <f>Certification!V1281</f>
        <v>0</v>
      </c>
      <c r="K13" s="55"/>
      <c r="L13" s="28"/>
      <c r="M13" s="29"/>
      <c r="N13" s="29"/>
      <c r="O13" s="29"/>
      <c r="P13" s="29"/>
      <c r="Q13" s="29"/>
      <c r="R13" s="29"/>
      <c r="S13" s="30"/>
    </row>
    <row r="14" spans="1:40" ht="15" x14ac:dyDescent="0.25">
      <c r="A14" s="19"/>
      <c r="B14" s="31" t="s">
        <v>29</v>
      </c>
      <c r="C14" s="140" t="s">
        <v>30</v>
      </c>
      <c r="D14" s="33">
        <f>Certification!V368</f>
        <v>0</v>
      </c>
      <c r="E14" s="56"/>
      <c r="F14" s="57" t="s">
        <v>18</v>
      </c>
      <c r="G14" s="1100" t="s">
        <v>31</v>
      </c>
      <c r="H14" s="1101"/>
      <c r="I14" s="1102"/>
      <c r="J14" s="58">
        <f>Certification!V1301</f>
        <v>0</v>
      </c>
      <c r="K14" s="55"/>
      <c r="L14" s="28"/>
      <c r="M14" s="29"/>
      <c r="N14" s="29"/>
      <c r="O14" s="29"/>
      <c r="P14" s="29"/>
      <c r="Q14" s="29"/>
      <c r="R14" s="29"/>
      <c r="S14" s="30"/>
    </row>
    <row r="15" spans="1:40" ht="15" x14ac:dyDescent="0.25">
      <c r="A15" s="19"/>
      <c r="B15" s="31" t="s">
        <v>32</v>
      </c>
      <c r="C15" s="140" t="s">
        <v>33</v>
      </c>
      <c r="D15" s="33">
        <f>Certification!V386</f>
        <v>0</v>
      </c>
      <c r="E15" s="56"/>
      <c r="F15" s="57" t="s">
        <v>20</v>
      </c>
      <c r="G15" s="1100" t="s">
        <v>34</v>
      </c>
      <c r="H15" s="1101"/>
      <c r="I15" s="1102"/>
      <c r="J15" s="58">
        <f>Certification!V1329</f>
        <v>0</v>
      </c>
      <c r="K15" s="55"/>
      <c r="L15" s="28"/>
      <c r="M15" s="29"/>
      <c r="N15" s="29"/>
      <c r="O15" s="29"/>
      <c r="P15" s="29"/>
      <c r="Q15" s="29"/>
      <c r="R15" s="29"/>
      <c r="S15" s="30"/>
    </row>
    <row r="16" spans="1:40" ht="27" x14ac:dyDescent="0.25">
      <c r="A16" s="43"/>
      <c r="B16" s="31" t="s">
        <v>35</v>
      </c>
      <c r="C16" s="140" t="s">
        <v>36</v>
      </c>
      <c r="D16" s="33">
        <f>Certification!V404</f>
        <v>0</v>
      </c>
      <c r="E16" s="59"/>
      <c r="F16" s="57" t="s">
        <v>29</v>
      </c>
      <c r="G16" s="1100" t="s">
        <v>37</v>
      </c>
      <c r="H16" s="1101"/>
      <c r="I16" s="1102"/>
      <c r="J16" s="58">
        <f>Certification!V1360</f>
        <v>0</v>
      </c>
      <c r="K16" s="55"/>
      <c r="L16" s="28"/>
      <c r="M16" s="29"/>
      <c r="N16" s="29"/>
      <c r="O16" s="29"/>
      <c r="P16" s="29"/>
      <c r="Q16" s="29"/>
      <c r="R16" s="29"/>
      <c r="S16" s="30"/>
    </row>
    <row r="17" spans="1:19" ht="15" x14ac:dyDescent="0.25">
      <c r="B17" s="45"/>
      <c r="C17" s="60"/>
      <c r="D17" s="47"/>
      <c r="E17" s="61"/>
      <c r="F17" s="57" t="s">
        <v>32</v>
      </c>
      <c r="G17" s="1094" t="s">
        <v>38</v>
      </c>
      <c r="H17" s="1088"/>
      <c r="I17" s="1089"/>
      <c r="J17" s="58">
        <f>Certification!V1389</f>
        <v>0</v>
      </c>
      <c r="K17" s="55"/>
      <c r="L17" s="28"/>
      <c r="M17" s="29"/>
      <c r="N17" s="29"/>
      <c r="O17" s="29"/>
      <c r="P17" s="29"/>
      <c r="Q17" s="29"/>
      <c r="R17" s="29"/>
      <c r="S17" s="30"/>
    </row>
    <row r="18" spans="1:19" ht="15" x14ac:dyDescent="0.25">
      <c r="A18" s="49"/>
      <c r="B18" s="20" t="s">
        <v>39</v>
      </c>
      <c r="C18" s="21"/>
      <c r="D18" s="22">
        <f>SUM(D19:D25)</f>
        <v>0</v>
      </c>
      <c r="E18" s="62"/>
      <c r="F18" s="63"/>
      <c r="G18" s="12"/>
      <c r="H18" s="13"/>
      <c r="I18" s="47"/>
      <c r="J18" s="47"/>
      <c r="K18" s="19"/>
      <c r="L18" s="28"/>
      <c r="M18" s="29"/>
      <c r="N18" s="29"/>
      <c r="O18" s="29"/>
      <c r="P18" s="29"/>
      <c r="Q18" s="29"/>
      <c r="R18" s="29"/>
      <c r="S18" s="30"/>
    </row>
    <row r="19" spans="1:19" ht="15" x14ac:dyDescent="0.25">
      <c r="A19" s="19"/>
      <c r="B19" s="31" t="s">
        <v>12</v>
      </c>
      <c r="C19" s="140" t="s">
        <v>40</v>
      </c>
      <c r="D19" s="33">
        <f>Certification!V426</f>
        <v>0</v>
      </c>
      <c r="E19" s="64"/>
      <c r="F19" s="53" t="s">
        <v>41</v>
      </c>
      <c r="G19" s="21"/>
      <c r="H19" s="54"/>
      <c r="I19" s="54"/>
      <c r="J19" s="22">
        <f>SUM(J20:J27)</f>
        <v>0</v>
      </c>
      <c r="K19" s="55"/>
      <c r="L19" s="28"/>
      <c r="M19" s="29"/>
      <c r="N19" s="29"/>
      <c r="O19" s="29"/>
      <c r="P19" s="29"/>
      <c r="Q19" s="29"/>
      <c r="R19" s="29"/>
      <c r="S19" s="30"/>
    </row>
    <row r="20" spans="1:19" ht="15" x14ac:dyDescent="0.25">
      <c r="A20" s="19"/>
      <c r="B20" s="31" t="s">
        <v>14</v>
      </c>
      <c r="C20" s="140" t="s">
        <v>42</v>
      </c>
      <c r="D20" s="33">
        <f>Certification!V450</f>
        <v>0</v>
      </c>
      <c r="E20" s="65"/>
      <c r="F20" s="57" t="s">
        <v>12</v>
      </c>
      <c r="G20" s="1087" t="s">
        <v>43</v>
      </c>
      <c r="H20" s="1088"/>
      <c r="I20" s="1089"/>
      <c r="J20" s="58">
        <f>Certification!V1413</f>
        <v>0</v>
      </c>
      <c r="K20" s="55"/>
      <c r="L20" s="28"/>
      <c r="M20" s="29"/>
      <c r="N20" s="29"/>
      <c r="O20" s="29"/>
      <c r="P20" s="29"/>
      <c r="Q20" s="29"/>
      <c r="R20" s="29"/>
      <c r="S20" s="30"/>
    </row>
    <row r="21" spans="1:19" ht="15" x14ac:dyDescent="0.25">
      <c r="A21" s="19"/>
      <c r="B21" s="31" t="s">
        <v>18</v>
      </c>
      <c r="C21" s="140" t="s">
        <v>44</v>
      </c>
      <c r="D21" s="33">
        <f>Certification!V471</f>
        <v>0</v>
      </c>
      <c r="E21" s="52"/>
      <c r="F21" s="57" t="s">
        <v>14</v>
      </c>
      <c r="G21" s="1087" t="s">
        <v>45</v>
      </c>
      <c r="H21" s="1088"/>
      <c r="I21" s="1089"/>
      <c r="J21" s="58">
        <f>Certification!V1432</f>
        <v>0</v>
      </c>
      <c r="K21" s="55"/>
      <c r="L21" s="28"/>
      <c r="M21" s="29"/>
      <c r="N21" s="29"/>
      <c r="O21" s="29"/>
      <c r="P21" s="29"/>
      <c r="Q21" s="29"/>
      <c r="R21" s="29"/>
      <c r="S21" s="30"/>
    </row>
    <row r="22" spans="1:19" ht="15" x14ac:dyDescent="0.25">
      <c r="A22" s="19"/>
      <c r="B22" s="31" t="s">
        <v>20</v>
      </c>
      <c r="C22" s="140" t="s">
        <v>46</v>
      </c>
      <c r="D22" s="33">
        <f>Certification!V489</f>
        <v>0</v>
      </c>
      <c r="E22" s="56"/>
      <c r="F22" s="57" t="s">
        <v>18</v>
      </c>
      <c r="G22" s="1087" t="s">
        <v>47</v>
      </c>
      <c r="H22" s="1088"/>
      <c r="I22" s="1089"/>
      <c r="J22" s="58">
        <f>Certification!V1451</f>
        <v>0</v>
      </c>
      <c r="K22" s="55"/>
      <c r="L22" s="28"/>
      <c r="M22" s="29"/>
      <c r="N22" s="29"/>
      <c r="O22" s="29"/>
      <c r="P22" s="29"/>
      <c r="Q22" s="29"/>
      <c r="R22" s="29"/>
      <c r="S22" s="30"/>
    </row>
    <row r="23" spans="1:19" ht="15" x14ac:dyDescent="0.25">
      <c r="A23" s="19"/>
      <c r="B23" s="31" t="s">
        <v>29</v>
      </c>
      <c r="C23" s="140" t="s">
        <v>48</v>
      </c>
      <c r="D23" s="33">
        <f>Certification!V510</f>
        <v>0</v>
      </c>
      <c r="E23" s="56"/>
      <c r="F23" s="57" t="s">
        <v>20</v>
      </c>
      <c r="G23" s="1087" t="s">
        <v>49</v>
      </c>
      <c r="H23" s="1088"/>
      <c r="I23" s="1089"/>
      <c r="J23" s="58">
        <f>Certification!V1469</f>
        <v>0</v>
      </c>
      <c r="K23" s="55"/>
      <c r="L23" s="28"/>
      <c r="M23" s="29"/>
      <c r="N23" s="29"/>
      <c r="O23" s="29"/>
      <c r="P23" s="29"/>
      <c r="Q23" s="29"/>
      <c r="R23" s="29"/>
      <c r="S23" s="30"/>
    </row>
    <row r="24" spans="1:19" ht="15" x14ac:dyDescent="0.25">
      <c r="A24" s="19"/>
      <c r="B24" s="31" t="s">
        <v>32</v>
      </c>
      <c r="C24" s="141" t="s">
        <v>50</v>
      </c>
      <c r="D24" s="33">
        <f>Certification!V531</f>
        <v>0</v>
      </c>
      <c r="E24" s="23"/>
      <c r="F24" s="57" t="s">
        <v>29</v>
      </c>
      <c r="G24" s="1087" t="s">
        <v>51</v>
      </c>
      <c r="H24" s="1088"/>
      <c r="I24" s="1089"/>
      <c r="J24" s="58">
        <f>Certification!V1504</f>
        <v>0</v>
      </c>
      <c r="K24" s="55"/>
      <c r="L24" s="28"/>
      <c r="M24" s="29"/>
      <c r="N24" s="29"/>
      <c r="O24" s="29"/>
      <c r="P24" s="29"/>
      <c r="Q24" s="29"/>
      <c r="R24" s="29"/>
      <c r="S24" s="30"/>
    </row>
    <row r="25" spans="1:19" ht="15" x14ac:dyDescent="0.25">
      <c r="A25" s="43"/>
      <c r="B25" s="31" t="s">
        <v>35</v>
      </c>
      <c r="C25" s="140" t="s">
        <v>52</v>
      </c>
      <c r="D25" s="33">
        <f>Certification!V567</f>
        <v>0</v>
      </c>
      <c r="E25" s="64"/>
      <c r="F25" s="57" t="s">
        <v>32</v>
      </c>
      <c r="G25" s="1095" t="s">
        <v>53</v>
      </c>
      <c r="H25" s="1088"/>
      <c r="I25" s="1089"/>
      <c r="J25" s="58">
        <f>Certification!V1526</f>
        <v>0</v>
      </c>
      <c r="K25" s="55"/>
      <c r="L25" s="28"/>
      <c r="M25" s="29"/>
      <c r="N25" s="29"/>
      <c r="O25" s="29"/>
      <c r="P25" s="29"/>
      <c r="Q25" s="29"/>
      <c r="R25" s="29"/>
      <c r="S25" s="30"/>
    </row>
    <row r="26" spans="1:19" ht="15" x14ac:dyDescent="0.25">
      <c r="B26" s="45"/>
      <c r="C26" s="60"/>
      <c r="D26" s="47"/>
      <c r="E26" s="61"/>
      <c r="F26" s="57" t="s">
        <v>35</v>
      </c>
      <c r="G26" s="1095" t="s">
        <v>54</v>
      </c>
      <c r="H26" s="1088"/>
      <c r="I26" s="1089"/>
      <c r="J26" s="58">
        <f>Certification!V1548</f>
        <v>0</v>
      </c>
      <c r="K26" s="55"/>
      <c r="L26" s="28"/>
      <c r="M26" s="29"/>
      <c r="N26" s="29"/>
      <c r="O26" s="29"/>
      <c r="P26" s="29"/>
      <c r="Q26" s="29"/>
      <c r="R26" s="29"/>
      <c r="S26" s="30"/>
    </row>
    <row r="27" spans="1:19" ht="15" x14ac:dyDescent="0.25">
      <c r="A27" s="49"/>
      <c r="B27" s="20" t="s">
        <v>55</v>
      </c>
      <c r="C27" s="21"/>
      <c r="D27" s="22">
        <f>SUM(D28:D34)</f>
        <v>0</v>
      </c>
      <c r="E27" s="52"/>
      <c r="F27" s="57" t="s">
        <v>56</v>
      </c>
      <c r="G27" s="1095" t="s">
        <v>57</v>
      </c>
      <c r="H27" s="1088"/>
      <c r="I27" s="1089"/>
      <c r="J27" s="58">
        <f>Certification!V1574</f>
        <v>0</v>
      </c>
      <c r="K27" s="55"/>
      <c r="L27" s="28"/>
      <c r="M27" s="29"/>
      <c r="N27" s="29"/>
      <c r="O27" s="29"/>
      <c r="P27" s="29"/>
      <c r="Q27" s="29"/>
      <c r="R27" s="29"/>
      <c r="S27" s="30"/>
    </row>
    <row r="28" spans="1:19" ht="15" x14ac:dyDescent="0.25">
      <c r="A28" s="19"/>
      <c r="B28" s="31" t="s">
        <v>12</v>
      </c>
      <c r="C28" s="140" t="s">
        <v>58</v>
      </c>
      <c r="D28" s="33">
        <f>Certification!V599</f>
        <v>0</v>
      </c>
      <c r="E28" s="66"/>
      <c r="F28" s="63"/>
      <c r="G28" s="67"/>
      <c r="I28" s="13"/>
      <c r="J28" s="47"/>
      <c r="K28" s="19"/>
      <c r="L28" s="28"/>
      <c r="M28" s="29"/>
      <c r="N28" s="29"/>
      <c r="O28" s="29"/>
      <c r="P28" s="29"/>
      <c r="Q28" s="29"/>
      <c r="R28" s="29"/>
      <c r="S28" s="30"/>
    </row>
    <row r="29" spans="1:19" ht="15" x14ac:dyDescent="0.25">
      <c r="A29" s="19"/>
      <c r="B29" s="31" t="s">
        <v>14</v>
      </c>
      <c r="C29" s="140" t="s">
        <v>59</v>
      </c>
      <c r="D29" s="33">
        <f>Certification!V619</f>
        <v>0</v>
      </c>
      <c r="E29" s="56"/>
      <c r="F29" s="53" t="s">
        <v>60</v>
      </c>
      <c r="G29" s="21"/>
      <c r="H29" s="54"/>
      <c r="I29" s="54"/>
      <c r="J29" s="22">
        <f>SUM(J30:J34)</f>
        <v>0</v>
      </c>
      <c r="K29" s="55"/>
      <c r="L29" s="28"/>
      <c r="M29" s="29"/>
      <c r="N29" s="29"/>
      <c r="O29" s="29"/>
      <c r="P29" s="29"/>
      <c r="Q29" s="29"/>
      <c r="R29" s="29"/>
      <c r="S29" s="30"/>
    </row>
    <row r="30" spans="1:19" ht="15" x14ac:dyDescent="0.25">
      <c r="A30" s="19"/>
      <c r="B30" s="31" t="s">
        <v>18</v>
      </c>
      <c r="C30" s="140" t="s">
        <v>61</v>
      </c>
      <c r="D30" s="33">
        <f>Certification!V639</f>
        <v>0</v>
      </c>
      <c r="E30" s="56"/>
      <c r="F30" s="57" t="s">
        <v>12</v>
      </c>
      <c r="G30" s="1087" t="s">
        <v>62</v>
      </c>
      <c r="H30" s="1088"/>
      <c r="I30" s="1089"/>
      <c r="J30" s="58">
        <f>Certification!V1598</f>
        <v>0</v>
      </c>
      <c r="K30" s="55"/>
      <c r="L30" s="28"/>
      <c r="M30" s="29"/>
      <c r="N30" s="29"/>
      <c r="O30" s="29"/>
      <c r="P30" s="29"/>
      <c r="Q30" s="29"/>
      <c r="R30" s="29"/>
      <c r="S30" s="30"/>
    </row>
    <row r="31" spans="1:19" ht="15" x14ac:dyDescent="0.25">
      <c r="A31" s="19"/>
      <c r="B31" s="31" t="s">
        <v>20</v>
      </c>
      <c r="C31" s="140" t="s">
        <v>63</v>
      </c>
      <c r="D31" s="33">
        <f>Certification!V661</f>
        <v>0</v>
      </c>
      <c r="E31" s="68"/>
      <c r="F31" s="57" t="s">
        <v>14</v>
      </c>
      <c r="G31" s="1087" t="s">
        <v>64</v>
      </c>
      <c r="H31" s="1088"/>
      <c r="I31" s="1089"/>
      <c r="J31" s="58">
        <f>Certification!V1633</f>
        <v>0</v>
      </c>
      <c r="K31" s="55"/>
      <c r="L31" s="28"/>
      <c r="M31" s="29"/>
      <c r="N31" s="29"/>
      <c r="O31" s="29"/>
      <c r="P31" s="29"/>
      <c r="Q31" s="29"/>
      <c r="R31" s="29"/>
      <c r="S31" s="30"/>
    </row>
    <row r="32" spans="1:19" ht="15" x14ac:dyDescent="0.25">
      <c r="A32" s="19"/>
      <c r="B32" s="31" t="s">
        <v>29</v>
      </c>
      <c r="C32" s="141" t="s">
        <v>65</v>
      </c>
      <c r="D32" s="101">
        <f>Certification!V682</f>
        <v>0</v>
      </c>
      <c r="E32" s="23"/>
      <c r="F32" s="57" t="s">
        <v>18</v>
      </c>
      <c r="G32" s="1087" t="s">
        <v>66</v>
      </c>
      <c r="H32" s="1088"/>
      <c r="I32" s="1089"/>
      <c r="J32" s="58">
        <f>Certification!V1663</f>
        <v>0</v>
      </c>
      <c r="K32" s="55"/>
      <c r="L32" s="28"/>
      <c r="M32" s="29"/>
      <c r="N32" s="29"/>
      <c r="O32" s="29"/>
      <c r="P32" s="29"/>
      <c r="Q32" s="29"/>
      <c r="R32" s="29"/>
      <c r="S32" s="30"/>
    </row>
    <row r="33" spans="1:16384" ht="15" x14ac:dyDescent="0.25">
      <c r="A33" s="19"/>
      <c r="B33" s="31" t="s">
        <v>32</v>
      </c>
      <c r="C33" s="140" t="s">
        <v>67</v>
      </c>
      <c r="D33" s="33">
        <f>Certification!V703</f>
        <v>0</v>
      </c>
      <c r="E33" s="56"/>
      <c r="F33" s="57" t="s">
        <v>20</v>
      </c>
      <c r="G33" s="1087" t="s">
        <v>68</v>
      </c>
      <c r="H33" s="1088"/>
      <c r="I33" s="1089"/>
      <c r="J33" s="58">
        <f>Certification!V1696</f>
        <v>0</v>
      </c>
      <c r="K33" s="55"/>
      <c r="L33" s="28"/>
      <c r="M33" s="29"/>
      <c r="N33" s="29"/>
      <c r="O33" s="29"/>
      <c r="P33" s="29"/>
      <c r="Q33" s="29"/>
      <c r="R33" s="29"/>
      <c r="S33" s="30"/>
    </row>
    <row r="34" spans="1:16384" ht="15" x14ac:dyDescent="0.25">
      <c r="A34" s="43"/>
      <c r="B34" s="31" t="s">
        <v>35</v>
      </c>
      <c r="C34" s="141" t="s">
        <v>69</v>
      </c>
      <c r="D34" s="33">
        <f>Certification!V725</f>
        <v>0</v>
      </c>
      <c r="E34" s="64"/>
      <c r="F34" s="57" t="s">
        <v>29</v>
      </c>
      <c r="G34" s="1087" t="s">
        <v>70</v>
      </c>
      <c r="H34" s="1088"/>
      <c r="I34" s="1089"/>
      <c r="J34" s="58">
        <f>Certification!V1720</f>
        <v>0</v>
      </c>
      <c r="K34" s="55"/>
      <c r="L34" s="28"/>
      <c r="M34" s="29"/>
      <c r="N34" s="29"/>
      <c r="O34" s="29"/>
      <c r="P34" s="29"/>
      <c r="Q34" s="29"/>
      <c r="R34" s="29"/>
      <c r="S34" s="30"/>
    </row>
    <row r="35" spans="1:16384" ht="15" x14ac:dyDescent="0.25">
      <c r="B35" s="45"/>
      <c r="C35" s="67"/>
      <c r="D35" s="69"/>
      <c r="E35" s="61"/>
      <c r="F35" s="63"/>
      <c r="G35" s="60"/>
      <c r="H35" s="13"/>
      <c r="I35" s="47"/>
      <c r="J35" s="47"/>
      <c r="K35" s="19"/>
      <c r="L35" s="28"/>
      <c r="M35" s="29"/>
      <c r="N35" s="29"/>
      <c r="O35" s="29"/>
      <c r="P35" s="29"/>
      <c r="Q35" s="29"/>
      <c r="R35" s="29"/>
      <c r="S35" s="30"/>
    </row>
    <row r="36" spans="1:16384" ht="15" x14ac:dyDescent="0.25">
      <c r="A36" s="49"/>
      <c r="B36" s="20" t="s">
        <v>71</v>
      </c>
      <c r="C36" s="21"/>
      <c r="D36" s="22">
        <f>SUM(D37:D39)</f>
        <v>0</v>
      </c>
      <c r="E36" s="70"/>
      <c r="F36" s="53" t="s">
        <v>72</v>
      </c>
      <c r="G36" s="21"/>
      <c r="H36" s="54"/>
      <c r="I36" s="54"/>
      <c r="J36" s="22">
        <f>SUM(J37:J40)</f>
        <v>0</v>
      </c>
      <c r="K36" s="55"/>
      <c r="L36" s="28"/>
      <c r="M36" s="29"/>
      <c r="N36" s="29"/>
      <c r="O36" s="29"/>
      <c r="P36" s="29"/>
      <c r="Q36" s="29"/>
      <c r="R36" s="29"/>
      <c r="S36" s="30"/>
    </row>
    <row r="37" spans="1:16384" ht="15" x14ac:dyDescent="0.25">
      <c r="A37" s="19"/>
      <c r="B37" s="31" t="s">
        <v>12</v>
      </c>
      <c r="C37" s="140" t="s">
        <v>73</v>
      </c>
      <c r="D37" s="33">
        <f>Certification!V750</f>
        <v>0</v>
      </c>
      <c r="E37" s="56"/>
      <c r="F37" s="71" t="s">
        <v>74</v>
      </c>
      <c r="G37" s="1087" t="s">
        <v>75</v>
      </c>
      <c r="H37" s="1088"/>
      <c r="I37" s="1089"/>
      <c r="J37" s="58">
        <f>Certification!V1746</f>
        <v>0</v>
      </c>
      <c r="K37" s="55"/>
      <c r="L37" s="28"/>
      <c r="M37" s="29"/>
      <c r="N37" s="29"/>
      <c r="O37" s="29"/>
      <c r="P37" s="29"/>
      <c r="Q37" s="29"/>
      <c r="R37" s="29"/>
      <c r="S37" s="30"/>
    </row>
    <row r="38" spans="1:16384" ht="15" x14ac:dyDescent="0.25">
      <c r="A38" s="19"/>
      <c r="B38" s="31" t="s">
        <v>76</v>
      </c>
      <c r="C38" s="140" t="s">
        <v>77</v>
      </c>
      <c r="D38" s="33">
        <f>Certification!V754</f>
        <v>0</v>
      </c>
      <c r="E38" s="56"/>
      <c r="F38" s="71" t="s">
        <v>14</v>
      </c>
      <c r="G38" s="1087" t="s">
        <v>78</v>
      </c>
      <c r="H38" s="1088"/>
      <c r="I38" s="1089"/>
      <c r="J38" s="58">
        <f>Certification!V1767</f>
        <v>0</v>
      </c>
      <c r="K38" s="55"/>
      <c r="L38" s="28"/>
      <c r="M38" s="29"/>
      <c r="N38" s="29"/>
      <c r="O38" s="29"/>
      <c r="P38" s="29"/>
      <c r="Q38" s="29"/>
      <c r="R38" s="29"/>
      <c r="S38" s="30"/>
    </row>
    <row r="39" spans="1:16384" ht="15" x14ac:dyDescent="0.25">
      <c r="A39" s="43"/>
      <c r="B39" s="31" t="s">
        <v>14</v>
      </c>
      <c r="C39" s="141" t="s">
        <v>79</v>
      </c>
      <c r="D39" s="33">
        <f>Certification!V945</f>
        <v>0</v>
      </c>
      <c r="E39" s="64"/>
      <c r="F39" s="71" t="s">
        <v>18</v>
      </c>
      <c r="G39" s="1087" t="s">
        <v>80</v>
      </c>
      <c r="H39" s="1088"/>
      <c r="I39" s="1089"/>
      <c r="J39" s="58">
        <f>Certification!V1815</f>
        <v>0</v>
      </c>
      <c r="K39" s="55"/>
      <c r="L39" s="28"/>
      <c r="M39" s="29"/>
      <c r="N39" s="29"/>
      <c r="O39" s="29"/>
      <c r="P39" s="29"/>
      <c r="Q39" s="29"/>
      <c r="R39" s="29"/>
      <c r="S39" s="30"/>
    </row>
    <row r="40" spans="1:16384" ht="15" x14ac:dyDescent="0.25">
      <c r="B40" s="45"/>
      <c r="C40" s="67"/>
      <c r="D40" s="47"/>
      <c r="E40" s="61"/>
      <c r="F40" s="71" t="s">
        <v>20</v>
      </c>
      <c r="G40" s="1095" t="s">
        <v>81</v>
      </c>
      <c r="H40" s="1088"/>
      <c r="I40" s="1089"/>
      <c r="J40" s="58">
        <f>Certification!V1836</f>
        <v>0</v>
      </c>
      <c r="K40" s="55"/>
      <c r="L40" s="28"/>
      <c r="M40" s="29"/>
      <c r="N40" s="29"/>
      <c r="O40" s="29"/>
      <c r="P40" s="29"/>
      <c r="Q40" s="29"/>
      <c r="R40" s="29"/>
      <c r="S40" s="30"/>
    </row>
    <row r="41" spans="1:16384" ht="15" x14ac:dyDescent="0.25">
      <c r="A41" s="49"/>
      <c r="B41" s="20" t="s">
        <v>82</v>
      </c>
      <c r="C41" s="21"/>
      <c r="D41" s="22">
        <f>SUM(D42:D45)</f>
        <v>0</v>
      </c>
      <c r="E41" s="72"/>
      <c r="F41" s="11"/>
      <c r="G41" s="67"/>
      <c r="H41" s="13"/>
      <c r="I41" s="47"/>
      <c r="J41" s="47"/>
      <c r="K41" s="19"/>
      <c r="L41" s="28"/>
      <c r="M41" s="29"/>
      <c r="N41" s="29"/>
      <c r="O41" s="29"/>
      <c r="P41" s="29"/>
      <c r="Q41" s="29"/>
      <c r="R41" s="29"/>
      <c r="S41" s="30"/>
    </row>
    <row r="42" spans="1:16384" ht="15" x14ac:dyDescent="0.25">
      <c r="A42" s="19"/>
      <c r="B42" s="73" t="s">
        <v>12</v>
      </c>
      <c r="C42" s="139" t="s">
        <v>83</v>
      </c>
      <c r="D42" s="33">
        <f>Certification!V971</f>
        <v>0</v>
      </c>
      <c r="E42" s="37"/>
      <c r="F42" s="53" t="s">
        <v>84</v>
      </c>
      <c r="G42" s="21"/>
      <c r="H42" s="54"/>
      <c r="I42" s="54"/>
      <c r="J42" s="22">
        <f>SUM(J43:J47)</f>
        <v>0</v>
      </c>
      <c r="K42" s="55"/>
      <c r="L42" s="28"/>
      <c r="M42" s="29"/>
      <c r="N42" s="29"/>
      <c r="O42" s="29"/>
      <c r="P42" s="29"/>
      <c r="Q42" s="29"/>
      <c r="R42" s="29"/>
      <c r="S42" s="30"/>
    </row>
    <row r="43" spans="1:16384" ht="15" x14ac:dyDescent="0.25">
      <c r="A43" s="19"/>
      <c r="B43" s="73" t="s">
        <v>14</v>
      </c>
      <c r="C43" s="139" t="s">
        <v>85</v>
      </c>
      <c r="D43" s="33">
        <f>Certification!V983</f>
        <v>0</v>
      </c>
      <c r="E43" s="37"/>
      <c r="F43" s="57" t="s">
        <v>74</v>
      </c>
      <c r="G43" s="1087" t="s">
        <v>86</v>
      </c>
      <c r="H43" s="1088"/>
      <c r="I43" s="1089"/>
      <c r="J43" s="58">
        <f>Certification!V1862</f>
        <v>0</v>
      </c>
      <c r="K43" s="55"/>
      <c r="L43" s="28"/>
      <c r="M43" s="29"/>
      <c r="N43" s="29"/>
      <c r="O43" s="29"/>
      <c r="P43" s="29"/>
      <c r="Q43" s="29"/>
      <c r="R43" s="29"/>
      <c r="S43" s="30"/>
    </row>
    <row r="44" spans="1:16384" ht="15" x14ac:dyDescent="0.25">
      <c r="A44" s="19"/>
      <c r="B44" s="73" t="s">
        <v>18</v>
      </c>
      <c r="C44" s="140" t="s">
        <v>87</v>
      </c>
      <c r="D44" s="33">
        <f>Certification!V1010</f>
        <v>0</v>
      </c>
      <c r="E44" s="37"/>
      <c r="F44" s="57" t="s">
        <v>14</v>
      </c>
      <c r="G44" s="1087" t="s">
        <v>88</v>
      </c>
      <c r="H44" s="1088"/>
      <c r="I44" s="1089"/>
      <c r="J44" s="58">
        <f>Certification!V1895</f>
        <v>0</v>
      </c>
      <c r="K44" s="55"/>
      <c r="L44" s="28"/>
      <c r="M44" s="29"/>
      <c r="N44" s="29"/>
      <c r="O44" s="29"/>
      <c r="P44" s="29"/>
      <c r="Q44" s="29"/>
      <c r="R44" s="29"/>
      <c r="S44" s="30"/>
    </row>
    <row r="45" spans="1:16384" ht="15" x14ac:dyDescent="0.25">
      <c r="A45" s="43"/>
      <c r="B45" s="73" t="s">
        <v>20</v>
      </c>
      <c r="C45" s="140" t="s">
        <v>89</v>
      </c>
      <c r="D45" s="33">
        <f>Certification!V1021</f>
        <v>0</v>
      </c>
      <c r="E45" s="44"/>
      <c r="F45" s="57" t="s">
        <v>18</v>
      </c>
      <c r="G45" s="1087" t="s">
        <v>90</v>
      </c>
      <c r="H45" s="1088"/>
      <c r="I45" s="1089"/>
      <c r="J45" s="58">
        <f>Certification!V1913</f>
        <v>0</v>
      </c>
      <c r="K45" s="55"/>
      <c r="L45" s="28"/>
      <c r="M45" s="29"/>
      <c r="N45" s="29"/>
      <c r="O45" s="29"/>
      <c r="P45" s="29"/>
      <c r="Q45" s="29"/>
      <c r="R45" s="29"/>
      <c r="S45" s="30"/>
    </row>
    <row r="46" spans="1:16384" ht="15" x14ac:dyDescent="0.25">
      <c r="B46" s="74"/>
      <c r="C46" s="60"/>
      <c r="D46" s="75"/>
      <c r="E46" s="76"/>
      <c r="F46" s="57" t="s">
        <v>20</v>
      </c>
      <c r="G46" s="1087" t="s">
        <v>91</v>
      </c>
      <c r="H46" s="1088"/>
      <c r="I46" s="1089"/>
      <c r="J46" s="58">
        <f>Certification!V1937</f>
        <v>0</v>
      </c>
      <c r="K46" s="55"/>
      <c r="L46" s="28"/>
      <c r="M46" s="29"/>
      <c r="N46" s="29"/>
      <c r="O46" s="29"/>
      <c r="P46" s="29"/>
      <c r="Q46" s="29"/>
      <c r="R46" s="29"/>
      <c r="S46" s="30"/>
    </row>
    <row r="47" spans="1:16384" ht="15" customHeight="1" x14ac:dyDescent="0.25">
      <c r="A47" s="49"/>
      <c r="B47" s="20" t="s">
        <v>92</v>
      </c>
      <c r="C47" s="21"/>
      <c r="D47" s="22">
        <f>SUM(D48:D52)</f>
        <v>0</v>
      </c>
      <c r="E47" s="70"/>
      <c r="F47" s="57" t="s">
        <v>29</v>
      </c>
      <c r="G47" s="1095" t="s">
        <v>93</v>
      </c>
      <c r="H47" s="1088"/>
      <c r="I47" s="1089"/>
      <c r="J47" s="58">
        <f>Certification!V1957</f>
        <v>0</v>
      </c>
      <c r="K47" s="55"/>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19"/>
      <c r="NI47" s="19"/>
      <c r="NJ47" s="19"/>
      <c r="NK47" s="19"/>
      <c r="NL47" s="19"/>
      <c r="NM47" s="19"/>
      <c r="NN47" s="19"/>
      <c r="NO47" s="19"/>
      <c r="NP47" s="19"/>
      <c r="NQ47" s="19"/>
      <c r="NR47" s="19"/>
      <c r="NS47" s="19"/>
      <c r="NT47" s="19"/>
      <c r="NU47" s="19"/>
      <c r="NV47" s="19"/>
      <c r="NW47" s="19"/>
      <c r="NX47" s="19"/>
      <c r="NY47" s="19"/>
      <c r="NZ47" s="19"/>
      <c r="OA47" s="19"/>
      <c r="OB47" s="19"/>
      <c r="OC47" s="19"/>
      <c r="OD47" s="19"/>
      <c r="OE47" s="19"/>
      <c r="OF47" s="19"/>
      <c r="OG47" s="19"/>
      <c r="OH47" s="19"/>
      <c r="OI47" s="19"/>
      <c r="OJ47" s="19"/>
      <c r="OK47" s="19"/>
      <c r="OL47" s="19"/>
      <c r="OM47" s="19"/>
      <c r="ON47" s="19"/>
      <c r="OO47" s="19"/>
      <c r="OP47" s="19"/>
      <c r="OQ47" s="19"/>
      <c r="OR47" s="19"/>
      <c r="OS47" s="19"/>
      <c r="OT47" s="19"/>
      <c r="OU47" s="19"/>
      <c r="OV47" s="19"/>
      <c r="OW47" s="19"/>
      <c r="OX47" s="19"/>
      <c r="OY47" s="19"/>
      <c r="OZ47" s="19"/>
      <c r="PA47" s="19"/>
      <c r="PB47" s="19"/>
      <c r="PC47" s="19"/>
      <c r="PD47" s="19"/>
      <c r="PE47" s="19"/>
      <c r="PF47" s="19"/>
      <c r="PG47" s="19"/>
      <c r="PH47" s="19"/>
      <c r="PI47" s="19"/>
      <c r="PJ47" s="19"/>
      <c r="PK47" s="19"/>
      <c r="PL47" s="19"/>
      <c r="PM47" s="19"/>
      <c r="PN47" s="19"/>
      <c r="PO47" s="19"/>
      <c r="PP47" s="19"/>
      <c r="PQ47" s="19"/>
      <c r="PR47" s="19"/>
      <c r="PS47" s="19"/>
      <c r="PT47" s="19"/>
      <c r="PU47" s="19"/>
      <c r="PV47" s="19"/>
      <c r="PW47" s="19"/>
      <c r="PX47" s="19"/>
      <c r="PY47" s="19"/>
      <c r="PZ47" s="19"/>
      <c r="QA47" s="19"/>
      <c r="QB47" s="19"/>
      <c r="QC47" s="19"/>
      <c r="QD47" s="19"/>
      <c r="QE47" s="19"/>
      <c r="QF47" s="19"/>
      <c r="QG47" s="19"/>
      <c r="QH47" s="19"/>
      <c r="QI47" s="19"/>
      <c r="QJ47" s="19"/>
      <c r="QK47" s="19"/>
      <c r="QL47" s="19"/>
      <c r="QM47" s="19"/>
      <c r="QN47" s="19"/>
      <c r="QO47" s="19"/>
      <c r="QP47" s="19"/>
      <c r="QQ47" s="19"/>
      <c r="QR47" s="19"/>
      <c r="QS47" s="19"/>
      <c r="QT47" s="19"/>
      <c r="QU47" s="19"/>
      <c r="QV47" s="19"/>
      <c r="QW47" s="19"/>
      <c r="QX47" s="19"/>
      <c r="QY47" s="19"/>
      <c r="QZ47" s="19"/>
      <c r="RA47" s="19"/>
      <c r="RB47" s="19"/>
      <c r="RC47" s="19"/>
      <c r="RD47" s="19"/>
      <c r="RE47" s="19"/>
      <c r="RF47" s="19"/>
      <c r="RG47" s="19"/>
      <c r="RH47" s="19"/>
      <c r="RI47" s="19"/>
      <c r="RJ47" s="19"/>
      <c r="RK47" s="19"/>
      <c r="RL47" s="19"/>
      <c r="RM47" s="19"/>
      <c r="RN47" s="19"/>
      <c r="RO47" s="19"/>
      <c r="RP47" s="19"/>
      <c r="RQ47" s="19"/>
      <c r="RR47" s="19"/>
      <c r="RS47" s="19"/>
      <c r="RT47" s="19"/>
      <c r="RU47" s="19"/>
      <c r="RV47" s="19"/>
      <c r="RW47" s="19"/>
      <c r="RX47" s="19"/>
      <c r="RY47" s="19"/>
      <c r="RZ47" s="19"/>
      <c r="SA47" s="19"/>
      <c r="SB47" s="19"/>
      <c r="SC47" s="19"/>
      <c r="SD47" s="19"/>
      <c r="SE47" s="19"/>
      <c r="SF47" s="19"/>
      <c r="SG47" s="19"/>
      <c r="SH47" s="19"/>
      <c r="SI47" s="19"/>
      <c r="SJ47" s="19"/>
      <c r="SK47" s="19"/>
      <c r="SL47" s="19"/>
      <c r="SM47" s="19"/>
      <c r="SN47" s="19"/>
      <c r="SO47" s="19"/>
      <c r="SP47" s="19"/>
      <c r="SQ47" s="19"/>
      <c r="SR47" s="19"/>
      <c r="SS47" s="19"/>
      <c r="ST47" s="19"/>
      <c r="SU47" s="19"/>
      <c r="SV47" s="19"/>
      <c r="SW47" s="19"/>
      <c r="SX47" s="19"/>
      <c r="SY47" s="19"/>
      <c r="SZ47" s="19"/>
      <c r="TA47" s="19"/>
      <c r="TB47" s="19"/>
      <c r="TC47" s="19"/>
      <c r="TD47" s="19"/>
      <c r="TE47" s="19"/>
      <c r="TF47" s="19"/>
      <c r="TG47" s="19"/>
      <c r="TH47" s="19"/>
      <c r="TI47" s="19"/>
      <c r="TJ47" s="19"/>
      <c r="TK47" s="19"/>
      <c r="TL47" s="19"/>
      <c r="TM47" s="19"/>
      <c r="TN47" s="19"/>
      <c r="TO47" s="19"/>
      <c r="TP47" s="19"/>
      <c r="TQ47" s="19"/>
      <c r="TR47" s="19"/>
      <c r="TS47" s="19"/>
      <c r="TT47" s="19"/>
      <c r="TU47" s="19"/>
      <c r="TV47" s="19"/>
      <c r="TW47" s="19"/>
      <c r="TX47" s="19"/>
      <c r="TY47" s="19"/>
      <c r="TZ47" s="19"/>
      <c r="UA47" s="19"/>
      <c r="UB47" s="19"/>
      <c r="UC47" s="19"/>
      <c r="UD47" s="19"/>
      <c r="UE47" s="19"/>
      <c r="UF47" s="19"/>
      <c r="UG47" s="19"/>
      <c r="UH47" s="19"/>
      <c r="UI47" s="19"/>
      <c r="UJ47" s="19"/>
      <c r="UK47" s="19"/>
      <c r="UL47" s="19"/>
      <c r="UM47" s="19"/>
      <c r="UN47" s="19"/>
      <c r="UO47" s="19"/>
      <c r="UP47" s="19"/>
      <c r="UQ47" s="19"/>
      <c r="UR47" s="19"/>
      <c r="US47" s="19"/>
      <c r="UT47" s="19"/>
      <c r="UU47" s="19"/>
      <c r="UV47" s="19"/>
      <c r="UW47" s="19"/>
      <c r="UX47" s="19"/>
      <c r="UY47" s="19"/>
      <c r="UZ47" s="19"/>
      <c r="VA47" s="19"/>
      <c r="VB47" s="19"/>
      <c r="VC47" s="19"/>
      <c r="VD47" s="19"/>
      <c r="VE47" s="19"/>
      <c r="VF47" s="19"/>
      <c r="VG47" s="19"/>
      <c r="VH47" s="19"/>
      <c r="VI47" s="19"/>
      <c r="VJ47" s="19"/>
      <c r="VK47" s="19"/>
      <c r="VL47" s="19"/>
      <c r="VM47" s="19"/>
      <c r="VN47" s="19"/>
      <c r="VO47" s="19"/>
      <c r="VP47" s="19"/>
      <c r="VQ47" s="19"/>
      <c r="VR47" s="19"/>
      <c r="VS47" s="19"/>
      <c r="VT47" s="19"/>
      <c r="VU47" s="19"/>
      <c r="VV47" s="19"/>
      <c r="VW47" s="19"/>
      <c r="VX47" s="19"/>
      <c r="VY47" s="19"/>
      <c r="VZ47" s="19"/>
      <c r="WA47" s="19"/>
      <c r="WB47" s="19"/>
      <c r="WC47" s="19"/>
      <c r="WD47" s="19"/>
      <c r="WE47" s="19"/>
      <c r="WF47" s="19"/>
      <c r="WG47" s="19"/>
      <c r="WH47" s="19"/>
      <c r="WI47" s="19"/>
      <c r="WJ47" s="19"/>
      <c r="WK47" s="19"/>
      <c r="WL47" s="19"/>
      <c r="WM47" s="19"/>
      <c r="WN47" s="19"/>
      <c r="WO47" s="19"/>
      <c r="WP47" s="19"/>
      <c r="WQ47" s="19"/>
      <c r="WR47" s="19"/>
      <c r="WS47" s="19"/>
      <c r="WT47" s="19"/>
      <c r="WU47" s="19"/>
      <c r="WV47" s="19"/>
      <c r="WW47" s="19"/>
      <c r="WX47" s="19"/>
      <c r="WY47" s="19"/>
      <c r="WZ47" s="19"/>
      <c r="XA47" s="19"/>
      <c r="XB47" s="19"/>
      <c r="XC47" s="19"/>
      <c r="XD47" s="19"/>
      <c r="XE47" s="19"/>
      <c r="XF47" s="19"/>
      <c r="XG47" s="19"/>
      <c r="XH47" s="19"/>
      <c r="XI47" s="19"/>
      <c r="XJ47" s="19"/>
      <c r="XK47" s="19"/>
      <c r="XL47" s="19"/>
      <c r="XM47" s="19"/>
      <c r="XN47" s="19"/>
      <c r="XO47" s="19"/>
      <c r="XP47" s="19"/>
      <c r="XQ47" s="19"/>
      <c r="XR47" s="19"/>
      <c r="XS47" s="19"/>
      <c r="XT47" s="19"/>
      <c r="XU47" s="19"/>
      <c r="XV47" s="19"/>
      <c r="XW47" s="19"/>
      <c r="XX47" s="19"/>
      <c r="XY47" s="19"/>
      <c r="XZ47" s="19"/>
      <c r="YA47" s="19"/>
      <c r="YB47" s="19"/>
      <c r="YC47" s="19"/>
      <c r="YD47" s="19"/>
      <c r="YE47" s="19"/>
      <c r="YF47" s="19"/>
      <c r="YG47" s="19"/>
      <c r="YH47" s="19"/>
      <c r="YI47" s="19"/>
      <c r="YJ47" s="19"/>
      <c r="YK47" s="19"/>
      <c r="YL47" s="19"/>
      <c r="YM47" s="19"/>
      <c r="YN47" s="19"/>
      <c r="YO47" s="19"/>
      <c r="YP47" s="19"/>
      <c r="YQ47" s="19"/>
      <c r="YR47" s="19"/>
      <c r="YS47" s="19"/>
      <c r="YT47" s="19"/>
      <c r="YU47" s="19"/>
      <c r="YV47" s="19"/>
      <c r="YW47" s="19"/>
      <c r="YX47" s="19"/>
      <c r="YY47" s="19"/>
      <c r="YZ47" s="19"/>
      <c r="ZA47" s="19"/>
      <c r="ZB47" s="19"/>
      <c r="ZC47" s="19"/>
      <c r="ZD47" s="19"/>
      <c r="ZE47" s="19"/>
      <c r="ZF47" s="19"/>
      <c r="ZG47" s="19"/>
      <c r="ZH47" s="19"/>
      <c r="ZI47" s="19"/>
      <c r="ZJ47" s="19"/>
      <c r="ZK47" s="19"/>
      <c r="ZL47" s="19"/>
      <c r="ZM47" s="19"/>
      <c r="ZN47" s="19"/>
      <c r="ZO47" s="19"/>
      <c r="ZP47" s="19"/>
      <c r="ZQ47" s="19"/>
      <c r="ZR47" s="19"/>
      <c r="ZS47" s="19"/>
      <c r="ZT47" s="19"/>
      <c r="ZU47" s="19"/>
      <c r="ZV47" s="19"/>
      <c r="ZW47" s="19"/>
      <c r="ZX47" s="19"/>
      <c r="ZY47" s="19"/>
      <c r="ZZ47" s="19"/>
      <c r="AAA47" s="19"/>
      <c r="AAB47" s="19"/>
      <c r="AAC47" s="19"/>
      <c r="AAD47" s="19"/>
      <c r="AAE47" s="19"/>
      <c r="AAF47" s="19"/>
      <c r="AAG47" s="19"/>
      <c r="AAH47" s="19"/>
      <c r="AAI47" s="19"/>
      <c r="AAJ47" s="19"/>
      <c r="AAK47" s="19"/>
      <c r="AAL47" s="19"/>
      <c r="AAM47" s="19"/>
      <c r="AAN47" s="19"/>
      <c r="AAO47" s="19"/>
      <c r="AAP47" s="19"/>
      <c r="AAQ47" s="19"/>
      <c r="AAR47" s="19"/>
      <c r="AAS47" s="19"/>
      <c r="AAT47" s="19"/>
      <c r="AAU47" s="19"/>
      <c r="AAV47" s="19"/>
      <c r="AAW47" s="19"/>
      <c r="AAX47" s="19"/>
      <c r="AAY47" s="19"/>
      <c r="AAZ47" s="19"/>
      <c r="ABA47" s="19"/>
      <c r="ABB47" s="19"/>
      <c r="ABC47" s="19"/>
      <c r="ABD47" s="19"/>
      <c r="ABE47" s="19"/>
      <c r="ABF47" s="19"/>
      <c r="ABG47" s="19"/>
      <c r="ABH47" s="19"/>
      <c r="ABI47" s="19"/>
      <c r="ABJ47" s="19"/>
      <c r="ABK47" s="19"/>
      <c r="ABL47" s="19"/>
      <c r="ABM47" s="19"/>
      <c r="ABN47" s="19"/>
      <c r="ABO47" s="19"/>
      <c r="ABP47" s="19"/>
      <c r="ABQ47" s="19"/>
      <c r="ABR47" s="19"/>
      <c r="ABS47" s="19"/>
      <c r="ABT47" s="19"/>
      <c r="ABU47" s="19"/>
      <c r="ABV47" s="19"/>
      <c r="ABW47" s="19"/>
      <c r="ABX47" s="19"/>
      <c r="ABY47" s="19"/>
      <c r="ABZ47" s="19"/>
      <c r="ACA47" s="19"/>
      <c r="ACB47" s="19"/>
      <c r="ACC47" s="19"/>
      <c r="ACD47" s="19"/>
      <c r="ACE47" s="19"/>
      <c r="ACF47" s="19"/>
      <c r="ACG47" s="19"/>
      <c r="ACH47" s="19"/>
      <c r="ACI47" s="19"/>
      <c r="ACJ47" s="19"/>
      <c r="ACK47" s="19"/>
      <c r="ACL47" s="19"/>
      <c r="ACM47" s="19"/>
      <c r="ACN47" s="19"/>
      <c r="ACO47" s="19"/>
      <c r="ACP47" s="19"/>
      <c r="ACQ47" s="19"/>
      <c r="ACR47" s="19"/>
      <c r="ACS47" s="19"/>
      <c r="ACT47" s="19"/>
      <c r="ACU47" s="19"/>
      <c r="ACV47" s="19"/>
      <c r="ACW47" s="19"/>
      <c r="ACX47" s="19"/>
      <c r="ACY47" s="19"/>
      <c r="ACZ47" s="19"/>
      <c r="ADA47" s="19"/>
      <c r="ADB47" s="19"/>
      <c r="ADC47" s="19"/>
      <c r="ADD47" s="19"/>
      <c r="ADE47" s="19"/>
      <c r="ADF47" s="19"/>
      <c r="ADG47" s="19"/>
      <c r="ADH47" s="19"/>
      <c r="ADI47" s="19"/>
      <c r="ADJ47" s="19"/>
      <c r="ADK47" s="19"/>
      <c r="ADL47" s="19"/>
      <c r="ADM47" s="19"/>
      <c r="ADN47" s="19"/>
      <c r="ADO47" s="19"/>
      <c r="ADP47" s="19"/>
      <c r="ADQ47" s="19"/>
      <c r="ADR47" s="19"/>
      <c r="ADS47" s="19"/>
      <c r="ADT47" s="19"/>
      <c r="ADU47" s="19"/>
      <c r="ADV47" s="19"/>
      <c r="ADW47" s="19"/>
      <c r="ADX47" s="19"/>
      <c r="ADY47" s="19"/>
      <c r="ADZ47" s="19"/>
      <c r="AEA47" s="19"/>
      <c r="AEB47" s="19"/>
      <c r="AEC47" s="19"/>
      <c r="AED47" s="19"/>
      <c r="AEE47" s="19"/>
      <c r="AEF47" s="19"/>
      <c r="AEG47" s="19"/>
      <c r="AEH47" s="19"/>
      <c r="AEI47" s="19"/>
      <c r="AEJ47" s="19"/>
      <c r="AEK47" s="19"/>
      <c r="AEL47" s="19"/>
      <c r="AEM47" s="19"/>
      <c r="AEN47" s="19"/>
      <c r="AEO47" s="19"/>
      <c r="AEP47" s="19"/>
      <c r="AEQ47" s="19"/>
      <c r="AER47" s="19"/>
      <c r="AES47" s="19"/>
      <c r="AET47" s="19"/>
      <c r="AEU47" s="19"/>
      <c r="AEV47" s="19"/>
      <c r="AEW47" s="19"/>
      <c r="AEX47" s="19"/>
      <c r="AEY47" s="19"/>
      <c r="AEZ47" s="19"/>
      <c r="AFA47" s="19"/>
      <c r="AFB47" s="19"/>
      <c r="AFC47" s="19"/>
      <c r="AFD47" s="19"/>
      <c r="AFE47" s="19"/>
      <c r="AFF47" s="19"/>
      <c r="AFG47" s="19"/>
      <c r="AFH47" s="19"/>
      <c r="AFI47" s="19"/>
      <c r="AFJ47" s="19"/>
      <c r="AFK47" s="19"/>
      <c r="AFL47" s="19"/>
      <c r="AFM47" s="19"/>
      <c r="AFN47" s="19"/>
      <c r="AFO47" s="19"/>
      <c r="AFP47" s="19"/>
      <c r="AFQ47" s="19"/>
      <c r="AFR47" s="19"/>
      <c r="AFS47" s="19"/>
      <c r="AFT47" s="19"/>
      <c r="AFU47" s="19"/>
      <c r="AFV47" s="19"/>
      <c r="AFW47" s="19"/>
      <c r="AFX47" s="19"/>
      <c r="AFY47" s="19"/>
      <c r="AFZ47" s="19"/>
      <c r="AGA47" s="19"/>
      <c r="AGB47" s="19"/>
      <c r="AGC47" s="19"/>
      <c r="AGD47" s="19"/>
      <c r="AGE47" s="19"/>
      <c r="AGF47" s="19"/>
      <c r="AGG47" s="19"/>
      <c r="AGH47" s="19"/>
      <c r="AGI47" s="19"/>
      <c r="AGJ47" s="19"/>
      <c r="AGK47" s="19"/>
      <c r="AGL47" s="19"/>
      <c r="AGM47" s="19"/>
      <c r="AGN47" s="19"/>
      <c r="AGO47" s="19"/>
      <c r="AGP47" s="19"/>
      <c r="AGQ47" s="19"/>
      <c r="AGR47" s="19"/>
      <c r="AGS47" s="19"/>
      <c r="AGT47" s="19"/>
      <c r="AGU47" s="19"/>
      <c r="AGV47" s="19"/>
      <c r="AGW47" s="19"/>
      <c r="AGX47" s="19"/>
      <c r="AGY47" s="19"/>
      <c r="AGZ47" s="19"/>
      <c r="AHA47" s="19"/>
      <c r="AHB47" s="19"/>
      <c r="AHC47" s="19"/>
      <c r="AHD47" s="19"/>
      <c r="AHE47" s="19"/>
      <c r="AHF47" s="19"/>
      <c r="AHG47" s="19"/>
      <c r="AHH47" s="19"/>
      <c r="AHI47" s="19"/>
      <c r="AHJ47" s="19"/>
      <c r="AHK47" s="19"/>
      <c r="AHL47" s="19"/>
      <c r="AHM47" s="19"/>
      <c r="AHN47" s="19"/>
      <c r="AHO47" s="19"/>
      <c r="AHP47" s="19"/>
      <c r="AHQ47" s="19"/>
      <c r="AHR47" s="19"/>
      <c r="AHS47" s="19"/>
      <c r="AHT47" s="19"/>
      <c r="AHU47" s="19"/>
      <c r="AHV47" s="19"/>
      <c r="AHW47" s="19"/>
      <c r="AHX47" s="19"/>
      <c r="AHY47" s="19"/>
      <c r="AHZ47" s="19"/>
      <c r="AIA47" s="19"/>
      <c r="AIB47" s="19"/>
      <c r="AIC47" s="19"/>
      <c r="AID47" s="19"/>
      <c r="AIE47" s="19"/>
      <c r="AIF47" s="19"/>
      <c r="AIG47" s="19"/>
      <c r="AIH47" s="19"/>
      <c r="AII47" s="19"/>
      <c r="AIJ47" s="19"/>
      <c r="AIK47" s="19"/>
      <c r="AIL47" s="19"/>
      <c r="AIM47" s="19"/>
      <c r="AIN47" s="19"/>
      <c r="AIO47" s="19"/>
      <c r="AIP47" s="19"/>
      <c r="AIQ47" s="19"/>
      <c r="AIR47" s="19"/>
      <c r="AIS47" s="19"/>
      <c r="AIT47" s="19"/>
      <c r="AIU47" s="19"/>
      <c r="AIV47" s="19"/>
      <c r="AIW47" s="19"/>
      <c r="AIX47" s="19"/>
      <c r="AIY47" s="19"/>
      <c r="AIZ47" s="19"/>
      <c r="AJA47" s="19"/>
      <c r="AJB47" s="19"/>
      <c r="AJC47" s="19"/>
      <c r="AJD47" s="19"/>
      <c r="AJE47" s="19"/>
      <c r="AJF47" s="19"/>
      <c r="AJG47" s="19"/>
      <c r="AJH47" s="19"/>
      <c r="AJI47" s="19"/>
      <c r="AJJ47" s="19"/>
      <c r="AJK47" s="19"/>
      <c r="AJL47" s="19"/>
      <c r="AJM47" s="19"/>
      <c r="AJN47" s="19"/>
      <c r="AJO47" s="19"/>
      <c r="AJP47" s="19"/>
      <c r="AJQ47" s="19"/>
      <c r="AJR47" s="19"/>
      <c r="AJS47" s="19"/>
      <c r="AJT47" s="19"/>
      <c r="AJU47" s="19"/>
      <c r="AJV47" s="19"/>
      <c r="AJW47" s="19"/>
      <c r="AJX47" s="19"/>
      <c r="AJY47" s="19"/>
      <c r="AJZ47" s="19"/>
      <c r="AKA47" s="19"/>
      <c r="AKB47" s="19"/>
      <c r="AKC47" s="19"/>
      <c r="AKD47" s="19"/>
      <c r="AKE47" s="19"/>
      <c r="AKF47" s="19"/>
      <c r="AKG47" s="19"/>
      <c r="AKH47" s="19"/>
      <c r="AKI47" s="19"/>
      <c r="AKJ47" s="19"/>
      <c r="AKK47" s="19"/>
      <c r="AKL47" s="19"/>
      <c r="AKM47" s="19"/>
      <c r="AKN47" s="19"/>
      <c r="AKO47" s="19"/>
      <c r="AKP47" s="19"/>
      <c r="AKQ47" s="19"/>
      <c r="AKR47" s="19"/>
      <c r="AKS47" s="19"/>
      <c r="AKT47" s="19"/>
      <c r="AKU47" s="19"/>
      <c r="AKV47" s="19"/>
      <c r="AKW47" s="19"/>
      <c r="AKX47" s="19"/>
      <c r="AKY47" s="19"/>
      <c r="AKZ47" s="19"/>
      <c r="ALA47" s="19"/>
      <c r="ALB47" s="19"/>
      <c r="ALC47" s="19"/>
      <c r="ALD47" s="19"/>
      <c r="ALE47" s="19"/>
      <c r="ALF47" s="19"/>
      <c r="ALG47" s="19"/>
      <c r="ALH47" s="19"/>
      <c r="ALI47" s="19"/>
      <c r="ALJ47" s="19"/>
      <c r="ALK47" s="19"/>
      <c r="ALL47" s="19"/>
      <c r="ALM47" s="19"/>
      <c r="ALN47" s="19"/>
      <c r="ALO47" s="19"/>
      <c r="ALP47" s="19"/>
      <c r="ALQ47" s="19"/>
      <c r="ALR47" s="19"/>
      <c r="ALS47" s="19"/>
      <c r="ALT47" s="19"/>
      <c r="ALU47" s="19"/>
      <c r="ALV47" s="19"/>
      <c r="ALW47" s="19"/>
      <c r="ALX47" s="19"/>
      <c r="ALY47" s="19"/>
      <c r="ALZ47" s="19"/>
      <c r="AMA47" s="19"/>
      <c r="AMB47" s="19"/>
      <c r="AMC47" s="19"/>
      <c r="AMD47" s="19"/>
      <c r="AME47" s="19"/>
      <c r="AMF47" s="19"/>
      <c r="AMG47" s="19"/>
      <c r="AMH47" s="19"/>
      <c r="AMI47" s="19"/>
      <c r="AMJ47" s="19"/>
      <c r="AMK47" s="19"/>
      <c r="AML47" s="19"/>
      <c r="AMM47" s="19"/>
      <c r="AMN47" s="19"/>
      <c r="AMO47" s="19"/>
      <c r="AMP47" s="19"/>
      <c r="AMQ47" s="19"/>
      <c r="AMR47" s="19"/>
      <c r="AMS47" s="19"/>
      <c r="AMT47" s="19"/>
      <c r="AMU47" s="19"/>
      <c r="AMV47" s="19"/>
      <c r="AMW47" s="19"/>
      <c r="AMX47" s="19"/>
      <c r="AMY47" s="19"/>
      <c r="AMZ47" s="19"/>
      <c r="ANA47" s="19"/>
      <c r="ANB47" s="19"/>
      <c r="ANC47" s="19"/>
      <c r="AND47" s="19"/>
      <c r="ANE47" s="19"/>
      <c r="ANF47" s="19"/>
      <c r="ANG47" s="19"/>
      <c r="ANH47" s="19"/>
      <c r="ANI47" s="19"/>
      <c r="ANJ47" s="19"/>
      <c r="ANK47" s="19"/>
      <c r="ANL47" s="19"/>
      <c r="ANM47" s="19"/>
      <c r="ANN47" s="19"/>
      <c r="ANO47" s="19"/>
      <c r="ANP47" s="19"/>
      <c r="ANQ47" s="19"/>
      <c r="ANR47" s="19"/>
      <c r="ANS47" s="19"/>
      <c r="ANT47" s="19"/>
      <c r="ANU47" s="19"/>
      <c r="ANV47" s="19"/>
      <c r="ANW47" s="19"/>
      <c r="ANX47" s="19"/>
      <c r="ANY47" s="19"/>
      <c r="ANZ47" s="19"/>
      <c r="AOA47" s="19"/>
      <c r="AOB47" s="19"/>
      <c r="AOC47" s="19"/>
      <c r="AOD47" s="19"/>
      <c r="AOE47" s="19"/>
      <c r="AOF47" s="19"/>
      <c r="AOG47" s="19"/>
      <c r="AOH47" s="19"/>
      <c r="AOI47" s="19"/>
      <c r="AOJ47" s="19"/>
      <c r="AOK47" s="19"/>
      <c r="AOL47" s="19"/>
      <c r="AOM47" s="19"/>
      <c r="AON47" s="19"/>
      <c r="AOO47" s="19"/>
      <c r="AOP47" s="19"/>
      <c r="AOQ47" s="19"/>
      <c r="AOR47" s="19"/>
      <c r="AOS47" s="19"/>
      <c r="AOT47" s="19"/>
      <c r="AOU47" s="19"/>
      <c r="AOV47" s="19"/>
      <c r="AOW47" s="19"/>
      <c r="AOX47" s="19"/>
      <c r="AOY47" s="19"/>
      <c r="AOZ47" s="19"/>
      <c r="APA47" s="19"/>
      <c r="APB47" s="19"/>
      <c r="APC47" s="19"/>
      <c r="APD47" s="19"/>
      <c r="APE47" s="19"/>
      <c r="APF47" s="19"/>
      <c r="APG47" s="19"/>
      <c r="APH47" s="19"/>
      <c r="API47" s="19"/>
      <c r="APJ47" s="19"/>
      <c r="APK47" s="19"/>
      <c r="APL47" s="19"/>
      <c r="APM47" s="19"/>
      <c r="APN47" s="19"/>
      <c r="APO47" s="19"/>
      <c r="APP47" s="19"/>
      <c r="APQ47" s="19"/>
      <c r="APR47" s="19"/>
      <c r="APS47" s="19"/>
      <c r="APT47" s="19"/>
      <c r="APU47" s="19"/>
      <c r="APV47" s="19"/>
      <c r="APW47" s="19"/>
      <c r="APX47" s="19"/>
      <c r="APY47" s="19"/>
      <c r="APZ47" s="19"/>
      <c r="AQA47" s="19"/>
      <c r="AQB47" s="19"/>
      <c r="AQC47" s="19"/>
      <c r="AQD47" s="19"/>
      <c r="AQE47" s="19"/>
      <c r="AQF47" s="19"/>
      <c r="AQG47" s="19"/>
      <c r="AQH47" s="19"/>
      <c r="AQI47" s="19"/>
      <c r="AQJ47" s="19"/>
      <c r="AQK47" s="19"/>
      <c r="AQL47" s="19"/>
      <c r="AQM47" s="19"/>
      <c r="AQN47" s="19"/>
      <c r="AQO47" s="19"/>
      <c r="AQP47" s="19"/>
      <c r="AQQ47" s="19"/>
      <c r="AQR47" s="19"/>
      <c r="AQS47" s="19"/>
      <c r="AQT47" s="19"/>
      <c r="AQU47" s="19"/>
      <c r="AQV47" s="19"/>
      <c r="AQW47" s="19"/>
      <c r="AQX47" s="19"/>
      <c r="AQY47" s="19"/>
      <c r="AQZ47" s="19"/>
      <c r="ARA47" s="19"/>
      <c r="ARB47" s="19"/>
      <c r="ARC47" s="19"/>
      <c r="ARD47" s="19"/>
      <c r="ARE47" s="19"/>
      <c r="ARF47" s="19"/>
      <c r="ARG47" s="19"/>
      <c r="ARH47" s="19"/>
      <c r="ARI47" s="19"/>
      <c r="ARJ47" s="19"/>
      <c r="ARK47" s="19"/>
      <c r="ARL47" s="19"/>
      <c r="ARM47" s="19"/>
      <c r="ARN47" s="19"/>
      <c r="ARO47" s="19"/>
      <c r="ARP47" s="19"/>
      <c r="ARQ47" s="19"/>
      <c r="ARR47" s="19"/>
      <c r="ARS47" s="19"/>
      <c r="ART47" s="19"/>
      <c r="ARU47" s="19"/>
      <c r="ARV47" s="19"/>
      <c r="ARW47" s="19"/>
      <c r="ARX47" s="19"/>
      <c r="ARY47" s="19"/>
      <c r="ARZ47" s="19"/>
      <c r="ASA47" s="19"/>
      <c r="ASB47" s="19"/>
      <c r="ASC47" s="19"/>
      <c r="ASD47" s="19"/>
      <c r="ASE47" s="19"/>
      <c r="ASF47" s="19"/>
      <c r="ASG47" s="19"/>
      <c r="ASH47" s="19"/>
      <c r="ASI47" s="19"/>
      <c r="ASJ47" s="19"/>
      <c r="ASK47" s="19"/>
      <c r="ASL47" s="19"/>
      <c r="ASM47" s="19"/>
      <c r="ASN47" s="19"/>
      <c r="ASO47" s="19"/>
      <c r="ASP47" s="19"/>
      <c r="ASQ47" s="19"/>
      <c r="ASR47" s="19"/>
      <c r="ASS47" s="19"/>
      <c r="AST47" s="19"/>
      <c r="ASU47" s="19"/>
      <c r="ASV47" s="19"/>
      <c r="ASW47" s="19"/>
      <c r="ASX47" s="19"/>
      <c r="ASY47" s="19"/>
      <c r="ASZ47" s="19"/>
      <c r="ATA47" s="19"/>
      <c r="ATB47" s="19"/>
      <c r="ATC47" s="19"/>
      <c r="ATD47" s="19"/>
      <c r="ATE47" s="19"/>
      <c r="ATF47" s="19"/>
      <c r="ATG47" s="19"/>
      <c r="ATH47" s="19"/>
      <c r="ATI47" s="19"/>
      <c r="ATJ47" s="19"/>
      <c r="ATK47" s="19"/>
      <c r="ATL47" s="19"/>
      <c r="ATM47" s="19"/>
      <c r="ATN47" s="19"/>
      <c r="ATO47" s="19"/>
      <c r="ATP47" s="19"/>
      <c r="ATQ47" s="19"/>
      <c r="ATR47" s="19"/>
      <c r="ATS47" s="19"/>
      <c r="ATT47" s="19"/>
      <c r="ATU47" s="19"/>
      <c r="ATV47" s="19"/>
      <c r="ATW47" s="19"/>
      <c r="ATX47" s="19"/>
      <c r="ATY47" s="19"/>
      <c r="ATZ47" s="19"/>
      <c r="AUA47" s="19"/>
      <c r="AUB47" s="19"/>
      <c r="AUC47" s="19"/>
      <c r="AUD47" s="19"/>
      <c r="AUE47" s="19"/>
      <c r="AUF47" s="19"/>
      <c r="AUG47" s="19"/>
      <c r="AUH47" s="19"/>
      <c r="AUI47" s="19"/>
      <c r="AUJ47" s="19"/>
      <c r="AUK47" s="19"/>
      <c r="AUL47" s="19"/>
      <c r="AUM47" s="19"/>
      <c r="AUN47" s="19"/>
      <c r="AUO47" s="19"/>
      <c r="AUP47" s="19"/>
      <c r="AUQ47" s="19"/>
      <c r="AUR47" s="19"/>
      <c r="AUS47" s="19"/>
      <c r="AUT47" s="19"/>
      <c r="AUU47" s="19"/>
      <c r="AUV47" s="19"/>
      <c r="AUW47" s="19"/>
      <c r="AUX47" s="19"/>
      <c r="AUY47" s="19"/>
      <c r="AUZ47" s="19"/>
      <c r="AVA47" s="19"/>
      <c r="AVB47" s="19"/>
      <c r="AVC47" s="19"/>
      <c r="AVD47" s="19"/>
      <c r="AVE47" s="19"/>
      <c r="AVF47" s="19"/>
      <c r="AVG47" s="19"/>
      <c r="AVH47" s="19"/>
      <c r="AVI47" s="19"/>
      <c r="AVJ47" s="19"/>
      <c r="AVK47" s="19"/>
      <c r="AVL47" s="19"/>
      <c r="AVM47" s="19"/>
      <c r="AVN47" s="19"/>
      <c r="AVO47" s="19"/>
      <c r="AVP47" s="19"/>
      <c r="AVQ47" s="19"/>
      <c r="AVR47" s="19"/>
      <c r="AVS47" s="19"/>
      <c r="AVT47" s="19"/>
      <c r="AVU47" s="19"/>
      <c r="AVV47" s="19"/>
      <c r="AVW47" s="19"/>
      <c r="AVX47" s="19"/>
      <c r="AVY47" s="19"/>
      <c r="AVZ47" s="19"/>
      <c r="AWA47" s="19"/>
      <c r="AWB47" s="19"/>
      <c r="AWC47" s="19"/>
      <c r="AWD47" s="19"/>
      <c r="AWE47" s="19"/>
      <c r="AWF47" s="19"/>
      <c r="AWG47" s="19"/>
      <c r="AWH47" s="19"/>
      <c r="AWI47" s="19"/>
      <c r="AWJ47" s="19"/>
      <c r="AWK47" s="19"/>
      <c r="AWL47" s="19"/>
      <c r="AWM47" s="19"/>
      <c r="AWN47" s="19"/>
      <c r="AWO47" s="19"/>
      <c r="AWP47" s="19"/>
      <c r="AWQ47" s="19"/>
      <c r="AWR47" s="19"/>
      <c r="AWS47" s="19"/>
      <c r="AWT47" s="19"/>
      <c r="AWU47" s="19"/>
      <c r="AWV47" s="19"/>
      <c r="AWW47" s="19"/>
      <c r="AWX47" s="19"/>
      <c r="AWY47" s="19"/>
      <c r="AWZ47" s="19"/>
      <c r="AXA47" s="19"/>
      <c r="AXB47" s="19"/>
      <c r="AXC47" s="19"/>
      <c r="AXD47" s="19"/>
      <c r="AXE47" s="19"/>
      <c r="AXF47" s="19"/>
      <c r="AXG47" s="19"/>
      <c r="AXH47" s="19"/>
      <c r="AXI47" s="19"/>
      <c r="AXJ47" s="19"/>
      <c r="AXK47" s="19"/>
      <c r="AXL47" s="19"/>
      <c r="AXM47" s="19"/>
      <c r="AXN47" s="19"/>
      <c r="AXO47" s="19"/>
      <c r="AXP47" s="19"/>
      <c r="AXQ47" s="19"/>
      <c r="AXR47" s="19"/>
      <c r="AXS47" s="19"/>
      <c r="AXT47" s="19"/>
      <c r="AXU47" s="19"/>
      <c r="AXV47" s="19"/>
      <c r="AXW47" s="19"/>
      <c r="AXX47" s="19"/>
      <c r="AXY47" s="19"/>
      <c r="AXZ47" s="19"/>
      <c r="AYA47" s="19"/>
      <c r="AYB47" s="19"/>
      <c r="AYC47" s="19"/>
      <c r="AYD47" s="19"/>
      <c r="AYE47" s="19"/>
      <c r="AYF47" s="19"/>
      <c r="AYG47" s="19"/>
      <c r="AYH47" s="19"/>
      <c r="AYI47" s="19"/>
      <c r="AYJ47" s="19"/>
      <c r="AYK47" s="19"/>
      <c r="AYL47" s="19"/>
      <c r="AYM47" s="19"/>
      <c r="AYN47" s="19"/>
      <c r="AYO47" s="19"/>
      <c r="AYP47" s="19"/>
      <c r="AYQ47" s="19"/>
      <c r="AYR47" s="19"/>
      <c r="AYS47" s="19"/>
      <c r="AYT47" s="19"/>
      <c r="AYU47" s="19"/>
      <c r="AYV47" s="19"/>
      <c r="AYW47" s="19"/>
      <c r="AYX47" s="19"/>
      <c r="AYY47" s="19"/>
      <c r="AYZ47" s="19"/>
      <c r="AZA47" s="19"/>
      <c r="AZB47" s="19"/>
      <c r="AZC47" s="19"/>
      <c r="AZD47" s="19"/>
      <c r="AZE47" s="19"/>
      <c r="AZF47" s="19"/>
      <c r="AZG47" s="19"/>
      <c r="AZH47" s="19"/>
      <c r="AZI47" s="19"/>
      <c r="AZJ47" s="19"/>
      <c r="AZK47" s="19"/>
      <c r="AZL47" s="19"/>
      <c r="AZM47" s="19"/>
      <c r="AZN47" s="19"/>
      <c r="AZO47" s="19"/>
      <c r="AZP47" s="19"/>
      <c r="AZQ47" s="19"/>
      <c r="AZR47" s="19"/>
      <c r="AZS47" s="19"/>
      <c r="AZT47" s="19"/>
      <c r="AZU47" s="19"/>
      <c r="AZV47" s="19"/>
      <c r="AZW47" s="19"/>
      <c r="AZX47" s="19"/>
      <c r="AZY47" s="19"/>
      <c r="AZZ47" s="19"/>
      <c r="BAA47" s="19"/>
      <c r="BAB47" s="19"/>
      <c r="BAC47" s="19"/>
      <c r="BAD47" s="19"/>
      <c r="BAE47" s="19"/>
      <c r="BAF47" s="19"/>
      <c r="BAG47" s="19"/>
      <c r="BAH47" s="19"/>
      <c r="BAI47" s="19"/>
      <c r="BAJ47" s="19"/>
      <c r="BAK47" s="19"/>
      <c r="BAL47" s="19"/>
      <c r="BAM47" s="19"/>
      <c r="BAN47" s="19"/>
      <c r="BAO47" s="19"/>
      <c r="BAP47" s="19"/>
      <c r="BAQ47" s="19"/>
      <c r="BAR47" s="19"/>
      <c r="BAS47" s="19"/>
      <c r="BAT47" s="19"/>
      <c r="BAU47" s="19"/>
      <c r="BAV47" s="19"/>
      <c r="BAW47" s="19"/>
      <c r="BAX47" s="19"/>
      <c r="BAY47" s="19"/>
      <c r="BAZ47" s="19"/>
      <c r="BBA47" s="19"/>
      <c r="BBB47" s="19"/>
      <c r="BBC47" s="19"/>
      <c r="BBD47" s="19"/>
      <c r="BBE47" s="19"/>
      <c r="BBF47" s="19"/>
      <c r="BBG47" s="19"/>
      <c r="BBH47" s="19"/>
      <c r="BBI47" s="19"/>
      <c r="BBJ47" s="19"/>
      <c r="BBK47" s="19"/>
      <c r="BBL47" s="19"/>
      <c r="BBM47" s="19"/>
      <c r="BBN47" s="19"/>
      <c r="BBO47" s="19"/>
      <c r="BBP47" s="19"/>
      <c r="BBQ47" s="19"/>
      <c r="BBR47" s="19"/>
      <c r="BBS47" s="19"/>
      <c r="BBT47" s="19"/>
      <c r="BBU47" s="19"/>
      <c r="BBV47" s="19"/>
      <c r="BBW47" s="19"/>
      <c r="BBX47" s="19"/>
      <c r="BBY47" s="19"/>
      <c r="BBZ47" s="19"/>
      <c r="BCA47" s="19"/>
      <c r="BCB47" s="19"/>
      <c r="BCC47" s="19"/>
      <c r="BCD47" s="19"/>
      <c r="BCE47" s="19"/>
      <c r="BCF47" s="19"/>
      <c r="BCG47" s="19"/>
      <c r="BCH47" s="19"/>
      <c r="BCI47" s="19"/>
      <c r="BCJ47" s="19"/>
      <c r="BCK47" s="19"/>
      <c r="BCL47" s="19"/>
      <c r="BCM47" s="19"/>
      <c r="BCN47" s="19"/>
      <c r="BCO47" s="19"/>
      <c r="BCP47" s="19"/>
      <c r="BCQ47" s="19"/>
      <c r="BCR47" s="19"/>
      <c r="BCS47" s="19"/>
      <c r="BCT47" s="19"/>
      <c r="BCU47" s="19"/>
      <c r="BCV47" s="19"/>
      <c r="BCW47" s="19"/>
      <c r="BCX47" s="19"/>
      <c r="BCY47" s="19"/>
      <c r="BCZ47" s="19"/>
      <c r="BDA47" s="19"/>
      <c r="BDB47" s="19"/>
      <c r="BDC47" s="19"/>
      <c r="BDD47" s="19"/>
      <c r="BDE47" s="19"/>
      <c r="BDF47" s="19"/>
      <c r="BDG47" s="19"/>
      <c r="BDH47" s="19"/>
      <c r="BDI47" s="19"/>
      <c r="BDJ47" s="19"/>
      <c r="BDK47" s="19"/>
      <c r="BDL47" s="19"/>
      <c r="BDM47" s="19"/>
      <c r="BDN47" s="19"/>
      <c r="BDO47" s="19"/>
      <c r="BDP47" s="19"/>
      <c r="BDQ47" s="19"/>
      <c r="BDR47" s="19"/>
      <c r="BDS47" s="19"/>
      <c r="BDT47" s="19"/>
      <c r="BDU47" s="19"/>
      <c r="BDV47" s="19"/>
      <c r="BDW47" s="19"/>
      <c r="BDX47" s="19"/>
      <c r="BDY47" s="19"/>
      <c r="BDZ47" s="19"/>
      <c r="BEA47" s="19"/>
      <c r="BEB47" s="19"/>
      <c r="BEC47" s="19"/>
      <c r="BED47" s="19"/>
      <c r="BEE47" s="19"/>
      <c r="BEF47" s="19"/>
      <c r="BEG47" s="19"/>
      <c r="BEH47" s="19"/>
      <c r="BEI47" s="19"/>
      <c r="BEJ47" s="19"/>
      <c r="BEK47" s="19"/>
      <c r="BEL47" s="19"/>
      <c r="BEM47" s="19"/>
      <c r="BEN47" s="19"/>
      <c r="BEO47" s="19"/>
      <c r="BEP47" s="19"/>
      <c r="BEQ47" s="19"/>
      <c r="BER47" s="19"/>
      <c r="BES47" s="19"/>
      <c r="BET47" s="19"/>
      <c r="BEU47" s="19"/>
      <c r="BEV47" s="19"/>
      <c r="BEW47" s="19"/>
      <c r="BEX47" s="19"/>
      <c r="BEY47" s="19"/>
      <c r="BEZ47" s="19"/>
      <c r="BFA47" s="19"/>
      <c r="BFB47" s="19"/>
      <c r="BFC47" s="19"/>
      <c r="BFD47" s="19"/>
      <c r="BFE47" s="19"/>
      <c r="BFF47" s="19"/>
      <c r="BFG47" s="19"/>
      <c r="BFH47" s="19"/>
      <c r="BFI47" s="19"/>
      <c r="BFJ47" s="19"/>
      <c r="BFK47" s="19"/>
      <c r="BFL47" s="19"/>
      <c r="BFM47" s="19"/>
      <c r="BFN47" s="19"/>
      <c r="BFO47" s="19"/>
      <c r="BFP47" s="19"/>
      <c r="BFQ47" s="19"/>
      <c r="BFR47" s="19"/>
      <c r="BFS47" s="19"/>
      <c r="BFT47" s="19"/>
      <c r="BFU47" s="19"/>
      <c r="BFV47" s="19"/>
      <c r="BFW47" s="19"/>
      <c r="BFX47" s="19"/>
      <c r="BFY47" s="19"/>
      <c r="BFZ47" s="19"/>
      <c r="BGA47" s="19"/>
      <c r="BGB47" s="19"/>
      <c r="BGC47" s="19"/>
      <c r="BGD47" s="19"/>
      <c r="BGE47" s="19"/>
      <c r="BGF47" s="19"/>
      <c r="BGG47" s="19"/>
      <c r="BGH47" s="19"/>
      <c r="BGI47" s="19"/>
      <c r="BGJ47" s="19"/>
      <c r="BGK47" s="19"/>
      <c r="BGL47" s="19"/>
      <c r="BGM47" s="19"/>
      <c r="BGN47" s="19"/>
      <c r="BGO47" s="19"/>
      <c r="BGP47" s="19"/>
      <c r="BGQ47" s="19"/>
      <c r="BGR47" s="19"/>
      <c r="BGS47" s="19"/>
      <c r="BGT47" s="19"/>
      <c r="BGU47" s="19"/>
      <c r="BGV47" s="19"/>
      <c r="BGW47" s="19"/>
      <c r="BGX47" s="19"/>
      <c r="BGY47" s="19"/>
      <c r="BGZ47" s="19"/>
      <c r="BHA47" s="19"/>
      <c r="BHB47" s="19"/>
      <c r="BHC47" s="19"/>
      <c r="BHD47" s="19"/>
      <c r="BHE47" s="19"/>
      <c r="BHF47" s="19"/>
      <c r="BHG47" s="19"/>
      <c r="BHH47" s="19"/>
      <c r="BHI47" s="19"/>
      <c r="BHJ47" s="19"/>
      <c r="BHK47" s="19"/>
      <c r="BHL47" s="19"/>
      <c r="BHM47" s="19"/>
      <c r="BHN47" s="19"/>
      <c r="BHO47" s="19"/>
      <c r="BHP47" s="19"/>
      <c r="BHQ47" s="19"/>
      <c r="BHR47" s="19"/>
      <c r="BHS47" s="19"/>
      <c r="BHT47" s="19"/>
      <c r="BHU47" s="19"/>
      <c r="BHV47" s="19"/>
      <c r="BHW47" s="19"/>
      <c r="BHX47" s="19"/>
      <c r="BHY47" s="19"/>
      <c r="BHZ47" s="19"/>
      <c r="BIA47" s="19"/>
      <c r="BIB47" s="19"/>
      <c r="BIC47" s="19"/>
      <c r="BID47" s="19"/>
      <c r="BIE47" s="19"/>
      <c r="BIF47" s="19"/>
      <c r="BIG47" s="19"/>
      <c r="BIH47" s="19"/>
      <c r="BII47" s="19"/>
      <c r="BIJ47" s="19"/>
      <c r="BIK47" s="19"/>
      <c r="BIL47" s="19"/>
      <c r="BIM47" s="19"/>
      <c r="BIN47" s="19"/>
      <c r="BIO47" s="19"/>
      <c r="BIP47" s="19"/>
      <c r="BIQ47" s="19"/>
      <c r="BIR47" s="19"/>
      <c r="BIS47" s="19"/>
      <c r="BIT47" s="19"/>
      <c r="BIU47" s="19"/>
      <c r="BIV47" s="19"/>
      <c r="BIW47" s="19"/>
      <c r="BIX47" s="19"/>
      <c r="BIY47" s="19"/>
      <c r="BIZ47" s="19"/>
      <c r="BJA47" s="19"/>
      <c r="BJB47" s="19"/>
      <c r="BJC47" s="19"/>
      <c r="BJD47" s="19"/>
      <c r="BJE47" s="19"/>
      <c r="BJF47" s="19"/>
      <c r="BJG47" s="19"/>
      <c r="BJH47" s="19"/>
      <c r="BJI47" s="19"/>
      <c r="BJJ47" s="19"/>
      <c r="BJK47" s="19"/>
      <c r="BJL47" s="19"/>
      <c r="BJM47" s="19"/>
      <c r="BJN47" s="19"/>
      <c r="BJO47" s="19"/>
      <c r="BJP47" s="19"/>
      <c r="BJQ47" s="19"/>
      <c r="BJR47" s="19"/>
      <c r="BJS47" s="19"/>
      <c r="BJT47" s="19"/>
      <c r="BJU47" s="19"/>
      <c r="BJV47" s="19"/>
      <c r="BJW47" s="19"/>
      <c r="BJX47" s="19"/>
      <c r="BJY47" s="19"/>
      <c r="BJZ47" s="19"/>
      <c r="BKA47" s="19"/>
      <c r="BKB47" s="19"/>
      <c r="BKC47" s="19"/>
      <c r="BKD47" s="19"/>
      <c r="BKE47" s="19"/>
      <c r="BKF47" s="19"/>
      <c r="BKG47" s="19"/>
      <c r="BKH47" s="19"/>
      <c r="BKI47" s="19"/>
      <c r="BKJ47" s="19"/>
      <c r="BKK47" s="19"/>
      <c r="BKL47" s="19"/>
      <c r="BKM47" s="19"/>
      <c r="BKN47" s="19"/>
      <c r="BKO47" s="19"/>
      <c r="BKP47" s="19"/>
      <c r="BKQ47" s="19"/>
      <c r="BKR47" s="19"/>
      <c r="BKS47" s="19"/>
      <c r="BKT47" s="19"/>
      <c r="BKU47" s="19"/>
      <c r="BKV47" s="19"/>
      <c r="BKW47" s="19"/>
      <c r="BKX47" s="19"/>
      <c r="BKY47" s="19"/>
      <c r="BKZ47" s="19"/>
      <c r="BLA47" s="19"/>
      <c r="BLB47" s="19"/>
      <c r="BLC47" s="19"/>
      <c r="BLD47" s="19"/>
      <c r="BLE47" s="19"/>
      <c r="BLF47" s="19"/>
      <c r="BLG47" s="19"/>
      <c r="BLH47" s="19"/>
      <c r="BLI47" s="19"/>
      <c r="BLJ47" s="19"/>
      <c r="BLK47" s="19"/>
      <c r="BLL47" s="19"/>
      <c r="BLM47" s="19"/>
      <c r="BLN47" s="19"/>
      <c r="BLO47" s="19"/>
      <c r="BLP47" s="19"/>
      <c r="BLQ47" s="19"/>
      <c r="BLR47" s="19"/>
      <c r="BLS47" s="19"/>
      <c r="BLT47" s="19"/>
      <c r="BLU47" s="19"/>
      <c r="BLV47" s="19"/>
      <c r="BLW47" s="19"/>
      <c r="BLX47" s="19"/>
      <c r="BLY47" s="19"/>
      <c r="BLZ47" s="19"/>
      <c r="BMA47" s="19"/>
      <c r="BMB47" s="19"/>
      <c r="BMC47" s="19"/>
      <c r="BMD47" s="19"/>
      <c r="BME47" s="19"/>
      <c r="BMF47" s="19"/>
      <c r="BMG47" s="19"/>
      <c r="BMH47" s="19"/>
      <c r="BMI47" s="19"/>
      <c r="BMJ47" s="19"/>
      <c r="BMK47" s="19"/>
      <c r="BML47" s="19"/>
      <c r="BMM47" s="19"/>
      <c r="BMN47" s="19"/>
      <c r="BMO47" s="19"/>
      <c r="BMP47" s="19"/>
      <c r="BMQ47" s="19"/>
      <c r="BMR47" s="19"/>
      <c r="BMS47" s="19"/>
      <c r="BMT47" s="19"/>
      <c r="BMU47" s="19"/>
      <c r="BMV47" s="19"/>
      <c r="BMW47" s="19"/>
      <c r="BMX47" s="19"/>
      <c r="BMY47" s="19"/>
      <c r="BMZ47" s="19"/>
      <c r="BNA47" s="19"/>
      <c r="BNB47" s="19"/>
      <c r="BNC47" s="19"/>
      <c r="BND47" s="19"/>
      <c r="BNE47" s="19"/>
      <c r="BNF47" s="19"/>
      <c r="BNG47" s="19"/>
      <c r="BNH47" s="19"/>
      <c r="BNI47" s="19"/>
      <c r="BNJ47" s="19"/>
      <c r="BNK47" s="19"/>
      <c r="BNL47" s="19"/>
      <c r="BNM47" s="19"/>
      <c r="BNN47" s="19"/>
      <c r="BNO47" s="19"/>
      <c r="BNP47" s="19"/>
      <c r="BNQ47" s="19"/>
      <c r="BNR47" s="19"/>
      <c r="BNS47" s="19"/>
      <c r="BNT47" s="19"/>
      <c r="BNU47" s="19"/>
      <c r="BNV47" s="19"/>
      <c r="BNW47" s="19"/>
      <c r="BNX47" s="19"/>
      <c r="BNY47" s="19"/>
      <c r="BNZ47" s="19"/>
      <c r="BOA47" s="19"/>
      <c r="BOB47" s="19"/>
      <c r="BOC47" s="19"/>
      <c r="BOD47" s="19"/>
      <c r="BOE47" s="19"/>
      <c r="BOF47" s="19"/>
      <c r="BOG47" s="19"/>
      <c r="BOH47" s="19"/>
      <c r="BOI47" s="19"/>
      <c r="BOJ47" s="19"/>
      <c r="BOK47" s="19"/>
      <c r="BOL47" s="19"/>
      <c r="BOM47" s="19"/>
      <c r="BON47" s="19"/>
      <c r="BOO47" s="19"/>
      <c r="BOP47" s="19"/>
      <c r="BOQ47" s="19"/>
      <c r="BOR47" s="19"/>
      <c r="BOS47" s="19"/>
      <c r="BOT47" s="19"/>
      <c r="BOU47" s="19"/>
      <c r="BOV47" s="19"/>
      <c r="BOW47" s="19"/>
      <c r="BOX47" s="19"/>
      <c r="BOY47" s="19"/>
      <c r="BOZ47" s="19"/>
      <c r="BPA47" s="19"/>
      <c r="BPB47" s="19"/>
      <c r="BPC47" s="19"/>
      <c r="BPD47" s="19"/>
      <c r="BPE47" s="19"/>
      <c r="BPF47" s="19"/>
      <c r="BPG47" s="19"/>
      <c r="BPH47" s="19"/>
      <c r="BPI47" s="19"/>
      <c r="BPJ47" s="19"/>
      <c r="BPK47" s="19"/>
      <c r="BPL47" s="19"/>
      <c r="BPM47" s="19"/>
      <c r="BPN47" s="19"/>
      <c r="BPO47" s="19"/>
      <c r="BPP47" s="19"/>
      <c r="BPQ47" s="19"/>
      <c r="BPR47" s="19"/>
      <c r="BPS47" s="19"/>
      <c r="BPT47" s="19"/>
      <c r="BPU47" s="19"/>
      <c r="BPV47" s="19"/>
      <c r="BPW47" s="19"/>
      <c r="BPX47" s="19"/>
      <c r="BPY47" s="19"/>
      <c r="BPZ47" s="19"/>
      <c r="BQA47" s="19"/>
      <c r="BQB47" s="19"/>
      <c r="BQC47" s="19"/>
      <c r="BQD47" s="19"/>
      <c r="BQE47" s="19"/>
      <c r="BQF47" s="19"/>
      <c r="BQG47" s="19"/>
      <c r="BQH47" s="19"/>
      <c r="BQI47" s="19"/>
      <c r="BQJ47" s="19"/>
      <c r="BQK47" s="19"/>
      <c r="BQL47" s="19"/>
      <c r="BQM47" s="19"/>
      <c r="BQN47" s="19"/>
      <c r="BQO47" s="19"/>
      <c r="BQP47" s="19"/>
      <c r="BQQ47" s="19"/>
      <c r="BQR47" s="19"/>
      <c r="BQS47" s="19"/>
      <c r="BQT47" s="19"/>
      <c r="BQU47" s="19"/>
      <c r="BQV47" s="19"/>
      <c r="BQW47" s="19"/>
      <c r="BQX47" s="19"/>
      <c r="BQY47" s="19"/>
      <c r="BQZ47" s="19"/>
      <c r="BRA47" s="19"/>
      <c r="BRB47" s="19"/>
      <c r="BRC47" s="19"/>
      <c r="BRD47" s="19"/>
      <c r="BRE47" s="19"/>
      <c r="BRF47" s="19"/>
      <c r="BRG47" s="19"/>
      <c r="BRH47" s="19"/>
      <c r="BRI47" s="19"/>
      <c r="BRJ47" s="19"/>
      <c r="BRK47" s="19"/>
      <c r="BRL47" s="19"/>
      <c r="BRM47" s="19"/>
      <c r="BRN47" s="19"/>
      <c r="BRO47" s="19"/>
      <c r="BRP47" s="19"/>
      <c r="BRQ47" s="19"/>
      <c r="BRR47" s="19"/>
      <c r="BRS47" s="19"/>
      <c r="BRT47" s="19"/>
      <c r="BRU47" s="19"/>
      <c r="BRV47" s="19"/>
      <c r="BRW47" s="19"/>
      <c r="BRX47" s="19"/>
      <c r="BRY47" s="19"/>
      <c r="BRZ47" s="19"/>
      <c r="BSA47" s="19"/>
      <c r="BSB47" s="19"/>
      <c r="BSC47" s="19"/>
      <c r="BSD47" s="19"/>
      <c r="BSE47" s="19"/>
      <c r="BSF47" s="19"/>
      <c r="BSG47" s="19"/>
      <c r="BSH47" s="19"/>
      <c r="BSI47" s="19"/>
      <c r="BSJ47" s="19"/>
      <c r="BSK47" s="19"/>
      <c r="BSL47" s="19"/>
      <c r="BSM47" s="19"/>
      <c r="BSN47" s="19"/>
      <c r="BSO47" s="19"/>
      <c r="BSP47" s="19"/>
      <c r="BSQ47" s="19"/>
      <c r="BSR47" s="19"/>
      <c r="BSS47" s="19"/>
      <c r="BST47" s="19"/>
      <c r="BSU47" s="19"/>
      <c r="BSV47" s="19"/>
      <c r="BSW47" s="19"/>
      <c r="BSX47" s="19"/>
      <c r="BSY47" s="19"/>
      <c r="BSZ47" s="19"/>
      <c r="BTA47" s="19"/>
      <c r="BTB47" s="19"/>
      <c r="BTC47" s="19"/>
      <c r="BTD47" s="19"/>
      <c r="BTE47" s="19"/>
      <c r="BTF47" s="19"/>
      <c r="BTG47" s="19"/>
      <c r="BTH47" s="19"/>
      <c r="BTI47" s="19"/>
      <c r="BTJ47" s="19"/>
      <c r="BTK47" s="19"/>
      <c r="BTL47" s="19"/>
      <c r="BTM47" s="19"/>
      <c r="BTN47" s="19"/>
      <c r="BTO47" s="19"/>
      <c r="BTP47" s="19"/>
      <c r="BTQ47" s="19"/>
      <c r="BTR47" s="19"/>
      <c r="BTS47" s="19"/>
      <c r="BTT47" s="19"/>
      <c r="BTU47" s="19"/>
      <c r="BTV47" s="19"/>
      <c r="BTW47" s="19"/>
      <c r="BTX47" s="19"/>
      <c r="BTY47" s="19"/>
      <c r="BTZ47" s="19"/>
      <c r="BUA47" s="19"/>
      <c r="BUB47" s="19"/>
      <c r="BUC47" s="19"/>
      <c r="BUD47" s="19"/>
      <c r="BUE47" s="19"/>
      <c r="BUF47" s="19"/>
      <c r="BUG47" s="19"/>
      <c r="BUH47" s="19"/>
      <c r="BUI47" s="19"/>
      <c r="BUJ47" s="19"/>
      <c r="BUK47" s="19"/>
      <c r="BUL47" s="19"/>
      <c r="BUM47" s="19"/>
      <c r="BUN47" s="19"/>
      <c r="BUO47" s="19"/>
      <c r="BUP47" s="19"/>
      <c r="BUQ47" s="19"/>
      <c r="BUR47" s="19"/>
      <c r="BUS47" s="19"/>
      <c r="BUT47" s="19"/>
      <c r="BUU47" s="19"/>
      <c r="BUV47" s="19"/>
      <c r="BUW47" s="19"/>
      <c r="BUX47" s="19"/>
      <c r="BUY47" s="19"/>
      <c r="BUZ47" s="19"/>
      <c r="BVA47" s="19"/>
      <c r="BVB47" s="19"/>
      <c r="BVC47" s="19"/>
      <c r="BVD47" s="19"/>
      <c r="BVE47" s="19"/>
      <c r="BVF47" s="19"/>
      <c r="BVG47" s="19"/>
      <c r="BVH47" s="19"/>
      <c r="BVI47" s="19"/>
      <c r="BVJ47" s="19"/>
      <c r="BVK47" s="19"/>
      <c r="BVL47" s="19"/>
      <c r="BVM47" s="19"/>
      <c r="BVN47" s="19"/>
      <c r="BVO47" s="19"/>
      <c r="BVP47" s="19"/>
      <c r="BVQ47" s="19"/>
      <c r="BVR47" s="19"/>
      <c r="BVS47" s="19"/>
      <c r="BVT47" s="19"/>
      <c r="BVU47" s="19"/>
      <c r="BVV47" s="19"/>
      <c r="BVW47" s="19"/>
      <c r="BVX47" s="19"/>
      <c r="BVY47" s="19"/>
      <c r="BVZ47" s="19"/>
      <c r="BWA47" s="19"/>
      <c r="BWB47" s="19"/>
      <c r="BWC47" s="19"/>
      <c r="BWD47" s="19"/>
      <c r="BWE47" s="19"/>
      <c r="BWF47" s="19"/>
      <c r="BWG47" s="19"/>
      <c r="BWH47" s="19"/>
      <c r="BWI47" s="19"/>
      <c r="BWJ47" s="19"/>
      <c r="BWK47" s="19"/>
      <c r="BWL47" s="19"/>
      <c r="BWM47" s="19"/>
      <c r="BWN47" s="19"/>
      <c r="BWO47" s="19"/>
      <c r="BWP47" s="19"/>
      <c r="BWQ47" s="19"/>
      <c r="BWR47" s="19"/>
      <c r="BWS47" s="19"/>
      <c r="BWT47" s="19"/>
      <c r="BWU47" s="19"/>
      <c r="BWV47" s="19"/>
      <c r="BWW47" s="19"/>
      <c r="BWX47" s="19"/>
      <c r="BWY47" s="19"/>
      <c r="BWZ47" s="19"/>
      <c r="BXA47" s="19"/>
      <c r="BXB47" s="19"/>
      <c r="BXC47" s="19"/>
      <c r="BXD47" s="19"/>
      <c r="BXE47" s="19"/>
      <c r="BXF47" s="19"/>
      <c r="BXG47" s="19"/>
      <c r="BXH47" s="19"/>
      <c r="BXI47" s="19"/>
      <c r="BXJ47" s="19"/>
      <c r="BXK47" s="19"/>
      <c r="BXL47" s="19"/>
      <c r="BXM47" s="19"/>
      <c r="BXN47" s="19"/>
      <c r="BXO47" s="19"/>
      <c r="BXP47" s="19"/>
      <c r="BXQ47" s="19"/>
      <c r="BXR47" s="19"/>
      <c r="BXS47" s="19"/>
      <c r="BXT47" s="19"/>
      <c r="BXU47" s="19"/>
      <c r="BXV47" s="19"/>
      <c r="BXW47" s="19"/>
      <c r="BXX47" s="19"/>
      <c r="BXY47" s="19"/>
      <c r="BXZ47" s="19"/>
      <c r="BYA47" s="19"/>
      <c r="BYB47" s="19"/>
      <c r="BYC47" s="19"/>
      <c r="BYD47" s="19"/>
      <c r="BYE47" s="19"/>
      <c r="BYF47" s="19"/>
      <c r="BYG47" s="19"/>
      <c r="BYH47" s="19"/>
      <c r="BYI47" s="19"/>
      <c r="BYJ47" s="19"/>
      <c r="BYK47" s="19"/>
      <c r="BYL47" s="19"/>
      <c r="BYM47" s="19"/>
      <c r="BYN47" s="19"/>
      <c r="BYO47" s="19"/>
      <c r="BYP47" s="19"/>
      <c r="BYQ47" s="19"/>
      <c r="BYR47" s="19"/>
      <c r="BYS47" s="19"/>
      <c r="BYT47" s="19"/>
      <c r="BYU47" s="19"/>
      <c r="BYV47" s="19"/>
      <c r="BYW47" s="19"/>
      <c r="BYX47" s="19"/>
      <c r="BYY47" s="19"/>
      <c r="BYZ47" s="19"/>
      <c r="BZA47" s="19"/>
      <c r="BZB47" s="19"/>
      <c r="BZC47" s="19"/>
      <c r="BZD47" s="19"/>
      <c r="BZE47" s="19"/>
      <c r="BZF47" s="19"/>
      <c r="BZG47" s="19"/>
      <c r="BZH47" s="19"/>
      <c r="BZI47" s="19"/>
      <c r="BZJ47" s="19"/>
      <c r="BZK47" s="19"/>
      <c r="BZL47" s="19"/>
      <c r="BZM47" s="19"/>
      <c r="BZN47" s="19"/>
      <c r="BZO47" s="19"/>
      <c r="BZP47" s="19"/>
      <c r="BZQ47" s="19"/>
      <c r="BZR47" s="19"/>
      <c r="BZS47" s="19"/>
      <c r="BZT47" s="19"/>
      <c r="BZU47" s="19"/>
      <c r="BZV47" s="19"/>
      <c r="BZW47" s="19"/>
      <c r="BZX47" s="19"/>
      <c r="BZY47" s="19"/>
      <c r="BZZ47" s="19"/>
      <c r="CAA47" s="19"/>
      <c r="CAB47" s="19"/>
      <c r="CAC47" s="19"/>
      <c r="CAD47" s="19"/>
      <c r="CAE47" s="19"/>
      <c r="CAF47" s="19"/>
      <c r="CAG47" s="19"/>
      <c r="CAH47" s="19"/>
      <c r="CAI47" s="19"/>
      <c r="CAJ47" s="19"/>
      <c r="CAK47" s="19"/>
      <c r="CAL47" s="19"/>
      <c r="CAM47" s="19"/>
      <c r="CAN47" s="19"/>
      <c r="CAO47" s="19"/>
      <c r="CAP47" s="19"/>
      <c r="CAQ47" s="19"/>
      <c r="CAR47" s="19"/>
      <c r="CAS47" s="19"/>
      <c r="CAT47" s="19"/>
      <c r="CAU47" s="19"/>
      <c r="CAV47" s="19"/>
      <c r="CAW47" s="19"/>
      <c r="CAX47" s="19"/>
      <c r="CAY47" s="19"/>
      <c r="CAZ47" s="19"/>
      <c r="CBA47" s="19"/>
      <c r="CBB47" s="19"/>
      <c r="CBC47" s="19"/>
      <c r="CBD47" s="19"/>
      <c r="CBE47" s="19"/>
      <c r="CBF47" s="19"/>
      <c r="CBG47" s="19"/>
      <c r="CBH47" s="19"/>
      <c r="CBI47" s="19"/>
      <c r="CBJ47" s="19"/>
      <c r="CBK47" s="19"/>
      <c r="CBL47" s="19"/>
      <c r="CBM47" s="19"/>
      <c r="CBN47" s="19"/>
      <c r="CBO47" s="19"/>
      <c r="CBP47" s="19"/>
      <c r="CBQ47" s="19"/>
      <c r="CBR47" s="19"/>
      <c r="CBS47" s="19"/>
      <c r="CBT47" s="19"/>
      <c r="CBU47" s="19"/>
      <c r="CBV47" s="19"/>
      <c r="CBW47" s="19"/>
      <c r="CBX47" s="19"/>
      <c r="CBY47" s="19"/>
      <c r="CBZ47" s="19"/>
      <c r="CCA47" s="19"/>
      <c r="CCB47" s="19"/>
      <c r="CCC47" s="19"/>
      <c r="CCD47" s="19"/>
      <c r="CCE47" s="19"/>
      <c r="CCF47" s="19"/>
      <c r="CCG47" s="19"/>
      <c r="CCH47" s="19"/>
      <c r="CCI47" s="19"/>
      <c r="CCJ47" s="19"/>
      <c r="CCK47" s="19"/>
      <c r="CCL47" s="19"/>
      <c r="CCM47" s="19"/>
      <c r="CCN47" s="19"/>
      <c r="CCO47" s="19"/>
      <c r="CCP47" s="19"/>
      <c r="CCQ47" s="19"/>
      <c r="CCR47" s="19"/>
      <c r="CCS47" s="19"/>
      <c r="CCT47" s="19"/>
      <c r="CCU47" s="19"/>
      <c r="CCV47" s="19"/>
      <c r="CCW47" s="19"/>
      <c r="CCX47" s="19"/>
      <c r="CCY47" s="19"/>
      <c r="CCZ47" s="19"/>
      <c r="CDA47" s="19"/>
      <c r="CDB47" s="19"/>
      <c r="CDC47" s="19"/>
      <c r="CDD47" s="19"/>
      <c r="CDE47" s="19"/>
      <c r="CDF47" s="19"/>
      <c r="CDG47" s="19"/>
      <c r="CDH47" s="19"/>
      <c r="CDI47" s="19"/>
      <c r="CDJ47" s="19"/>
      <c r="CDK47" s="19"/>
      <c r="CDL47" s="19"/>
      <c r="CDM47" s="19"/>
      <c r="CDN47" s="19"/>
      <c r="CDO47" s="19"/>
      <c r="CDP47" s="19"/>
      <c r="CDQ47" s="19"/>
      <c r="CDR47" s="19"/>
      <c r="CDS47" s="19"/>
      <c r="CDT47" s="19"/>
      <c r="CDU47" s="19"/>
      <c r="CDV47" s="19"/>
      <c r="CDW47" s="19"/>
      <c r="CDX47" s="19"/>
      <c r="CDY47" s="19"/>
      <c r="CDZ47" s="19"/>
      <c r="CEA47" s="19"/>
      <c r="CEB47" s="19"/>
      <c r="CEC47" s="19"/>
      <c r="CED47" s="19"/>
      <c r="CEE47" s="19"/>
      <c r="CEF47" s="19"/>
      <c r="CEG47" s="19"/>
      <c r="CEH47" s="19"/>
      <c r="CEI47" s="19"/>
      <c r="CEJ47" s="19"/>
      <c r="CEK47" s="19"/>
      <c r="CEL47" s="19"/>
      <c r="CEM47" s="19"/>
      <c r="CEN47" s="19"/>
      <c r="CEO47" s="19"/>
      <c r="CEP47" s="19"/>
      <c r="CEQ47" s="19"/>
      <c r="CER47" s="19"/>
      <c r="CES47" s="19"/>
      <c r="CET47" s="19"/>
      <c r="CEU47" s="19"/>
      <c r="CEV47" s="19"/>
      <c r="CEW47" s="19"/>
      <c r="CEX47" s="19"/>
      <c r="CEY47" s="19"/>
      <c r="CEZ47" s="19"/>
      <c r="CFA47" s="19"/>
      <c r="CFB47" s="19"/>
      <c r="CFC47" s="19"/>
      <c r="CFD47" s="19"/>
      <c r="CFE47" s="19"/>
      <c r="CFF47" s="19"/>
      <c r="CFG47" s="19"/>
      <c r="CFH47" s="19"/>
      <c r="CFI47" s="19"/>
      <c r="CFJ47" s="19"/>
      <c r="CFK47" s="19"/>
      <c r="CFL47" s="19"/>
      <c r="CFM47" s="19"/>
      <c r="CFN47" s="19"/>
      <c r="CFO47" s="19"/>
      <c r="CFP47" s="19"/>
      <c r="CFQ47" s="19"/>
      <c r="CFR47" s="19"/>
      <c r="CFS47" s="19"/>
      <c r="CFT47" s="19"/>
      <c r="CFU47" s="19"/>
      <c r="CFV47" s="19"/>
      <c r="CFW47" s="19"/>
      <c r="CFX47" s="19"/>
      <c r="CFY47" s="19"/>
      <c r="CFZ47" s="19"/>
      <c r="CGA47" s="19"/>
      <c r="CGB47" s="19"/>
      <c r="CGC47" s="19"/>
      <c r="CGD47" s="19"/>
      <c r="CGE47" s="19"/>
      <c r="CGF47" s="19"/>
      <c r="CGG47" s="19"/>
      <c r="CGH47" s="19"/>
      <c r="CGI47" s="19"/>
      <c r="CGJ47" s="19"/>
      <c r="CGK47" s="19"/>
      <c r="CGL47" s="19"/>
      <c r="CGM47" s="19"/>
      <c r="CGN47" s="19"/>
      <c r="CGO47" s="19"/>
      <c r="CGP47" s="19"/>
      <c r="CGQ47" s="19"/>
      <c r="CGR47" s="19"/>
      <c r="CGS47" s="19"/>
      <c r="CGT47" s="19"/>
      <c r="CGU47" s="19"/>
      <c r="CGV47" s="19"/>
      <c r="CGW47" s="19"/>
      <c r="CGX47" s="19"/>
      <c r="CGY47" s="19"/>
      <c r="CGZ47" s="19"/>
      <c r="CHA47" s="19"/>
      <c r="CHB47" s="19"/>
      <c r="CHC47" s="19"/>
      <c r="CHD47" s="19"/>
      <c r="CHE47" s="19"/>
      <c r="CHF47" s="19"/>
      <c r="CHG47" s="19"/>
      <c r="CHH47" s="19"/>
      <c r="CHI47" s="19"/>
      <c r="CHJ47" s="19"/>
      <c r="CHK47" s="19"/>
      <c r="CHL47" s="19"/>
      <c r="CHM47" s="19"/>
      <c r="CHN47" s="19"/>
      <c r="CHO47" s="19"/>
      <c r="CHP47" s="19"/>
      <c r="CHQ47" s="19"/>
      <c r="CHR47" s="19"/>
      <c r="CHS47" s="19"/>
      <c r="CHT47" s="19"/>
      <c r="CHU47" s="19"/>
      <c r="CHV47" s="19"/>
      <c r="CHW47" s="19"/>
      <c r="CHX47" s="19"/>
      <c r="CHY47" s="19"/>
      <c r="CHZ47" s="19"/>
      <c r="CIA47" s="19"/>
      <c r="CIB47" s="19"/>
      <c r="CIC47" s="19"/>
      <c r="CID47" s="19"/>
      <c r="CIE47" s="19"/>
      <c r="CIF47" s="19"/>
      <c r="CIG47" s="19"/>
      <c r="CIH47" s="19"/>
      <c r="CII47" s="19"/>
      <c r="CIJ47" s="19"/>
      <c r="CIK47" s="19"/>
      <c r="CIL47" s="19"/>
      <c r="CIM47" s="19"/>
      <c r="CIN47" s="19"/>
      <c r="CIO47" s="19"/>
      <c r="CIP47" s="19"/>
      <c r="CIQ47" s="19"/>
      <c r="CIR47" s="19"/>
      <c r="CIS47" s="19"/>
      <c r="CIT47" s="19"/>
      <c r="CIU47" s="19"/>
      <c r="CIV47" s="19"/>
      <c r="CIW47" s="19"/>
      <c r="CIX47" s="19"/>
      <c r="CIY47" s="19"/>
      <c r="CIZ47" s="19"/>
      <c r="CJA47" s="19"/>
      <c r="CJB47" s="19"/>
      <c r="CJC47" s="19"/>
      <c r="CJD47" s="19"/>
      <c r="CJE47" s="19"/>
      <c r="CJF47" s="19"/>
      <c r="CJG47" s="19"/>
      <c r="CJH47" s="19"/>
      <c r="CJI47" s="19"/>
      <c r="CJJ47" s="19"/>
      <c r="CJK47" s="19"/>
      <c r="CJL47" s="19"/>
      <c r="CJM47" s="19"/>
      <c r="CJN47" s="19"/>
      <c r="CJO47" s="19"/>
      <c r="CJP47" s="19"/>
      <c r="CJQ47" s="19"/>
      <c r="CJR47" s="19"/>
      <c r="CJS47" s="19"/>
      <c r="CJT47" s="19"/>
      <c r="CJU47" s="19"/>
      <c r="CJV47" s="19"/>
      <c r="CJW47" s="19"/>
      <c r="CJX47" s="19"/>
      <c r="CJY47" s="19"/>
      <c r="CJZ47" s="19"/>
      <c r="CKA47" s="19"/>
      <c r="CKB47" s="19"/>
      <c r="CKC47" s="19"/>
      <c r="CKD47" s="19"/>
      <c r="CKE47" s="19"/>
      <c r="CKF47" s="19"/>
      <c r="CKG47" s="19"/>
      <c r="CKH47" s="19"/>
      <c r="CKI47" s="19"/>
      <c r="CKJ47" s="19"/>
      <c r="CKK47" s="19"/>
      <c r="CKL47" s="19"/>
      <c r="CKM47" s="19"/>
      <c r="CKN47" s="19"/>
      <c r="CKO47" s="19"/>
      <c r="CKP47" s="19"/>
      <c r="CKQ47" s="19"/>
      <c r="CKR47" s="19"/>
      <c r="CKS47" s="19"/>
      <c r="CKT47" s="19"/>
      <c r="CKU47" s="19"/>
      <c r="CKV47" s="19"/>
      <c r="CKW47" s="19"/>
      <c r="CKX47" s="19"/>
      <c r="CKY47" s="19"/>
      <c r="CKZ47" s="19"/>
      <c r="CLA47" s="19"/>
      <c r="CLB47" s="19"/>
      <c r="CLC47" s="19"/>
      <c r="CLD47" s="19"/>
      <c r="CLE47" s="19"/>
      <c r="CLF47" s="19"/>
      <c r="CLG47" s="19"/>
      <c r="CLH47" s="19"/>
      <c r="CLI47" s="19"/>
      <c r="CLJ47" s="19"/>
      <c r="CLK47" s="19"/>
      <c r="CLL47" s="19"/>
      <c r="CLM47" s="19"/>
      <c r="CLN47" s="19"/>
      <c r="CLO47" s="19"/>
      <c r="CLP47" s="19"/>
      <c r="CLQ47" s="19"/>
      <c r="CLR47" s="19"/>
      <c r="CLS47" s="19"/>
      <c r="CLT47" s="19"/>
      <c r="CLU47" s="19"/>
      <c r="CLV47" s="19"/>
      <c r="CLW47" s="19"/>
      <c r="CLX47" s="19"/>
      <c r="CLY47" s="19"/>
      <c r="CLZ47" s="19"/>
      <c r="CMA47" s="19"/>
      <c r="CMB47" s="19"/>
      <c r="CMC47" s="19"/>
      <c r="CMD47" s="19"/>
      <c r="CME47" s="19"/>
      <c r="CMF47" s="19"/>
      <c r="CMG47" s="19"/>
      <c r="CMH47" s="19"/>
      <c r="CMI47" s="19"/>
      <c r="CMJ47" s="19"/>
      <c r="CMK47" s="19"/>
      <c r="CML47" s="19"/>
      <c r="CMM47" s="19"/>
      <c r="CMN47" s="19"/>
      <c r="CMO47" s="19"/>
      <c r="CMP47" s="19"/>
      <c r="CMQ47" s="19"/>
      <c r="CMR47" s="19"/>
      <c r="CMS47" s="19"/>
      <c r="CMT47" s="19"/>
      <c r="CMU47" s="19"/>
      <c r="CMV47" s="19"/>
      <c r="CMW47" s="19"/>
      <c r="CMX47" s="19"/>
      <c r="CMY47" s="19"/>
      <c r="CMZ47" s="19"/>
      <c r="CNA47" s="19"/>
      <c r="CNB47" s="19"/>
      <c r="CNC47" s="19"/>
      <c r="CND47" s="19"/>
      <c r="CNE47" s="19"/>
      <c r="CNF47" s="19"/>
      <c r="CNG47" s="19"/>
      <c r="CNH47" s="19"/>
      <c r="CNI47" s="19"/>
      <c r="CNJ47" s="19"/>
      <c r="CNK47" s="19"/>
      <c r="CNL47" s="19"/>
      <c r="CNM47" s="19"/>
      <c r="CNN47" s="19"/>
      <c r="CNO47" s="19"/>
      <c r="CNP47" s="19"/>
      <c r="CNQ47" s="19"/>
      <c r="CNR47" s="19"/>
      <c r="CNS47" s="19"/>
      <c r="CNT47" s="19"/>
      <c r="CNU47" s="19"/>
      <c r="CNV47" s="19"/>
      <c r="CNW47" s="19"/>
      <c r="CNX47" s="19"/>
      <c r="CNY47" s="19"/>
      <c r="CNZ47" s="19"/>
      <c r="COA47" s="19"/>
      <c r="COB47" s="19"/>
      <c r="COC47" s="19"/>
      <c r="COD47" s="19"/>
      <c r="COE47" s="19"/>
      <c r="COF47" s="19"/>
      <c r="COG47" s="19"/>
      <c r="COH47" s="19"/>
      <c r="COI47" s="19"/>
      <c r="COJ47" s="19"/>
      <c r="COK47" s="19"/>
      <c r="COL47" s="19"/>
      <c r="COM47" s="19"/>
      <c r="CON47" s="19"/>
      <c r="COO47" s="19"/>
      <c r="COP47" s="19"/>
      <c r="COQ47" s="19"/>
      <c r="COR47" s="19"/>
      <c r="COS47" s="19"/>
      <c r="COT47" s="19"/>
      <c r="COU47" s="19"/>
      <c r="COV47" s="19"/>
      <c r="COW47" s="19"/>
      <c r="COX47" s="19"/>
      <c r="COY47" s="19"/>
      <c r="COZ47" s="19"/>
      <c r="CPA47" s="19"/>
      <c r="CPB47" s="19"/>
      <c r="CPC47" s="19"/>
      <c r="CPD47" s="19"/>
      <c r="CPE47" s="19"/>
      <c r="CPF47" s="19"/>
      <c r="CPG47" s="19"/>
      <c r="CPH47" s="19"/>
      <c r="CPI47" s="19"/>
      <c r="CPJ47" s="19"/>
      <c r="CPK47" s="19"/>
      <c r="CPL47" s="19"/>
      <c r="CPM47" s="19"/>
      <c r="CPN47" s="19"/>
      <c r="CPO47" s="19"/>
      <c r="CPP47" s="19"/>
      <c r="CPQ47" s="19"/>
      <c r="CPR47" s="19"/>
      <c r="CPS47" s="19"/>
      <c r="CPT47" s="19"/>
      <c r="CPU47" s="19"/>
      <c r="CPV47" s="19"/>
      <c r="CPW47" s="19"/>
      <c r="CPX47" s="19"/>
      <c r="CPY47" s="19"/>
      <c r="CPZ47" s="19"/>
      <c r="CQA47" s="19"/>
      <c r="CQB47" s="19"/>
      <c r="CQC47" s="19"/>
      <c r="CQD47" s="19"/>
      <c r="CQE47" s="19"/>
      <c r="CQF47" s="19"/>
      <c r="CQG47" s="19"/>
      <c r="CQH47" s="19"/>
      <c r="CQI47" s="19"/>
      <c r="CQJ47" s="19"/>
      <c r="CQK47" s="19"/>
      <c r="CQL47" s="19"/>
      <c r="CQM47" s="19"/>
      <c r="CQN47" s="19"/>
      <c r="CQO47" s="19"/>
      <c r="CQP47" s="19"/>
      <c r="CQQ47" s="19"/>
      <c r="CQR47" s="19"/>
      <c r="CQS47" s="19"/>
      <c r="CQT47" s="19"/>
      <c r="CQU47" s="19"/>
      <c r="CQV47" s="19"/>
      <c r="CQW47" s="19"/>
      <c r="CQX47" s="19"/>
      <c r="CQY47" s="19"/>
      <c r="CQZ47" s="19"/>
      <c r="CRA47" s="19"/>
      <c r="CRB47" s="19"/>
      <c r="CRC47" s="19"/>
      <c r="CRD47" s="19"/>
      <c r="CRE47" s="19"/>
      <c r="CRF47" s="19"/>
      <c r="CRG47" s="19"/>
      <c r="CRH47" s="19"/>
      <c r="CRI47" s="19"/>
      <c r="CRJ47" s="19"/>
      <c r="CRK47" s="19"/>
      <c r="CRL47" s="19"/>
      <c r="CRM47" s="19"/>
      <c r="CRN47" s="19"/>
      <c r="CRO47" s="19"/>
      <c r="CRP47" s="19"/>
      <c r="CRQ47" s="19"/>
      <c r="CRR47" s="19"/>
      <c r="CRS47" s="19"/>
      <c r="CRT47" s="19"/>
      <c r="CRU47" s="19"/>
      <c r="CRV47" s="19"/>
      <c r="CRW47" s="19"/>
      <c r="CRX47" s="19"/>
      <c r="CRY47" s="19"/>
      <c r="CRZ47" s="19"/>
      <c r="CSA47" s="19"/>
      <c r="CSB47" s="19"/>
      <c r="CSC47" s="19"/>
      <c r="CSD47" s="19"/>
      <c r="CSE47" s="19"/>
      <c r="CSF47" s="19"/>
      <c r="CSG47" s="19"/>
      <c r="CSH47" s="19"/>
      <c r="CSI47" s="19"/>
      <c r="CSJ47" s="19"/>
      <c r="CSK47" s="19"/>
      <c r="CSL47" s="19"/>
      <c r="CSM47" s="19"/>
      <c r="CSN47" s="19"/>
      <c r="CSO47" s="19"/>
      <c r="CSP47" s="19"/>
      <c r="CSQ47" s="19"/>
      <c r="CSR47" s="19"/>
      <c r="CSS47" s="19"/>
      <c r="CST47" s="19"/>
      <c r="CSU47" s="19"/>
      <c r="CSV47" s="19"/>
      <c r="CSW47" s="19"/>
      <c r="CSX47" s="19"/>
      <c r="CSY47" s="19"/>
      <c r="CSZ47" s="19"/>
      <c r="CTA47" s="19"/>
      <c r="CTB47" s="19"/>
      <c r="CTC47" s="19"/>
      <c r="CTD47" s="19"/>
      <c r="CTE47" s="19"/>
      <c r="CTF47" s="19"/>
      <c r="CTG47" s="19"/>
      <c r="CTH47" s="19"/>
      <c r="CTI47" s="19"/>
      <c r="CTJ47" s="19"/>
      <c r="CTK47" s="19"/>
      <c r="CTL47" s="19"/>
      <c r="CTM47" s="19"/>
      <c r="CTN47" s="19"/>
      <c r="CTO47" s="19"/>
      <c r="CTP47" s="19"/>
      <c r="CTQ47" s="19"/>
      <c r="CTR47" s="19"/>
      <c r="CTS47" s="19"/>
      <c r="CTT47" s="19"/>
      <c r="CTU47" s="19"/>
      <c r="CTV47" s="19"/>
      <c r="CTW47" s="19"/>
      <c r="CTX47" s="19"/>
      <c r="CTY47" s="19"/>
      <c r="CTZ47" s="19"/>
      <c r="CUA47" s="19"/>
      <c r="CUB47" s="19"/>
      <c r="CUC47" s="19"/>
      <c r="CUD47" s="19"/>
      <c r="CUE47" s="19"/>
      <c r="CUF47" s="19"/>
      <c r="CUG47" s="19"/>
      <c r="CUH47" s="19"/>
      <c r="CUI47" s="19"/>
      <c r="CUJ47" s="19"/>
      <c r="CUK47" s="19"/>
      <c r="CUL47" s="19"/>
      <c r="CUM47" s="19"/>
      <c r="CUN47" s="19"/>
      <c r="CUO47" s="19"/>
      <c r="CUP47" s="19"/>
      <c r="CUQ47" s="19"/>
      <c r="CUR47" s="19"/>
      <c r="CUS47" s="19"/>
      <c r="CUT47" s="19"/>
      <c r="CUU47" s="19"/>
      <c r="CUV47" s="19"/>
      <c r="CUW47" s="19"/>
      <c r="CUX47" s="19"/>
      <c r="CUY47" s="19"/>
      <c r="CUZ47" s="19"/>
      <c r="CVA47" s="19"/>
      <c r="CVB47" s="19"/>
      <c r="CVC47" s="19"/>
      <c r="CVD47" s="19"/>
      <c r="CVE47" s="19"/>
      <c r="CVF47" s="19"/>
      <c r="CVG47" s="19"/>
      <c r="CVH47" s="19"/>
      <c r="CVI47" s="19"/>
      <c r="CVJ47" s="19"/>
      <c r="CVK47" s="19"/>
      <c r="CVL47" s="19"/>
      <c r="CVM47" s="19"/>
      <c r="CVN47" s="19"/>
      <c r="CVO47" s="19"/>
      <c r="CVP47" s="19"/>
      <c r="CVQ47" s="19"/>
      <c r="CVR47" s="19"/>
      <c r="CVS47" s="19"/>
      <c r="CVT47" s="19"/>
      <c r="CVU47" s="19"/>
      <c r="CVV47" s="19"/>
      <c r="CVW47" s="19"/>
      <c r="CVX47" s="19"/>
      <c r="CVY47" s="19"/>
      <c r="CVZ47" s="19"/>
      <c r="CWA47" s="19"/>
      <c r="CWB47" s="19"/>
      <c r="CWC47" s="19"/>
      <c r="CWD47" s="19"/>
      <c r="CWE47" s="19"/>
      <c r="CWF47" s="19"/>
      <c r="CWG47" s="19"/>
      <c r="CWH47" s="19"/>
      <c r="CWI47" s="19"/>
      <c r="CWJ47" s="19"/>
      <c r="CWK47" s="19"/>
      <c r="CWL47" s="19"/>
      <c r="CWM47" s="19"/>
      <c r="CWN47" s="19"/>
      <c r="CWO47" s="19"/>
      <c r="CWP47" s="19"/>
      <c r="CWQ47" s="19"/>
      <c r="CWR47" s="19"/>
      <c r="CWS47" s="19"/>
      <c r="CWT47" s="19"/>
      <c r="CWU47" s="19"/>
      <c r="CWV47" s="19"/>
      <c r="CWW47" s="19"/>
      <c r="CWX47" s="19"/>
      <c r="CWY47" s="19"/>
      <c r="CWZ47" s="19"/>
      <c r="CXA47" s="19"/>
      <c r="CXB47" s="19"/>
      <c r="CXC47" s="19"/>
      <c r="CXD47" s="19"/>
      <c r="CXE47" s="19"/>
      <c r="CXF47" s="19"/>
      <c r="CXG47" s="19"/>
      <c r="CXH47" s="19"/>
      <c r="CXI47" s="19"/>
      <c r="CXJ47" s="19"/>
      <c r="CXK47" s="19"/>
      <c r="CXL47" s="19"/>
      <c r="CXM47" s="19"/>
      <c r="CXN47" s="19"/>
      <c r="CXO47" s="19"/>
      <c r="CXP47" s="19"/>
      <c r="CXQ47" s="19"/>
      <c r="CXR47" s="19"/>
      <c r="CXS47" s="19"/>
      <c r="CXT47" s="19"/>
      <c r="CXU47" s="19"/>
      <c r="CXV47" s="19"/>
      <c r="CXW47" s="19"/>
      <c r="CXX47" s="19"/>
      <c r="CXY47" s="19"/>
      <c r="CXZ47" s="19"/>
      <c r="CYA47" s="19"/>
      <c r="CYB47" s="19"/>
      <c r="CYC47" s="19"/>
      <c r="CYD47" s="19"/>
      <c r="CYE47" s="19"/>
      <c r="CYF47" s="19"/>
      <c r="CYG47" s="19"/>
      <c r="CYH47" s="19"/>
      <c r="CYI47" s="19"/>
      <c r="CYJ47" s="19"/>
      <c r="CYK47" s="19"/>
      <c r="CYL47" s="19"/>
      <c r="CYM47" s="19"/>
      <c r="CYN47" s="19"/>
      <c r="CYO47" s="19"/>
      <c r="CYP47" s="19"/>
      <c r="CYQ47" s="19"/>
      <c r="CYR47" s="19"/>
      <c r="CYS47" s="19"/>
      <c r="CYT47" s="19"/>
      <c r="CYU47" s="19"/>
      <c r="CYV47" s="19"/>
      <c r="CYW47" s="19"/>
      <c r="CYX47" s="19"/>
      <c r="CYY47" s="19"/>
      <c r="CYZ47" s="19"/>
      <c r="CZA47" s="19"/>
      <c r="CZB47" s="19"/>
      <c r="CZC47" s="19"/>
      <c r="CZD47" s="19"/>
      <c r="CZE47" s="19"/>
      <c r="CZF47" s="19"/>
      <c r="CZG47" s="19"/>
      <c r="CZH47" s="19"/>
      <c r="CZI47" s="19"/>
      <c r="CZJ47" s="19"/>
      <c r="CZK47" s="19"/>
      <c r="CZL47" s="19"/>
      <c r="CZM47" s="19"/>
      <c r="CZN47" s="19"/>
      <c r="CZO47" s="19"/>
      <c r="CZP47" s="19"/>
      <c r="CZQ47" s="19"/>
      <c r="CZR47" s="19"/>
      <c r="CZS47" s="19"/>
      <c r="CZT47" s="19"/>
      <c r="CZU47" s="19"/>
      <c r="CZV47" s="19"/>
      <c r="CZW47" s="19"/>
      <c r="CZX47" s="19"/>
      <c r="CZY47" s="19"/>
      <c r="CZZ47" s="19"/>
      <c r="DAA47" s="19"/>
      <c r="DAB47" s="19"/>
      <c r="DAC47" s="19"/>
      <c r="DAD47" s="19"/>
      <c r="DAE47" s="19"/>
      <c r="DAF47" s="19"/>
      <c r="DAG47" s="19"/>
      <c r="DAH47" s="19"/>
      <c r="DAI47" s="19"/>
      <c r="DAJ47" s="19"/>
      <c r="DAK47" s="19"/>
      <c r="DAL47" s="19"/>
      <c r="DAM47" s="19"/>
      <c r="DAN47" s="19"/>
      <c r="DAO47" s="19"/>
      <c r="DAP47" s="19"/>
      <c r="DAQ47" s="19"/>
      <c r="DAR47" s="19"/>
      <c r="DAS47" s="19"/>
      <c r="DAT47" s="19"/>
      <c r="DAU47" s="19"/>
      <c r="DAV47" s="19"/>
      <c r="DAW47" s="19"/>
      <c r="DAX47" s="19"/>
      <c r="DAY47" s="19"/>
      <c r="DAZ47" s="19"/>
      <c r="DBA47" s="19"/>
      <c r="DBB47" s="19"/>
      <c r="DBC47" s="19"/>
      <c r="DBD47" s="19"/>
      <c r="DBE47" s="19"/>
      <c r="DBF47" s="19"/>
      <c r="DBG47" s="19"/>
      <c r="DBH47" s="19"/>
      <c r="DBI47" s="19"/>
      <c r="DBJ47" s="19"/>
      <c r="DBK47" s="19"/>
      <c r="DBL47" s="19"/>
      <c r="DBM47" s="19"/>
      <c r="DBN47" s="19"/>
      <c r="DBO47" s="19"/>
      <c r="DBP47" s="19"/>
      <c r="DBQ47" s="19"/>
      <c r="DBR47" s="19"/>
      <c r="DBS47" s="19"/>
      <c r="DBT47" s="19"/>
      <c r="DBU47" s="19"/>
      <c r="DBV47" s="19"/>
      <c r="DBW47" s="19"/>
      <c r="DBX47" s="19"/>
      <c r="DBY47" s="19"/>
      <c r="DBZ47" s="19"/>
      <c r="DCA47" s="19"/>
      <c r="DCB47" s="19"/>
      <c r="DCC47" s="19"/>
      <c r="DCD47" s="19"/>
      <c r="DCE47" s="19"/>
      <c r="DCF47" s="19"/>
      <c r="DCG47" s="19"/>
      <c r="DCH47" s="19"/>
      <c r="DCI47" s="19"/>
      <c r="DCJ47" s="19"/>
      <c r="DCK47" s="19"/>
      <c r="DCL47" s="19"/>
      <c r="DCM47" s="19"/>
      <c r="DCN47" s="19"/>
      <c r="DCO47" s="19"/>
      <c r="DCP47" s="19"/>
      <c r="DCQ47" s="19"/>
      <c r="DCR47" s="19"/>
      <c r="DCS47" s="19"/>
      <c r="DCT47" s="19"/>
      <c r="DCU47" s="19"/>
      <c r="DCV47" s="19"/>
      <c r="DCW47" s="19"/>
      <c r="DCX47" s="19"/>
      <c r="DCY47" s="19"/>
      <c r="DCZ47" s="19"/>
      <c r="DDA47" s="19"/>
      <c r="DDB47" s="19"/>
      <c r="DDC47" s="19"/>
      <c r="DDD47" s="19"/>
      <c r="DDE47" s="19"/>
      <c r="DDF47" s="19"/>
      <c r="DDG47" s="19"/>
      <c r="DDH47" s="19"/>
      <c r="DDI47" s="19"/>
      <c r="DDJ47" s="19"/>
      <c r="DDK47" s="19"/>
      <c r="DDL47" s="19"/>
      <c r="DDM47" s="19"/>
      <c r="DDN47" s="19"/>
      <c r="DDO47" s="19"/>
      <c r="DDP47" s="19"/>
      <c r="DDQ47" s="19"/>
      <c r="DDR47" s="19"/>
      <c r="DDS47" s="19"/>
      <c r="DDT47" s="19"/>
      <c r="DDU47" s="19"/>
      <c r="DDV47" s="19"/>
      <c r="DDW47" s="19"/>
      <c r="DDX47" s="19"/>
      <c r="DDY47" s="19"/>
      <c r="DDZ47" s="19"/>
      <c r="DEA47" s="19"/>
      <c r="DEB47" s="19"/>
      <c r="DEC47" s="19"/>
      <c r="DED47" s="19"/>
      <c r="DEE47" s="19"/>
      <c r="DEF47" s="19"/>
      <c r="DEG47" s="19"/>
      <c r="DEH47" s="19"/>
      <c r="DEI47" s="19"/>
      <c r="DEJ47" s="19"/>
      <c r="DEK47" s="19"/>
      <c r="DEL47" s="19"/>
      <c r="DEM47" s="19"/>
      <c r="DEN47" s="19"/>
      <c r="DEO47" s="19"/>
      <c r="DEP47" s="19"/>
      <c r="DEQ47" s="19"/>
      <c r="DER47" s="19"/>
      <c r="DES47" s="19"/>
      <c r="DET47" s="19"/>
      <c r="DEU47" s="19"/>
      <c r="DEV47" s="19"/>
      <c r="DEW47" s="19"/>
      <c r="DEX47" s="19"/>
      <c r="DEY47" s="19"/>
      <c r="DEZ47" s="19"/>
      <c r="DFA47" s="19"/>
      <c r="DFB47" s="19"/>
      <c r="DFC47" s="19"/>
      <c r="DFD47" s="19"/>
      <c r="DFE47" s="19"/>
      <c r="DFF47" s="19"/>
      <c r="DFG47" s="19"/>
      <c r="DFH47" s="19"/>
      <c r="DFI47" s="19"/>
      <c r="DFJ47" s="19"/>
      <c r="DFK47" s="19"/>
      <c r="DFL47" s="19"/>
      <c r="DFM47" s="19"/>
      <c r="DFN47" s="19"/>
      <c r="DFO47" s="19"/>
      <c r="DFP47" s="19"/>
      <c r="DFQ47" s="19"/>
      <c r="DFR47" s="19"/>
      <c r="DFS47" s="19"/>
      <c r="DFT47" s="19"/>
      <c r="DFU47" s="19"/>
      <c r="DFV47" s="19"/>
      <c r="DFW47" s="19"/>
      <c r="DFX47" s="19"/>
      <c r="DFY47" s="19"/>
      <c r="DFZ47" s="19"/>
      <c r="DGA47" s="19"/>
      <c r="DGB47" s="19"/>
      <c r="DGC47" s="19"/>
      <c r="DGD47" s="19"/>
      <c r="DGE47" s="19"/>
      <c r="DGF47" s="19"/>
      <c r="DGG47" s="19"/>
      <c r="DGH47" s="19"/>
      <c r="DGI47" s="19"/>
      <c r="DGJ47" s="19"/>
      <c r="DGK47" s="19"/>
      <c r="DGL47" s="19"/>
      <c r="DGM47" s="19"/>
      <c r="DGN47" s="19"/>
      <c r="DGO47" s="19"/>
      <c r="DGP47" s="19"/>
      <c r="DGQ47" s="19"/>
      <c r="DGR47" s="19"/>
      <c r="DGS47" s="19"/>
      <c r="DGT47" s="19"/>
      <c r="DGU47" s="19"/>
      <c r="DGV47" s="19"/>
      <c r="DGW47" s="19"/>
      <c r="DGX47" s="19"/>
      <c r="DGY47" s="19"/>
      <c r="DGZ47" s="19"/>
      <c r="DHA47" s="19"/>
      <c r="DHB47" s="19"/>
      <c r="DHC47" s="19"/>
      <c r="DHD47" s="19"/>
      <c r="DHE47" s="19"/>
      <c r="DHF47" s="19"/>
      <c r="DHG47" s="19"/>
      <c r="DHH47" s="19"/>
      <c r="DHI47" s="19"/>
      <c r="DHJ47" s="19"/>
      <c r="DHK47" s="19"/>
      <c r="DHL47" s="19"/>
      <c r="DHM47" s="19"/>
      <c r="DHN47" s="19"/>
      <c r="DHO47" s="19"/>
      <c r="DHP47" s="19"/>
      <c r="DHQ47" s="19"/>
      <c r="DHR47" s="19"/>
      <c r="DHS47" s="19"/>
      <c r="DHT47" s="19"/>
      <c r="DHU47" s="19"/>
      <c r="DHV47" s="19"/>
      <c r="DHW47" s="19"/>
      <c r="DHX47" s="19"/>
      <c r="DHY47" s="19"/>
      <c r="DHZ47" s="19"/>
      <c r="DIA47" s="19"/>
      <c r="DIB47" s="19"/>
      <c r="DIC47" s="19"/>
      <c r="DID47" s="19"/>
      <c r="DIE47" s="19"/>
      <c r="DIF47" s="19"/>
      <c r="DIG47" s="19"/>
      <c r="DIH47" s="19"/>
      <c r="DII47" s="19"/>
      <c r="DIJ47" s="19"/>
      <c r="DIK47" s="19"/>
      <c r="DIL47" s="19"/>
      <c r="DIM47" s="19"/>
      <c r="DIN47" s="19"/>
      <c r="DIO47" s="19"/>
      <c r="DIP47" s="19"/>
      <c r="DIQ47" s="19"/>
      <c r="DIR47" s="19"/>
      <c r="DIS47" s="19"/>
      <c r="DIT47" s="19"/>
      <c r="DIU47" s="19"/>
      <c r="DIV47" s="19"/>
      <c r="DIW47" s="19"/>
      <c r="DIX47" s="19"/>
      <c r="DIY47" s="19"/>
      <c r="DIZ47" s="19"/>
      <c r="DJA47" s="19"/>
      <c r="DJB47" s="19"/>
      <c r="DJC47" s="19"/>
      <c r="DJD47" s="19"/>
      <c r="DJE47" s="19"/>
      <c r="DJF47" s="19"/>
      <c r="DJG47" s="19"/>
      <c r="DJH47" s="19"/>
      <c r="DJI47" s="19"/>
      <c r="DJJ47" s="19"/>
      <c r="DJK47" s="19"/>
      <c r="DJL47" s="19"/>
      <c r="DJM47" s="19"/>
      <c r="DJN47" s="19"/>
      <c r="DJO47" s="19"/>
      <c r="DJP47" s="19"/>
      <c r="DJQ47" s="19"/>
      <c r="DJR47" s="19"/>
      <c r="DJS47" s="19"/>
      <c r="DJT47" s="19"/>
      <c r="DJU47" s="19"/>
      <c r="DJV47" s="19"/>
      <c r="DJW47" s="19"/>
      <c r="DJX47" s="19"/>
      <c r="DJY47" s="19"/>
      <c r="DJZ47" s="19"/>
      <c r="DKA47" s="19"/>
      <c r="DKB47" s="19"/>
      <c r="DKC47" s="19"/>
      <c r="DKD47" s="19"/>
      <c r="DKE47" s="19"/>
      <c r="DKF47" s="19"/>
      <c r="DKG47" s="19"/>
      <c r="DKH47" s="19"/>
      <c r="DKI47" s="19"/>
      <c r="DKJ47" s="19"/>
      <c r="DKK47" s="19"/>
      <c r="DKL47" s="19"/>
      <c r="DKM47" s="19"/>
      <c r="DKN47" s="19"/>
      <c r="DKO47" s="19"/>
      <c r="DKP47" s="19"/>
      <c r="DKQ47" s="19"/>
      <c r="DKR47" s="19"/>
      <c r="DKS47" s="19"/>
      <c r="DKT47" s="19"/>
      <c r="DKU47" s="19"/>
      <c r="DKV47" s="19"/>
      <c r="DKW47" s="19"/>
      <c r="DKX47" s="19"/>
      <c r="DKY47" s="19"/>
      <c r="DKZ47" s="19"/>
      <c r="DLA47" s="19"/>
      <c r="DLB47" s="19"/>
      <c r="DLC47" s="19"/>
      <c r="DLD47" s="19"/>
      <c r="DLE47" s="19"/>
      <c r="DLF47" s="19"/>
      <c r="DLG47" s="19"/>
      <c r="DLH47" s="19"/>
      <c r="DLI47" s="19"/>
      <c r="DLJ47" s="19"/>
      <c r="DLK47" s="19"/>
      <c r="DLL47" s="19"/>
      <c r="DLM47" s="19"/>
      <c r="DLN47" s="19"/>
      <c r="DLO47" s="19"/>
      <c r="DLP47" s="19"/>
      <c r="DLQ47" s="19"/>
      <c r="DLR47" s="19"/>
      <c r="DLS47" s="19"/>
      <c r="DLT47" s="19"/>
      <c r="DLU47" s="19"/>
      <c r="DLV47" s="19"/>
      <c r="DLW47" s="19"/>
      <c r="DLX47" s="19"/>
      <c r="DLY47" s="19"/>
      <c r="DLZ47" s="19"/>
      <c r="DMA47" s="19"/>
      <c r="DMB47" s="19"/>
      <c r="DMC47" s="19"/>
      <c r="DMD47" s="19"/>
      <c r="DME47" s="19"/>
      <c r="DMF47" s="19"/>
      <c r="DMG47" s="19"/>
      <c r="DMH47" s="19"/>
      <c r="DMI47" s="19"/>
      <c r="DMJ47" s="19"/>
      <c r="DMK47" s="19"/>
      <c r="DML47" s="19"/>
      <c r="DMM47" s="19"/>
      <c r="DMN47" s="19"/>
      <c r="DMO47" s="19"/>
      <c r="DMP47" s="19"/>
      <c r="DMQ47" s="19"/>
      <c r="DMR47" s="19"/>
      <c r="DMS47" s="19"/>
      <c r="DMT47" s="19"/>
      <c r="DMU47" s="19"/>
      <c r="DMV47" s="19"/>
      <c r="DMW47" s="19"/>
      <c r="DMX47" s="19"/>
      <c r="DMY47" s="19"/>
      <c r="DMZ47" s="19"/>
      <c r="DNA47" s="19"/>
      <c r="DNB47" s="19"/>
      <c r="DNC47" s="19"/>
      <c r="DND47" s="19"/>
      <c r="DNE47" s="19"/>
      <c r="DNF47" s="19"/>
      <c r="DNG47" s="19"/>
      <c r="DNH47" s="19"/>
      <c r="DNI47" s="19"/>
      <c r="DNJ47" s="19"/>
      <c r="DNK47" s="19"/>
      <c r="DNL47" s="19"/>
      <c r="DNM47" s="19"/>
      <c r="DNN47" s="19"/>
      <c r="DNO47" s="19"/>
      <c r="DNP47" s="19"/>
      <c r="DNQ47" s="19"/>
      <c r="DNR47" s="19"/>
      <c r="DNS47" s="19"/>
      <c r="DNT47" s="19"/>
      <c r="DNU47" s="19"/>
      <c r="DNV47" s="19"/>
      <c r="DNW47" s="19"/>
      <c r="DNX47" s="19"/>
      <c r="DNY47" s="19"/>
      <c r="DNZ47" s="19"/>
      <c r="DOA47" s="19"/>
      <c r="DOB47" s="19"/>
      <c r="DOC47" s="19"/>
      <c r="DOD47" s="19"/>
      <c r="DOE47" s="19"/>
      <c r="DOF47" s="19"/>
      <c r="DOG47" s="19"/>
      <c r="DOH47" s="19"/>
      <c r="DOI47" s="19"/>
      <c r="DOJ47" s="19"/>
      <c r="DOK47" s="19"/>
      <c r="DOL47" s="19"/>
      <c r="DOM47" s="19"/>
      <c r="DON47" s="19"/>
      <c r="DOO47" s="19"/>
      <c r="DOP47" s="19"/>
      <c r="DOQ47" s="19"/>
      <c r="DOR47" s="19"/>
      <c r="DOS47" s="19"/>
      <c r="DOT47" s="19"/>
      <c r="DOU47" s="19"/>
      <c r="DOV47" s="19"/>
      <c r="DOW47" s="19"/>
      <c r="DOX47" s="19"/>
      <c r="DOY47" s="19"/>
      <c r="DOZ47" s="19"/>
      <c r="DPA47" s="19"/>
      <c r="DPB47" s="19"/>
      <c r="DPC47" s="19"/>
      <c r="DPD47" s="19"/>
      <c r="DPE47" s="19"/>
      <c r="DPF47" s="19"/>
      <c r="DPG47" s="19"/>
      <c r="DPH47" s="19"/>
      <c r="DPI47" s="19"/>
      <c r="DPJ47" s="19"/>
      <c r="DPK47" s="19"/>
      <c r="DPL47" s="19"/>
      <c r="DPM47" s="19"/>
      <c r="DPN47" s="19"/>
      <c r="DPO47" s="19"/>
      <c r="DPP47" s="19"/>
      <c r="DPQ47" s="19"/>
      <c r="DPR47" s="19"/>
      <c r="DPS47" s="19"/>
      <c r="DPT47" s="19"/>
      <c r="DPU47" s="19"/>
      <c r="DPV47" s="19"/>
      <c r="DPW47" s="19"/>
      <c r="DPX47" s="19"/>
      <c r="DPY47" s="19"/>
      <c r="DPZ47" s="19"/>
      <c r="DQA47" s="19"/>
      <c r="DQB47" s="19"/>
      <c r="DQC47" s="19"/>
      <c r="DQD47" s="19"/>
      <c r="DQE47" s="19"/>
      <c r="DQF47" s="19"/>
      <c r="DQG47" s="19"/>
      <c r="DQH47" s="19"/>
      <c r="DQI47" s="19"/>
      <c r="DQJ47" s="19"/>
      <c r="DQK47" s="19"/>
      <c r="DQL47" s="19"/>
      <c r="DQM47" s="19"/>
      <c r="DQN47" s="19"/>
      <c r="DQO47" s="19"/>
      <c r="DQP47" s="19"/>
      <c r="DQQ47" s="19"/>
      <c r="DQR47" s="19"/>
      <c r="DQS47" s="19"/>
      <c r="DQT47" s="19"/>
      <c r="DQU47" s="19"/>
      <c r="DQV47" s="19"/>
      <c r="DQW47" s="19"/>
      <c r="DQX47" s="19"/>
      <c r="DQY47" s="19"/>
      <c r="DQZ47" s="19"/>
      <c r="DRA47" s="19"/>
      <c r="DRB47" s="19"/>
      <c r="DRC47" s="19"/>
      <c r="DRD47" s="19"/>
      <c r="DRE47" s="19"/>
      <c r="DRF47" s="19"/>
      <c r="DRG47" s="19"/>
      <c r="DRH47" s="19"/>
      <c r="DRI47" s="19"/>
      <c r="DRJ47" s="19"/>
      <c r="DRK47" s="19"/>
      <c r="DRL47" s="19"/>
      <c r="DRM47" s="19"/>
      <c r="DRN47" s="19"/>
      <c r="DRO47" s="19"/>
      <c r="DRP47" s="19"/>
      <c r="DRQ47" s="19"/>
      <c r="DRR47" s="19"/>
      <c r="DRS47" s="19"/>
      <c r="DRT47" s="19"/>
      <c r="DRU47" s="19"/>
      <c r="DRV47" s="19"/>
      <c r="DRW47" s="19"/>
      <c r="DRX47" s="19"/>
      <c r="DRY47" s="19"/>
      <c r="DRZ47" s="19"/>
      <c r="DSA47" s="19"/>
      <c r="DSB47" s="19"/>
      <c r="DSC47" s="19"/>
      <c r="DSD47" s="19"/>
      <c r="DSE47" s="19"/>
      <c r="DSF47" s="19"/>
      <c r="DSG47" s="19"/>
      <c r="DSH47" s="19"/>
      <c r="DSI47" s="19"/>
      <c r="DSJ47" s="19"/>
      <c r="DSK47" s="19"/>
      <c r="DSL47" s="19"/>
      <c r="DSM47" s="19"/>
      <c r="DSN47" s="19"/>
      <c r="DSO47" s="19"/>
      <c r="DSP47" s="19"/>
      <c r="DSQ47" s="19"/>
      <c r="DSR47" s="19"/>
      <c r="DSS47" s="19"/>
      <c r="DST47" s="19"/>
      <c r="DSU47" s="19"/>
      <c r="DSV47" s="19"/>
      <c r="DSW47" s="19"/>
      <c r="DSX47" s="19"/>
      <c r="DSY47" s="19"/>
      <c r="DSZ47" s="19"/>
      <c r="DTA47" s="19"/>
      <c r="DTB47" s="19"/>
      <c r="DTC47" s="19"/>
      <c r="DTD47" s="19"/>
      <c r="DTE47" s="19"/>
      <c r="DTF47" s="19"/>
      <c r="DTG47" s="19"/>
      <c r="DTH47" s="19"/>
      <c r="DTI47" s="19"/>
      <c r="DTJ47" s="19"/>
      <c r="DTK47" s="19"/>
      <c r="DTL47" s="19"/>
      <c r="DTM47" s="19"/>
      <c r="DTN47" s="19"/>
      <c r="DTO47" s="19"/>
      <c r="DTP47" s="19"/>
      <c r="DTQ47" s="19"/>
      <c r="DTR47" s="19"/>
      <c r="DTS47" s="19"/>
      <c r="DTT47" s="19"/>
      <c r="DTU47" s="19"/>
      <c r="DTV47" s="19"/>
      <c r="DTW47" s="19"/>
      <c r="DTX47" s="19"/>
      <c r="DTY47" s="19"/>
      <c r="DTZ47" s="19"/>
      <c r="DUA47" s="19"/>
      <c r="DUB47" s="19"/>
      <c r="DUC47" s="19"/>
      <c r="DUD47" s="19"/>
      <c r="DUE47" s="19"/>
      <c r="DUF47" s="19"/>
      <c r="DUG47" s="19"/>
      <c r="DUH47" s="19"/>
      <c r="DUI47" s="19"/>
      <c r="DUJ47" s="19"/>
      <c r="DUK47" s="19"/>
      <c r="DUL47" s="19"/>
      <c r="DUM47" s="19"/>
      <c r="DUN47" s="19"/>
      <c r="DUO47" s="19"/>
      <c r="DUP47" s="19"/>
      <c r="DUQ47" s="19"/>
      <c r="DUR47" s="19"/>
      <c r="DUS47" s="19"/>
      <c r="DUT47" s="19"/>
      <c r="DUU47" s="19"/>
      <c r="DUV47" s="19"/>
      <c r="DUW47" s="19"/>
      <c r="DUX47" s="19"/>
      <c r="DUY47" s="19"/>
      <c r="DUZ47" s="19"/>
      <c r="DVA47" s="19"/>
      <c r="DVB47" s="19"/>
      <c r="DVC47" s="19"/>
      <c r="DVD47" s="19"/>
      <c r="DVE47" s="19"/>
      <c r="DVF47" s="19"/>
      <c r="DVG47" s="19"/>
      <c r="DVH47" s="19"/>
      <c r="DVI47" s="19"/>
      <c r="DVJ47" s="19"/>
      <c r="DVK47" s="19"/>
      <c r="DVL47" s="19"/>
      <c r="DVM47" s="19"/>
      <c r="DVN47" s="19"/>
      <c r="DVO47" s="19"/>
      <c r="DVP47" s="19"/>
      <c r="DVQ47" s="19"/>
      <c r="DVR47" s="19"/>
      <c r="DVS47" s="19"/>
      <c r="DVT47" s="19"/>
      <c r="DVU47" s="19"/>
      <c r="DVV47" s="19"/>
      <c r="DVW47" s="19"/>
      <c r="DVX47" s="19"/>
      <c r="DVY47" s="19"/>
      <c r="DVZ47" s="19"/>
      <c r="DWA47" s="19"/>
      <c r="DWB47" s="19"/>
      <c r="DWC47" s="19"/>
      <c r="DWD47" s="19"/>
      <c r="DWE47" s="19"/>
      <c r="DWF47" s="19"/>
      <c r="DWG47" s="19"/>
      <c r="DWH47" s="19"/>
      <c r="DWI47" s="19"/>
      <c r="DWJ47" s="19"/>
      <c r="DWK47" s="19"/>
      <c r="DWL47" s="19"/>
      <c r="DWM47" s="19"/>
      <c r="DWN47" s="19"/>
      <c r="DWO47" s="19"/>
      <c r="DWP47" s="19"/>
      <c r="DWQ47" s="19"/>
      <c r="DWR47" s="19"/>
      <c r="DWS47" s="19"/>
      <c r="DWT47" s="19"/>
      <c r="DWU47" s="19"/>
      <c r="DWV47" s="19"/>
      <c r="DWW47" s="19"/>
      <c r="DWX47" s="19"/>
      <c r="DWY47" s="19"/>
      <c r="DWZ47" s="19"/>
      <c r="DXA47" s="19"/>
      <c r="DXB47" s="19"/>
      <c r="DXC47" s="19"/>
      <c r="DXD47" s="19"/>
      <c r="DXE47" s="19"/>
      <c r="DXF47" s="19"/>
      <c r="DXG47" s="19"/>
      <c r="DXH47" s="19"/>
      <c r="DXI47" s="19"/>
      <c r="DXJ47" s="19"/>
      <c r="DXK47" s="19"/>
      <c r="DXL47" s="19"/>
      <c r="DXM47" s="19"/>
      <c r="DXN47" s="19"/>
      <c r="DXO47" s="19"/>
      <c r="DXP47" s="19"/>
      <c r="DXQ47" s="19"/>
      <c r="DXR47" s="19"/>
      <c r="DXS47" s="19"/>
      <c r="DXT47" s="19"/>
      <c r="DXU47" s="19"/>
      <c r="DXV47" s="19"/>
      <c r="DXW47" s="19"/>
      <c r="DXX47" s="19"/>
      <c r="DXY47" s="19"/>
      <c r="DXZ47" s="19"/>
      <c r="DYA47" s="19"/>
      <c r="DYB47" s="19"/>
      <c r="DYC47" s="19"/>
      <c r="DYD47" s="19"/>
      <c r="DYE47" s="19"/>
      <c r="DYF47" s="19"/>
      <c r="DYG47" s="19"/>
      <c r="DYH47" s="19"/>
      <c r="DYI47" s="19"/>
      <c r="DYJ47" s="19"/>
      <c r="DYK47" s="19"/>
      <c r="DYL47" s="19"/>
      <c r="DYM47" s="19"/>
      <c r="DYN47" s="19"/>
      <c r="DYO47" s="19"/>
      <c r="DYP47" s="19"/>
      <c r="DYQ47" s="19"/>
      <c r="DYR47" s="19"/>
      <c r="DYS47" s="19"/>
      <c r="DYT47" s="19"/>
      <c r="DYU47" s="19"/>
      <c r="DYV47" s="19"/>
      <c r="DYW47" s="19"/>
      <c r="DYX47" s="19"/>
      <c r="DYY47" s="19"/>
      <c r="DYZ47" s="19"/>
      <c r="DZA47" s="19"/>
      <c r="DZB47" s="19"/>
      <c r="DZC47" s="19"/>
      <c r="DZD47" s="19"/>
      <c r="DZE47" s="19"/>
      <c r="DZF47" s="19"/>
      <c r="DZG47" s="19"/>
      <c r="DZH47" s="19"/>
      <c r="DZI47" s="19"/>
      <c r="DZJ47" s="19"/>
      <c r="DZK47" s="19"/>
      <c r="DZL47" s="19"/>
      <c r="DZM47" s="19"/>
      <c r="DZN47" s="19"/>
      <c r="DZO47" s="19"/>
      <c r="DZP47" s="19"/>
      <c r="DZQ47" s="19"/>
      <c r="DZR47" s="19"/>
      <c r="DZS47" s="19"/>
      <c r="DZT47" s="19"/>
      <c r="DZU47" s="19"/>
      <c r="DZV47" s="19"/>
      <c r="DZW47" s="19"/>
      <c r="DZX47" s="19"/>
      <c r="DZY47" s="19"/>
      <c r="DZZ47" s="19"/>
      <c r="EAA47" s="19"/>
      <c r="EAB47" s="19"/>
      <c r="EAC47" s="19"/>
      <c r="EAD47" s="19"/>
      <c r="EAE47" s="19"/>
      <c r="EAF47" s="19"/>
      <c r="EAG47" s="19"/>
      <c r="EAH47" s="19"/>
      <c r="EAI47" s="19"/>
      <c r="EAJ47" s="19"/>
      <c r="EAK47" s="19"/>
      <c r="EAL47" s="19"/>
      <c r="EAM47" s="19"/>
      <c r="EAN47" s="19"/>
      <c r="EAO47" s="19"/>
      <c r="EAP47" s="19"/>
      <c r="EAQ47" s="19"/>
      <c r="EAR47" s="19"/>
      <c r="EAS47" s="19"/>
      <c r="EAT47" s="19"/>
      <c r="EAU47" s="19"/>
      <c r="EAV47" s="19"/>
      <c r="EAW47" s="19"/>
      <c r="EAX47" s="19"/>
      <c r="EAY47" s="19"/>
      <c r="EAZ47" s="19"/>
      <c r="EBA47" s="19"/>
      <c r="EBB47" s="19"/>
      <c r="EBC47" s="19"/>
      <c r="EBD47" s="19"/>
      <c r="EBE47" s="19"/>
      <c r="EBF47" s="19"/>
      <c r="EBG47" s="19"/>
      <c r="EBH47" s="19"/>
      <c r="EBI47" s="19"/>
      <c r="EBJ47" s="19"/>
      <c r="EBK47" s="19"/>
      <c r="EBL47" s="19"/>
      <c r="EBM47" s="19"/>
      <c r="EBN47" s="19"/>
      <c r="EBO47" s="19"/>
      <c r="EBP47" s="19"/>
      <c r="EBQ47" s="19"/>
      <c r="EBR47" s="19"/>
      <c r="EBS47" s="19"/>
      <c r="EBT47" s="19"/>
      <c r="EBU47" s="19"/>
      <c r="EBV47" s="19"/>
      <c r="EBW47" s="19"/>
      <c r="EBX47" s="19"/>
      <c r="EBY47" s="19"/>
      <c r="EBZ47" s="19"/>
      <c r="ECA47" s="19"/>
      <c r="ECB47" s="19"/>
      <c r="ECC47" s="19"/>
      <c r="ECD47" s="19"/>
      <c r="ECE47" s="19"/>
      <c r="ECF47" s="19"/>
      <c r="ECG47" s="19"/>
      <c r="ECH47" s="19"/>
      <c r="ECI47" s="19"/>
      <c r="ECJ47" s="19"/>
      <c r="ECK47" s="19"/>
      <c r="ECL47" s="19"/>
      <c r="ECM47" s="19"/>
      <c r="ECN47" s="19"/>
      <c r="ECO47" s="19"/>
      <c r="ECP47" s="19"/>
      <c r="ECQ47" s="19"/>
      <c r="ECR47" s="19"/>
      <c r="ECS47" s="19"/>
      <c r="ECT47" s="19"/>
      <c r="ECU47" s="19"/>
      <c r="ECV47" s="19"/>
      <c r="ECW47" s="19"/>
      <c r="ECX47" s="19"/>
      <c r="ECY47" s="19"/>
      <c r="ECZ47" s="19"/>
      <c r="EDA47" s="19"/>
      <c r="EDB47" s="19"/>
      <c r="EDC47" s="19"/>
      <c r="EDD47" s="19"/>
      <c r="EDE47" s="19"/>
      <c r="EDF47" s="19"/>
      <c r="EDG47" s="19"/>
      <c r="EDH47" s="19"/>
      <c r="EDI47" s="19"/>
      <c r="EDJ47" s="19"/>
      <c r="EDK47" s="19"/>
      <c r="EDL47" s="19"/>
      <c r="EDM47" s="19"/>
      <c r="EDN47" s="19"/>
      <c r="EDO47" s="19"/>
      <c r="EDP47" s="19"/>
      <c r="EDQ47" s="19"/>
      <c r="EDR47" s="19"/>
      <c r="EDS47" s="19"/>
      <c r="EDT47" s="19"/>
      <c r="EDU47" s="19"/>
      <c r="EDV47" s="19"/>
      <c r="EDW47" s="19"/>
      <c r="EDX47" s="19"/>
      <c r="EDY47" s="19"/>
      <c r="EDZ47" s="19"/>
      <c r="EEA47" s="19"/>
      <c r="EEB47" s="19"/>
      <c r="EEC47" s="19"/>
      <c r="EED47" s="19"/>
      <c r="EEE47" s="19"/>
      <c r="EEF47" s="19"/>
      <c r="EEG47" s="19"/>
      <c r="EEH47" s="19"/>
      <c r="EEI47" s="19"/>
      <c r="EEJ47" s="19"/>
      <c r="EEK47" s="19"/>
      <c r="EEL47" s="19"/>
      <c r="EEM47" s="19"/>
      <c r="EEN47" s="19"/>
      <c r="EEO47" s="19"/>
      <c r="EEP47" s="19"/>
      <c r="EEQ47" s="19"/>
      <c r="EER47" s="19"/>
      <c r="EES47" s="19"/>
      <c r="EET47" s="19"/>
      <c r="EEU47" s="19"/>
      <c r="EEV47" s="19"/>
      <c r="EEW47" s="19"/>
      <c r="EEX47" s="19"/>
      <c r="EEY47" s="19"/>
      <c r="EEZ47" s="19"/>
      <c r="EFA47" s="19"/>
      <c r="EFB47" s="19"/>
      <c r="EFC47" s="19"/>
      <c r="EFD47" s="19"/>
      <c r="EFE47" s="19"/>
      <c r="EFF47" s="19"/>
      <c r="EFG47" s="19"/>
      <c r="EFH47" s="19"/>
      <c r="EFI47" s="19"/>
      <c r="EFJ47" s="19"/>
      <c r="EFK47" s="19"/>
      <c r="EFL47" s="19"/>
      <c r="EFM47" s="19"/>
      <c r="EFN47" s="19"/>
      <c r="EFO47" s="19"/>
      <c r="EFP47" s="19"/>
      <c r="EFQ47" s="19"/>
      <c r="EFR47" s="19"/>
      <c r="EFS47" s="19"/>
      <c r="EFT47" s="19"/>
      <c r="EFU47" s="19"/>
      <c r="EFV47" s="19"/>
      <c r="EFW47" s="19"/>
      <c r="EFX47" s="19"/>
      <c r="EFY47" s="19"/>
      <c r="EFZ47" s="19"/>
      <c r="EGA47" s="19"/>
      <c r="EGB47" s="19"/>
      <c r="EGC47" s="19"/>
      <c r="EGD47" s="19"/>
      <c r="EGE47" s="19"/>
      <c r="EGF47" s="19"/>
      <c r="EGG47" s="19"/>
      <c r="EGH47" s="19"/>
      <c r="EGI47" s="19"/>
      <c r="EGJ47" s="19"/>
      <c r="EGK47" s="19"/>
      <c r="EGL47" s="19"/>
      <c r="EGM47" s="19"/>
      <c r="EGN47" s="19"/>
      <c r="EGO47" s="19"/>
      <c r="EGP47" s="19"/>
      <c r="EGQ47" s="19"/>
      <c r="EGR47" s="19"/>
      <c r="EGS47" s="19"/>
      <c r="EGT47" s="19"/>
      <c r="EGU47" s="19"/>
      <c r="EGV47" s="19"/>
      <c r="EGW47" s="19"/>
      <c r="EGX47" s="19"/>
      <c r="EGY47" s="19"/>
      <c r="EGZ47" s="19"/>
      <c r="EHA47" s="19"/>
      <c r="EHB47" s="19"/>
      <c r="EHC47" s="19"/>
      <c r="EHD47" s="19"/>
      <c r="EHE47" s="19"/>
      <c r="EHF47" s="19"/>
      <c r="EHG47" s="19"/>
      <c r="EHH47" s="19"/>
      <c r="EHI47" s="19"/>
      <c r="EHJ47" s="19"/>
      <c r="EHK47" s="19"/>
      <c r="EHL47" s="19"/>
      <c r="EHM47" s="19"/>
      <c r="EHN47" s="19"/>
      <c r="EHO47" s="19"/>
      <c r="EHP47" s="19"/>
      <c r="EHQ47" s="19"/>
      <c r="EHR47" s="19"/>
      <c r="EHS47" s="19"/>
      <c r="EHT47" s="19"/>
      <c r="EHU47" s="19"/>
      <c r="EHV47" s="19"/>
      <c r="EHW47" s="19"/>
      <c r="EHX47" s="19"/>
      <c r="EHY47" s="19"/>
      <c r="EHZ47" s="19"/>
      <c r="EIA47" s="19"/>
      <c r="EIB47" s="19"/>
      <c r="EIC47" s="19"/>
      <c r="EID47" s="19"/>
      <c r="EIE47" s="19"/>
      <c r="EIF47" s="19"/>
      <c r="EIG47" s="19"/>
      <c r="EIH47" s="19"/>
      <c r="EII47" s="19"/>
      <c r="EIJ47" s="19"/>
      <c r="EIK47" s="19"/>
      <c r="EIL47" s="19"/>
      <c r="EIM47" s="19"/>
      <c r="EIN47" s="19"/>
      <c r="EIO47" s="19"/>
      <c r="EIP47" s="19"/>
      <c r="EIQ47" s="19"/>
      <c r="EIR47" s="19"/>
      <c r="EIS47" s="19"/>
      <c r="EIT47" s="19"/>
      <c r="EIU47" s="19"/>
      <c r="EIV47" s="19"/>
      <c r="EIW47" s="19"/>
      <c r="EIX47" s="19"/>
      <c r="EIY47" s="19"/>
      <c r="EIZ47" s="19"/>
      <c r="EJA47" s="19"/>
      <c r="EJB47" s="19"/>
      <c r="EJC47" s="19"/>
      <c r="EJD47" s="19"/>
      <c r="EJE47" s="19"/>
      <c r="EJF47" s="19"/>
      <c r="EJG47" s="19"/>
      <c r="EJH47" s="19"/>
      <c r="EJI47" s="19"/>
      <c r="EJJ47" s="19"/>
      <c r="EJK47" s="19"/>
      <c r="EJL47" s="19"/>
      <c r="EJM47" s="19"/>
      <c r="EJN47" s="19"/>
      <c r="EJO47" s="19"/>
      <c r="EJP47" s="19"/>
      <c r="EJQ47" s="19"/>
      <c r="EJR47" s="19"/>
      <c r="EJS47" s="19"/>
      <c r="EJT47" s="19"/>
      <c r="EJU47" s="19"/>
      <c r="EJV47" s="19"/>
      <c r="EJW47" s="19"/>
      <c r="EJX47" s="19"/>
      <c r="EJY47" s="19"/>
      <c r="EJZ47" s="19"/>
      <c r="EKA47" s="19"/>
      <c r="EKB47" s="19"/>
      <c r="EKC47" s="19"/>
      <c r="EKD47" s="19"/>
      <c r="EKE47" s="19"/>
      <c r="EKF47" s="19"/>
      <c r="EKG47" s="19"/>
      <c r="EKH47" s="19"/>
      <c r="EKI47" s="19"/>
      <c r="EKJ47" s="19"/>
      <c r="EKK47" s="19"/>
      <c r="EKL47" s="19"/>
      <c r="EKM47" s="19"/>
      <c r="EKN47" s="19"/>
      <c r="EKO47" s="19"/>
      <c r="EKP47" s="19"/>
      <c r="EKQ47" s="19"/>
      <c r="EKR47" s="19"/>
      <c r="EKS47" s="19"/>
      <c r="EKT47" s="19"/>
      <c r="EKU47" s="19"/>
      <c r="EKV47" s="19"/>
      <c r="EKW47" s="19"/>
      <c r="EKX47" s="19"/>
      <c r="EKY47" s="19"/>
      <c r="EKZ47" s="19"/>
      <c r="ELA47" s="19"/>
      <c r="ELB47" s="19"/>
      <c r="ELC47" s="19"/>
      <c r="ELD47" s="19"/>
      <c r="ELE47" s="19"/>
      <c r="ELF47" s="19"/>
      <c r="ELG47" s="19"/>
      <c r="ELH47" s="19"/>
      <c r="ELI47" s="19"/>
      <c r="ELJ47" s="19"/>
      <c r="ELK47" s="19"/>
      <c r="ELL47" s="19"/>
      <c r="ELM47" s="19"/>
      <c r="ELN47" s="19"/>
      <c r="ELO47" s="19"/>
      <c r="ELP47" s="19"/>
      <c r="ELQ47" s="19"/>
      <c r="ELR47" s="19"/>
      <c r="ELS47" s="19"/>
      <c r="ELT47" s="19"/>
      <c r="ELU47" s="19"/>
      <c r="ELV47" s="19"/>
      <c r="ELW47" s="19"/>
      <c r="ELX47" s="19"/>
      <c r="ELY47" s="19"/>
      <c r="ELZ47" s="19"/>
      <c r="EMA47" s="19"/>
      <c r="EMB47" s="19"/>
      <c r="EMC47" s="19"/>
      <c r="EMD47" s="19"/>
      <c r="EME47" s="19"/>
      <c r="EMF47" s="19"/>
      <c r="EMG47" s="19"/>
      <c r="EMH47" s="19"/>
      <c r="EMI47" s="19"/>
      <c r="EMJ47" s="19"/>
      <c r="EMK47" s="19"/>
      <c r="EML47" s="19"/>
      <c r="EMM47" s="19"/>
      <c r="EMN47" s="19"/>
      <c r="EMO47" s="19"/>
      <c r="EMP47" s="19"/>
      <c r="EMQ47" s="19"/>
      <c r="EMR47" s="19"/>
      <c r="EMS47" s="19"/>
      <c r="EMT47" s="19"/>
      <c r="EMU47" s="19"/>
      <c r="EMV47" s="19"/>
      <c r="EMW47" s="19"/>
      <c r="EMX47" s="19"/>
      <c r="EMY47" s="19"/>
      <c r="EMZ47" s="19"/>
      <c r="ENA47" s="19"/>
      <c r="ENB47" s="19"/>
      <c r="ENC47" s="19"/>
      <c r="END47" s="19"/>
      <c r="ENE47" s="19"/>
      <c r="ENF47" s="19"/>
      <c r="ENG47" s="19"/>
      <c r="ENH47" s="19"/>
      <c r="ENI47" s="19"/>
      <c r="ENJ47" s="19"/>
      <c r="ENK47" s="19"/>
      <c r="ENL47" s="19"/>
      <c r="ENM47" s="19"/>
      <c r="ENN47" s="19"/>
      <c r="ENO47" s="19"/>
      <c r="ENP47" s="19"/>
      <c r="ENQ47" s="19"/>
      <c r="ENR47" s="19"/>
      <c r="ENS47" s="19"/>
      <c r="ENT47" s="19"/>
      <c r="ENU47" s="19"/>
      <c r="ENV47" s="19"/>
      <c r="ENW47" s="19"/>
      <c r="ENX47" s="19"/>
      <c r="ENY47" s="19"/>
      <c r="ENZ47" s="19"/>
      <c r="EOA47" s="19"/>
      <c r="EOB47" s="19"/>
      <c r="EOC47" s="19"/>
      <c r="EOD47" s="19"/>
      <c r="EOE47" s="19"/>
      <c r="EOF47" s="19"/>
      <c r="EOG47" s="19"/>
      <c r="EOH47" s="19"/>
      <c r="EOI47" s="19"/>
      <c r="EOJ47" s="19"/>
      <c r="EOK47" s="19"/>
      <c r="EOL47" s="19"/>
      <c r="EOM47" s="19"/>
      <c r="EON47" s="19"/>
      <c r="EOO47" s="19"/>
      <c r="EOP47" s="19"/>
      <c r="EOQ47" s="19"/>
      <c r="EOR47" s="19"/>
      <c r="EOS47" s="19"/>
      <c r="EOT47" s="19"/>
      <c r="EOU47" s="19"/>
      <c r="EOV47" s="19"/>
      <c r="EOW47" s="19"/>
      <c r="EOX47" s="19"/>
      <c r="EOY47" s="19"/>
      <c r="EOZ47" s="19"/>
      <c r="EPA47" s="19"/>
      <c r="EPB47" s="19"/>
      <c r="EPC47" s="19"/>
      <c r="EPD47" s="19"/>
      <c r="EPE47" s="19"/>
      <c r="EPF47" s="19"/>
      <c r="EPG47" s="19"/>
      <c r="EPH47" s="19"/>
      <c r="EPI47" s="19"/>
      <c r="EPJ47" s="19"/>
      <c r="EPK47" s="19"/>
      <c r="EPL47" s="19"/>
      <c r="EPM47" s="19"/>
      <c r="EPN47" s="19"/>
      <c r="EPO47" s="19"/>
      <c r="EPP47" s="19"/>
      <c r="EPQ47" s="19"/>
      <c r="EPR47" s="19"/>
      <c r="EPS47" s="19"/>
      <c r="EPT47" s="19"/>
      <c r="EPU47" s="19"/>
      <c r="EPV47" s="19"/>
      <c r="EPW47" s="19"/>
      <c r="EPX47" s="19"/>
      <c r="EPY47" s="19"/>
      <c r="EPZ47" s="19"/>
      <c r="EQA47" s="19"/>
      <c r="EQB47" s="19"/>
      <c r="EQC47" s="19"/>
      <c r="EQD47" s="19"/>
      <c r="EQE47" s="19"/>
      <c r="EQF47" s="19"/>
      <c r="EQG47" s="19"/>
      <c r="EQH47" s="19"/>
      <c r="EQI47" s="19"/>
      <c r="EQJ47" s="19"/>
      <c r="EQK47" s="19"/>
      <c r="EQL47" s="19"/>
      <c r="EQM47" s="19"/>
      <c r="EQN47" s="19"/>
      <c r="EQO47" s="19"/>
      <c r="EQP47" s="19"/>
      <c r="EQQ47" s="19"/>
      <c r="EQR47" s="19"/>
      <c r="EQS47" s="19"/>
      <c r="EQT47" s="19"/>
      <c r="EQU47" s="19"/>
      <c r="EQV47" s="19"/>
      <c r="EQW47" s="19"/>
      <c r="EQX47" s="19"/>
      <c r="EQY47" s="19"/>
      <c r="EQZ47" s="19"/>
      <c r="ERA47" s="19"/>
      <c r="ERB47" s="19"/>
      <c r="ERC47" s="19"/>
      <c r="ERD47" s="19"/>
      <c r="ERE47" s="19"/>
      <c r="ERF47" s="19"/>
      <c r="ERG47" s="19"/>
      <c r="ERH47" s="19"/>
      <c r="ERI47" s="19"/>
      <c r="ERJ47" s="19"/>
      <c r="ERK47" s="19"/>
      <c r="ERL47" s="19"/>
      <c r="ERM47" s="19"/>
      <c r="ERN47" s="19"/>
      <c r="ERO47" s="19"/>
      <c r="ERP47" s="19"/>
      <c r="ERQ47" s="19"/>
      <c r="ERR47" s="19"/>
      <c r="ERS47" s="19"/>
      <c r="ERT47" s="19"/>
      <c r="ERU47" s="19"/>
      <c r="ERV47" s="19"/>
      <c r="ERW47" s="19"/>
      <c r="ERX47" s="19"/>
      <c r="ERY47" s="19"/>
      <c r="ERZ47" s="19"/>
      <c r="ESA47" s="19"/>
      <c r="ESB47" s="19"/>
      <c r="ESC47" s="19"/>
      <c r="ESD47" s="19"/>
      <c r="ESE47" s="19"/>
      <c r="ESF47" s="19"/>
      <c r="ESG47" s="19"/>
      <c r="ESH47" s="19"/>
      <c r="ESI47" s="19"/>
      <c r="ESJ47" s="19"/>
      <c r="ESK47" s="19"/>
      <c r="ESL47" s="19"/>
      <c r="ESM47" s="19"/>
      <c r="ESN47" s="19"/>
      <c r="ESO47" s="19"/>
      <c r="ESP47" s="19"/>
      <c r="ESQ47" s="19"/>
      <c r="ESR47" s="19"/>
      <c r="ESS47" s="19"/>
      <c r="EST47" s="19"/>
      <c r="ESU47" s="19"/>
      <c r="ESV47" s="19"/>
      <c r="ESW47" s="19"/>
      <c r="ESX47" s="19"/>
      <c r="ESY47" s="19"/>
      <c r="ESZ47" s="19"/>
      <c r="ETA47" s="19"/>
      <c r="ETB47" s="19"/>
      <c r="ETC47" s="19"/>
      <c r="ETD47" s="19"/>
      <c r="ETE47" s="19"/>
      <c r="ETF47" s="19"/>
      <c r="ETG47" s="19"/>
      <c r="ETH47" s="19"/>
      <c r="ETI47" s="19"/>
      <c r="ETJ47" s="19"/>
      <c r="ETK47" s="19"/>
      <c r="ETL47" s="19"/>
      <c r="ETM47" s="19"/>
      <c r="ETN47" s="19"/>
      <c r="ETO47" s="19"/>
      <c r="ETP47" s="19"/>
      <c r="ETQ47" s="19"/>
      <c r="ETR47" s="19"/>
      <c r="ETS47" s="19"/>
      <c r="ETT47" s="19"/>
      <c r="ETU47" s="19"/>
      <c r="ETV47" s="19"/>
      <c r="ETW47" s="19"/>
      <c r="ETX47" s="19"/>
      <c r="ETY47" s="19"/>
      <c r="ETZ47" s="19"/>
      <c r="EUA47" s="19"/>
      <c r="EUB47" s="19"/>
      <c r="EUC47" s="19"/>
      <c r="EUD47" s="19"/>
      <c r="EUE47" s="19"/>
      <c r="EUF47" s="19"/>
      <c r="EUG47" s="19"/>
      <c r="EUH47" s="19"/>
      <c r="EUI47" s="19"/>
      <c r="EUJ47" s="19"/>
      <c r="EUK47" s="19"/>
      <c r="EUL47" s="19"/>
      <c r="EUM47" s="19"/>
      <c r="EUN47" s="19"/>
      <c r="EUO47" s="19"/>
      <c r="EUP47" s="19"/>
      <c r="EUQ47" s="19"/>
      <c r="EUR47" s="19"/>
      <c r="EUS47" s="19"/>
      <c r="EUT47" s="19"/>
      <c r="EUU47" s="19"/>
      <c r="EUV47" s="19"/>
      <c r="EUW47" s="19"/>
      <c r="EUX47" s="19"/>
      <c r="EUY47" s="19"/>
      <c r="EUZ47" s="19"/>
      <c r="EVA47" s="19"/>
      <c r="EVB47" s="19"/>
      <c r="EVC47" s="19"/>
      <c r="EVD47" s="19"/>
      <c r="EVE47" s="19"/>
      <c r="EVF47" s="19"/>
      <c r="EVG47" s="19"/>
      <c r="EVH47" s="19"/>
      <c r="EVI47" s="19"/>
      <c r="EVJ47" s="19"/>
      <c r="EVK47" s="19"/>
      <c r="EVL47" s="19"/>
      <c r="EVM47" s="19"/>
      <c r="EVN47" s="19"/>
      <c r="EVO47" s="19"/>
      <c r="EVP47" s="19"/>
      <c r="EVQ47" s="19"/>
      <c r="EVR47" s="19"/>
      <c r="EVS47" s="19"/>
      <c r="EVT47" s="19"/>
      <c r="EVU47" s="19"/>
      <c r="EVV47" s="19"/>
      <c r="EVW47" s="19"/>
      <c r="EVX47" s="19"/>
      <c r="EVY47" s="19"/>
      <c r="EVZ47" s="19"/>
      <c r="EWA47" s="19"/>
      <c r="EWB47" s="19"/>
      <c r="EWC47" s="19"/>
      <c r="EWD47" s="19"/>
      <c r="EWE47" s="19"/>
      <c r="EWF47" s="19"/>
      <c r="EWG47" s="19"/>
      <c r="EWH47" s="19"/>
      <c r="EWI47" s="19"/>
      <c r="EWJ47" s="19"/>
      <c r="EWK47" s="19"/>
      <c r="EWL47" s="19"/>
      <c r="EWM47" s="19"/>
      <c r="EWN47" s="19"/>
      <c r="EWO47" s="19"/>
      <c r="EWP47" s="19"/>
      <c r="EWQ47" s="19"/>
      <c r="EWR47" s="19"/>
      <c r="EWS47" s="19"/>
      <c r="EWT47" s="19"/>
      <c r="EWU47" s="19"/>
      <c r="EWV47" s="19"/>
      <c r="EWW47" s="19"/>
      <c r="EWX47" s="19"/>
      <c r="EWY47" s="19"/>
      <c r="EWZ47" s="19"/>
      <c r="EXA47" s="19"/>
      <c r="EXB47" s="19"/>
      <c r="EXC47" s="19"/>
      <c r="EXD47" s="19"/>
      <c r="EXE47" s="19"/>
      <c r="EXF47" s="19"/>
      <c r="EXG47" s="19"/>
      <c r="EXH47" s="19"/>
      <c r="EXI47" s="19"/>
      <c r="EXJ47" s="19"/>
      <c r="EXK47" s="19"/>
      <c r="EXL47" s="19"/>
      <c r="EXM47" s="19"/>
      <c r="EXN47" s="19"/>
      <c r="EXO47" s="19"/>
      <c r="EXP47" s="19"/>
      <c r="EXQ47" s="19"/>
      <c r="EXR47" s="19"/>
      <c r="EXS47" s="19"/>
      <c r="EXT47" s="19"/>
      <c r="EXU47" s="19"/>
      <c r="EXV47" s="19"/>
      <c r="EXW47" s="19"/>
      <c r="EXX47" s="19"/>
      <c r="EXY47" s="19"/>
      <c r="EXZ47" s="19"/>
      <c r="EYA47" s="19"/>
      <c r="EYB47" s="19"/>
      <c r="EYC47" s="19"/>
      <c r="EYD47" s="19"/>
      <c r="EYE47" s="19"/>
      <c r="EYF47" s="19"/>
      <c r="EYG47" s="19"/>
      <c r="EYH47" s="19"/>
      <c r="EYI47" s="19"/>
      <c r="EYJ47" s="19"/>
      <c r="EYK47" s="19"/>
      <c r="EYL47" s="19"/>
      <c r="EYM47" s="19"/>
      <c r="EYN47" s="19"/>
      <c r="EYO47" s="19"/>
      <c r="EYP47" s="19"/>
      <c r="EYQ47" s="19"/>
      <c r="EYR47" s="19"/>
      <c r="EYS47" s="19"/>
      <c r="EYT47" s="19"/>
      <c r="EYU47" s="19"/>
      <c r="EYV47" s="19"/>
      <c r="EYW47" s="19"/>
      <c r="EYX47" s="19"/>
      <c r="EYY47" s="19"/>
      <c r="EYZ47" s="19"/>
      <c r="EZA47" s="19"/>
      <c r="EZB47" s="19"/>
      <c r="EZC47" s="19"/>
      <c r="EZD47" s="19"/>
      <c r="EZE47" s="19"/>
      <c r="EZF47" s="19"/>
      <c r="EZG47" s="19"/>
      <c r="EZH47" s="19"/>
      <c r="EZI47" s="19"/>
      <c r="EZJ47" s="19"/>
      <c r="EZK47" s="19"/>
      <c r="EZL47" s="19"/>
      <c r="EZM47" s="19"/>
      <c r="EZN47" s="19"/>
      <c r="EZO47" s="19"/>
      <c r="EZP47" s="19"/>
      <c r="EZQ47" s="19"/>
      <c r="EZR47" s="19"/>
      <c r="EZS47" s="19"/>
      <c r="EZT47" s="19"/>
      <c r="EZU47" s="19"/>
      <c r="EZV47" s="19"/>
      <c r="EZW47" s="19"/>
      <c r="EZX47" s="19"/>
      <c r="EZY47" s="19"/>
      <c r="EZZ47" s="19"/>
      <c r="FAA47" s="19"/>
      <c r="FAB47" s="19"/>
      <c r="FAC47" s="19"/>
      <c r="FAD47" s="19"/>
      <c r="FAE47" s="19"/>
      <c r="FAF47" s="19"/>
      <c r="FAG47" s="19"/>
      <c r="FAH47" s="19"/>
      <c r="FAI47" s="19"/>
      <c r="FAJ47" s="19"/>
      <c r="FAK47" s="19"/>
      <c r="FAL47" s="19"/>
      <c r="FAM47" s="19"/>
      <c r="FAN47" s="19"/>
      <c r="FAO47" s="19"/>
      <c r="FAP47" s="19"/>
      <c r="FAQ47" s="19"/>
      <c r="FAR47" s="19"/>
      <c r="FAS47" s="19"/>
      <c r="FAT47" s="19"/>
      <c r="FAU47" s="19"/>
      <c r="FAV47" s="19"/>
      <c r="FAW47" s="19"/>
      <c r="FAX47" s="19"/>
      <c r="FAY47" s="19"/>
      <c r="FAZ47" s="19"/>
      <c r="FBA47" s="19"/>
      <c r="FBB47" s="19"/>
      <c r="FBC47" s="19"/>
      <c r="FBD47" s="19"/>
      <c r="FBE47" s="19"/>
      <c r="FBF47" s="19"/>
      <c r="FBG47" s="19"/>
      <c r="FBH47" s="19"/>
      <c r="FBI47" s="19"/>
      <c r="FBJ47" s="19"/>
      <c r="FBK47" s="19"/>
      <c r="FBL47" s="19"/>
      <c r="FBM47" s="19"/>
      <c r="FBN47" s="19"/>
      <c r="FBO47" s="19"/>
      <c r="FBP47" s="19"/>
      <c r="FBQ47" s="19"/>
      <c r="FBR47" s="19"/>
      <c r="FBS47" s="19"/>
      <c r="FBT47" s="19"/>
      <c r="FBU47" s="19"/>
      <c r="FBV47" s="19"/>
      <c r="FBW47" s="19"/>
      <c r="FBX47" s="19"/>
      <c r="FBY47" s="19"/>
      <c r="FBZ47" s="19"/>
      <c r="FCA47" s="19"/>
      <c r="FCB47" s="19"/>
      <c r="FCC47" s="19"/>
      <c r="FCD47" s="19"/>
      <c r="FCE47" s="19"/>
      <c r="FCF47" s="19"/>
      <c r="FCG47" s="19"/>
      <c r="FCH47" s="19"/>
      <c r="FCI47" s="19"/>
      <c r="FCJ47" s="19"/>
      <c r="FCK47" s="19"/>
      <c r="FCL47" s="19"/>
      <c r="FCM47" s="19"/>
      <c r="FCN47" s="19"/>
      <c r="FCO47" s="19"/>
      <c r="FCP47" s="19"/>
      <c r="FCQ47" s="19"/>
      <c r="FCR47" s="19"/>
      <c r="FCS47" s="19"/>
      <c r="FCT47" s="19"/>
      <c r="FCU47" s="19"/>
      <c r="FCV47" s="19"/>
      <c r="FCW47" s="19"/>
      <c r="FCX47" s="19"/>
      <c r="FCY47" s="19"/>
      <c r="FCZ47" s="19"/>
      <c r="FDA47" s="19"/>
      <c r="FDB47" s="19"/>
      <c r="FDC47" s="19"/>
      <c r="FDD47" s="19"/>
      <c r="FDE47" s="19"/>
      <c r="FDF47" s="19"/>
      <c r="FDG47" s="19"/>
      <c r="FDH47" s="19"/>
      <c r="FDI47" s="19"/>
      <c r="FDJ47" s="19"/>
      <c r="FDK47" s="19"/>
      <c r="FDL47" s="19"/>
      <c r="FDM47" s="19"/>
      <c r="FDN47" s="19"/>
      <c r="FDO47" s="19"/>
      <c r="FDP47" s="19"/>
      <c r="FDQ47" s="19"/>
      <c r="FDR47" s="19"/>
      <c r="FDS47" s="19"/>
      <c r="FDT47" s="19"/>
      <c r="FDU47" s="19"/>
      <c r="FDV47" s="19"/>
      <c r="FDW47" s="19"/>
      <c r="FDX47" s="19"/>
      <c r="FDY47" s="19"/>
      <c r="FDZ47" s="19"/>
      <c r="FEA47" s="19"/>
      <c r="FEB47" s="19"/>
      <c r="FEC47" s="19"/>
      <c r="FED47" s="19"/>
      <c r="FEE47" s="19"/>
      <c r="FEF47" s="19"/>
      <c r="FEG47" s="19"/>
      <c r="FEH47" s="19"/>
      <c r="FEI47" s="19"/>
      <c r="FEJ47" s="19"/>
      <c r="FEK47" s="19"/>
      <c r="FEL47" s="19"/>
      <c r="FEM47" s="19"/>
      <c r="FEN47" s="19"/>
      <c r="FEO47" s="19"/>
      <c r="FEP47" s="19"/>
      <c r="FEQ47" s="19"/>
      <c r="FER47" s="19"/>
      <c r="FES47" s="19"/>
      <c r="FET47" s="19"/>
      <c r="FEU47" s="19"/>
      <c r="FEV47" s="19"/>
      <c r="FEW47" s="19"/>
      <c r="FEX47" s="19"/>
      <c r="FEY47" s="19"/>
      <c r="FEZ47" s="19"/>
      <c r="FFA47" s="19"/>
      <c r="FFB47" s="19"/>
      <c r="FFC47" s="19"/>
      <c r="FFD47" s="19"/>
      <c r="FFE47" s="19"/>
      <c r="FFF47" s="19"/>
      <c r="FFG47" s="19"/>
      <c r="FFH47" s="19"/>
      <c r="FFI47" s="19"/>
      <c r="FFJ47" s="19"/>
      <c r="FFK47" s="19"/>
      <c r="FFL47" s="19"/>
      <c r="FFM47" s="19"/>
      <c r="FFN47" s="19"/>
      <c r="FFO47" s="19"/>
      <c r="FFP47" s="19"/>
      <c r="FFQ47" s="19"/>
      <c r="FFR47" s="19"/>
      <c r="FFS47" s="19"/>
      <c r="FFT47" s="19"/>
      <c r="FFU47" s="19"/>
      <c r="FFV47" s="19"/>
      <c r="FFW47" s="19"/>
      <c r="FFX47" s="19"/>
      <c r="FFY47" s="19"/>
      <c r="FFZ47" s="19"/>
      <c r="FGA47" s="19"/>
      <c r="FGB47" s="19"/>
      <c r="FGC47" s="19"/>
      <c r="FGD47" s="19"/>
      <c r="FGE47" s="19"/>
      <c r="FGF47" s="19"/>
      <c r="FGG47" s="19"/>
      <c r="FGH47" s="19"/>
      <c r="FGI47" s="19"/>
      <c r="FGJ47" s="19"/>
      <c r="FGK47" s="19"/>
      <c r="FGL47" s="19"/>
      <c r="FGM47" s="19"/>
      <c r="FGN47" s="19"/>
      <c r="FGO47" s="19"/>
      <c r="FGP47" s="19"/>
      <c r="FGQ47" s="19"/>
      <c r="FGR47" s="19"/>
      <c r="FGS47" s="19"/>
      <c r="FGT47" s="19"/>
      <c r="FGU47" s="19"/>
      <c r="FGV47" s="19"/>
      <c r="FGW47" s="19"/>
      <c r="FGX47" s="19"/>
      <c r="FGY47" s="19"/>
      <c r="FGZ47" s="19"/>
      <c r="FHA47" s="19"/>
      <c r="FHB47" s="19"/>
      <c r="FHC47" s="19"/>
      <c r="FHD47" s="19"/>
      <c r="FHE47" s="19"/>
      <c r="FHF47" s="19"/>
      <c r="FHG47" s="19"/>
      <c r="FHH47" s="19"/>
      <c r="FHI47" s="19"/>
      <c r="FHJ47" s="19"/>
      <c r="FHK47" s="19"/>
      <c r="FHL47" s="19"/>
      <c r="FHM47" s="19"/>
      <c r="FHN47" s="19"/>
      <c r="FHO47" s="19"/>
      <c r="FHP47" s="19"/>
      <c r="FHQ47" s="19"/>
      <c r="FHR47" s="19"/>
      <c r="FHS47" s="19"/>
      <c r="FHT47" s="19"/>
      <c r="FHU47" s="19"/>
      <c r="FHV47" s="19"/>
      <c r="FHW47" s="19"/>
      <c r="FHX47" s="19"/>
      <c r="FHY47" s="19"/>
      <c r="FHZ47" s="19"/>
      <c r="FIA47" s="19"/>
      <c r="FIB47" s="19"/>
      <c r="FIC47" s="19"/>
      <c r="FID47" s="19"/>
      <c r="FIE47" s="19"/>
      <c r="FIF47" s="19"/>
      <c r="FIG47" s="19"/>
      <c r="FIH47" s="19"/>
      <c r="FII47" s="19"/>
      <c r="FIJ47" s="19"/>
      <c r="FIK47" s="19"/>
      <c r="FIL47" s="19"/>
      <c r="FIM47" s="19"/>
      <c r="FIN47" s="19"/>
      <c r="FIO47" s="19"/>
      <c r="FIP47" s="19"/>
      <c r="FIQ47" s="19"/>
      <c r="FIR47" s="19"/>
      <c r="FIS47" s="19"/>
      <c r="FIT47" s="19"/>
      <c r="FIU47" s="19"/>
      <c r="FIV47" s="19"/>
      <c r="FIW47" s="19"/>
      <c r="FIX47" s="19"/>
      <c r="FIY47" s="19"/>
      <c r="FIZ47" s="19"/>
      <c r="FJA47" s="19"/>
      <c r="FJB47" s="19"/>
      <c r="FJC47" s="19"/>
      <c r="FJD47" s="19"/>
      <c r="FJE47" s="19"/>
      <c r="FJF47" s="19"/>
      <c r="FJG47" s="19"/>
      <c r="FJH47" s="19"/>
      <c r="FJI47" s="19"/>
      <c r="FJJ47" s="19"/>
      <c r="FJK47" s="19"/>
      <c r="FJL47" s="19"/>
      <c r="FJM47" s="19"/>
      <c r="FJN47" s="19"/>
      <c r="FJO47" s="19"/>
      <c r="FJP47" s="19"/>
      <c r="FJQ47" s="19"/>
      <c r="FJR47" s="19"/>
      <c r="FJS47" s="19"/>
      <c r="FJT47" s="19"/>
      <c r="FJU47" s="19"/>
      <c r="FJV47" s="19"/>
      <c r="FJW47" s="19"/>
      <c r="FJX47" s="19"/>
      <c r="FJY47" s="19"/>
      <c r="FJZ47" s="19"/>
      <c r="FKA47" s="19"/>
      <c r="FKB47" s="19"/>
      <c r="FKC47" s="19"/>
      <c r="FKD47" s="19"/>
      <c r="FKE47" s="19"/>
      <c r="FKF47" s="19"/>
      <c r="FKG47" s="19"/>
      <c r="FKH47" s="19"/>
      <c r="FKI47" s="19"/>
      <c r="FKJ47" s="19"/>
      <c r="FKK47" s="19"/>
      <c r="FKL47" s="19"/>
      <c r="FKM47" s="19"/>
      <c r="FKN47" s="19"/>
      <c r="FKO47" s="19"/>
      <c r="FKP47" s="19"/>
      <c r="FKQ47" s="19"/>
      <c r="FKR47" s="19"/>
      <c r="FKS47" s="19"/>
      <c r="FKT47" s="19"/>
      <c r="FKU47" s="19"/>
      <c r="FKV47" s="19"/>
      <c r="FKW47" s="19"/>
      <c r="FKX47" s="19"/>
      <c r="FKY47" s="19"/>
      <c r="FKZ47" s="19"/>
      <c r="FLA47" s="19"/>
      <c r="FLB47" s="19"/>
      <c r="FLC47" s="19"/>
      <c r="FLD47" s="19"/>
      <c r="FLE47" s="19"/>
      <c r="FLF47" s="19"/>
      <c r="FLG47" s="19"/>
      <c r="FLH47" s="19"/>
      <c r="FLI47" s="19"/>
      <c r="FLJ47" s="19"/>
      <c r="FLK47" s="19"/>
      <c r="FLL47" s="19"/>
      <c r="FLM47" s="19"/>
      <c r="FLN47" s="19"/>
      <c r="FLO47" s="19"/>
      <c r="FLP47" s="19"/>
      <c r="FLQ47" s="19"/>
      <c r="FLR47" s="19"/>
      <c r="FLS47" s="19"/>
      <c r="FLT47" s="19"/>
      <c r="FLU47" s="19"/>
      <c r="FLV47" s="19"/>
      <c r="FLW47" s="19"/>
      <c r="FLX47" s="19"/>
      <c r="FLY47" s="19"/>
      <c r="FLZ47" s="19"/>
      <c r="FMA47" s="19"/>
      <c r="FMB47" s="19"/>
      <c r="FMC47" s="19"/>
      <c r="FMD47" s="19"/>
      <c r="FME47" s="19"/>
      <c r="FMF47" s="19"/>
      <c r="FMG47" s="19"/>
      <c r="FMH47" s="19"/>
      <c r="FMI47" s="19"/>
      <c r="FMJ47" s="19"/>
      <c r="FMK47" s="19"/>
      <c r="FML47" s="19"/>
      <c r="FMM47" s="19"/>
      <c r="FMN47" s="19"/>
      <c r="FMO47" s="19"/>
      <c r="FMP47" s="19"/>
      <c r="FMQ47" s="19"/>
      <c r="FMR47" s="19"/>
      <c r="FMS47" s="19"/>
      <c r="FMT47" s="19"/>
      <c r="FMU47" s="19"/>
      <c r="FMV47" s="19"/>
      <c r="FMW47" s="19"/>
      <c r="FMX47" s="19"/>
      <c r="FMY47" s="19"/>
      <c r="FMZ47" s="19"/>
      <c r="FNA47" s="19"/>
      <c r="FNB47" s="19"/>
      <c r="FNC47" s="19"/>
      <c r="FND47" s="19"/>
      <c r="FNE47" s="19"/>
      <c r="FNF47" s="19"/>
      <c r="FNG47" s="19"/>
      <c r="FNH47" s="19"/>
      <c r="FNI47" s="19"/>
      <c r="FNJ47" s="19"/>
      <c r="FNK47" s="19"/>
      <c r="FNL47" s="19"/>
      <c r="FNM47" s="19"/>
      <c r="FNN47" s="19"/>
      <c r="FNO47" s="19"/>
      <c r="FNP47" s="19"/>
      <c r="FNQ47" s="19"/>
      <c r="FNR47" s="19"/>
      <c r="FNS47" s="19"/>
      <c r="FNT47" s="19"/>
      <c r="FNU47" s="19"/>
      <c r="FNV47" s="19"/>
      <c r="FNW47" s="19"/>
      <c r="FNX47" s="19"/>
      <c r="FNY47" s="19"/>
      <c r="FNZ47" s="19"/>
      <c r="FOA47" s="19"/>
      <c r="FOB47" s="19"/>
      <c r="FOC47" s="19"/>
      <c r="FOD47" s="19"/>
      <c r="FOE47" s="19"/>
      <c r="FOF47" s="19"/>
      <c r="FOG47" s="19"/>
      <c r="FOH47" s="19"/>
      <c r="FOI47" s="19"/>
      <c r="FOJ47" s="19"/>
      <c r="FOK47" s="19"/>
      <c r="FOL47" s="19"/>
      <c r="FOM47" s="19"/>
      <c r="FON47" s="19"/>
      <c r="FOO47" s="19"/>
      <c r="FOP47" s="19"/>
      <c r="FOQ47" s="19"/>
      <c r="FOR47" s="19"/>
      <c r="FOS47" s="19"/>
      <c r="FOT47" s="19"/>
      <c r="FOU47" s="19"/>
      <c r="FOV47" s="19"/>
      <c r="FOW47" s="19"/>
      <c r="FOX47" s="19"/>
      <c r="FOY47" s="19"/>
      <c r="FOZ47" s="19"/>
      <c r="FPA47" s="19"/>
      <c r="FPB47" s="19"/>
      <c r="FPC47" s="19"/>
      <c r="FPD47" s="19"/>
      <c r="FPE47" s="19"/>
      <c r="FPF47" s="19"/>
      <c r="FPG47" s="19"/>
      <c r="FPH47" s="19"/>
      <c r="FPI47" s="19"/>
      <c r="FPJ47" s="19"/>
      <c r="FPK47" s="19"/>
      <c r="FPL47" s="19"/>
      <c r="FPM47" s="19"/>
      <c r="FPN47" s="19"/>
      <c r="FPO47" s="19"/>
      <c r="FPP47" s="19"/>
      <c r="FPQ47" s="19"/>
      <c r="FPR47" s="19"/>
      <c r="FPS47" s="19"/>
      <c r="FPT47" s="19"/>
      <c r="FPU47" s="19"/>
      <c r="FPV47" s="19"/>
      <c r="FPW47" s="19"/>
      <c r="FPX47" s="19"/>
      <c r="FPY47" s="19"/>
      <c r="FPZ47" s="19"/>
      <c r="FQA47" s="19"/>
      <c r="FQB47" s="19"/>
      <c r="FQC47" s="19"/>
      <c r="FQD47" s="19"/>
      <c r="FQE47" s="19"/>
      <c r="FQF47" s="19"/>
      <c r="FQG47" s="19"/>
      <c r="FQH47" s="19"/>
      <c r="FQI47" s="19"/>
      <c r="FQJ47" s="19"/>
      <c r="FQK47" s="19"/>
      <c r="FQL47" s="19"/>
      <c r="FQM47" s="19"/>
      <c r="FQN47" s="19"/>
      <c r="FQO47" s="19"/>
      <c r="FQP47" s="19"/>
      <c r="FQQ47" s="19"/>
      <c r="FQR47" s="19"/>
      <c r="FQS47" s="19"/>
      <c r="FQT47" s="19"/>
      <c r="FQU47" s="19"/>
      <c r="FQV47" s="19"/>
      <c r="FQW47" s="19"/>
      <c r="FQX47" s="19"/>
      <c r="FQY47" s="19"/>
      <c r="FQZ47" s="19"/>
      <c r="FRA47" s="19"/>
      <c r="FRB47" s="19"/>
      <c r="FRC47" s="19"/>
      <c r="FRD47" s="19"/>
      <c r="FRE47" s="19"/>
      <c r="FRF47" s="19"/>
      <c r="FRG47" s="19"/>
      <c r="FRH47" s="19"/>
      <c r="FRI47" s="19"/>
      <c r="FRJ47" s="19"/>
      <c r="FRK47" s="19"/>
      <c r="FRL47" s="19"/>
      <c r="FRM47" s="19"/>
      <c r="FRN47" s="19"/>
      <c r="FRO47" s="19"/>
      <c r="FRP47" s="19"/>
      <c r="FRQ47" s="19"/>
      <c r="FRR47" s="19"/>
      <c r="FRS47" s="19"/>
      <c r="FRT47" s="19"/>
      <c r="FRU47" s="19"/>
      <c r="FRV47" s="19"/>
      <c r="FRW47" s="19"/>
      <c r="FRX47" s="19"/>
      <c r="FRY47" s="19"/>
      <c r="FRZ47" s="19"/>
      <c r="FSA47" s="19"/>
      <c r="FSB47" s="19"/>
      <c r="FSC47" s="19"/>
      <c r="FSD47" s="19"/>
      <c r="FSE47" s="19"/>
      <c r="FSF47" s="19"/>
      <c r="FSG47" s="19"/>
      <c r="FSH47" s="19"/>
      <c r="FSI47" s="19"/>
      <c r="FSJ47" s="19"/>
      <c r="FSK47" s="19"/>
      <c r="FSL47" s="19"/>
      <c r="FSM47" s="19"/>
      <c r="FSN47" s="19"/>
      <c r="FSO47" s="19"/>
      <c r="FSP47" s="19"/>
      <c r="FSQ47" s="19"/>
      <c r="FSR47" s="19"/>
      <c r="FSS47" s="19"/>
      <c r="FST47" s="19"/>
      <c r="FSU47" s="19"/>
      <c r="FSV47" s="19"/>
      <c r="FSW47" s="19"/>
      <c r="FSX47" s="19"/>
      <c r="FSY47" s="19"/>
      <c r="FSZ47" s="19"/>
      <c r="FTA47" s="19"/>
      <c r="FTB47" s="19"/>
      <c r="FTC47" s="19"/>
      <c r="FTD47" s="19"/>
      <c r="FTE47" s="19"/>
      <c r="FTF47" s="19"/>
      <c r="FTG47" s="19"/>
      <c r="FTH47" s="19"/>
      <c r="FTI47" s="19"/>
      <c r="FTJ47" s="19"/>
      <c r="FTK47" s="19"/>
      <c r="FTL47" s="19"/>
      <c r="FTM47" s="19"/>
      <c r="FTN47" s="19"/>
      <c r="FTO47" s="19"/>
      <c r="FTP47" s="19"/>
      <c r="FTQ47" s="19"/>
      <c r="FTR47" s="19"/>
      <c r="FTS47" s="19"/>
      <c r="FTT47" s="19"/>
      <c r="FTU47" s="19"/>
      <c r="FTV47" s="19"/>
      <c r="FTW47" s="19"/>
      <c r="FTX47" s="19"/>
      <c r="FTY47" s="19"/>
      <c r="FTZ47" s="19"/>
      <c r="FUA47" s="19"/>
      <c r="FUB47" s="19"/>
      <c r="FUC47" s="19"/>
      <c r="FUD47" s="19"/>
      <c r="FUE47" s="19"/>
      <c r="FUF47" s="19"/>
      <c r="FUG47" s="19"/>
      <c r="FUH47" s="19"/>
      <c r="FUI47" s="19"/>
      <c r="FUJ47" s="19"/>
      <c r="FUK47" s="19"/>
      <c r="FUL47" s="19"/>
      <c r="FUM47" s="19"/>
      <c r="FUN47" s="19"/>
      <c r="FUO47" s="19"/>
      <c r="FUP47" s="19"/>
      <c r="FUQ47" s="19"/>
      <c r="FUR47" s="19"/>
      <c r="FUS47" s="19"/>
      <c r="FUT47" s="19"/>
      <c r="FUU47" s="19"/>
      <c r="FUV47" s="19"/>
      <c r="FUW47" s="19"/>
      <c r="FUX47" s="19"/>
      <c r="FUY47" s="19"/>
      <c r="FUZ47" s="19"/>
      <c r="FVA47" s="19"/>
      <c r="FVB47" s="19"/>
      <c r="FVC47" s="19"/>
      <c r="FVD47" s="19"/>
      <c r="FVE47" s="19"/>
      <c r="FVF47" s="19"/>
      <c r="FVG47" s="19"/>
      <c r="FVH47" s="19"/>
      <c r="FVI47" s="19"/>
      <c r="FVJ47" s="19"/>
      <c r="FVK47" s="19"/>
      <c r="FVL47" s="19"/>
      <c r="FVM47" s="19"/>
      <c r="FVN47" s="19"/>
      <c r="FVO47" s="19"/>
      <c r="FVP47" s="19"/>
      <c r="FVQ47" s="19"/>
      <c r="FVR47" s="19"/>
      <c r="FVS47" s="19"/>
      <c r="FVT47" s="19"/>
      <c r="FVU47" s="19"/>
      <c r="FVV47" s="19"/>
      <c r="FVW47" s="19"/>
      <c r="FVX47" s="19"/>
      <c r="FVY47" s="19"/>
      <c r="FVZ47" s="19"/>
      <c r="FWA47" s="19"/>
      <c r="FWB47" s="19"/>
      <c r="FWC47" s="19"/>
      <c r="FWD47" s="19"/>
      <c r="FWE47" s="19"/>
      <c r="FWF47" s="19"/>
      <c r="FWG47" s="19"/>
      <c r="FWH47" s="19"/>
      <c r="FWI47" s="19"/>
      <c r="FWJ47" s="19"/>
      <c r="FWK47" s="19"/>
      <c r="FWL47" s="19"/>
      <c r="FWM47" s="19"/>
      <c r="FWN47" s="19"/>
      <c r="FWO47" s="19"/>
      <c r="FWP47" s="19"/>
      <c r="FWQ47" s="19"/>
      <c r="FWR47" s="19"/>
      <c r="FWS47" s="19"/>
      <c r="FWT47" s="19"/>
      <c r="FWU47" s="19"/>
      <c r="FWV47" s="19"/>
      <c r="FWW47" s="19"/>
      <c r="FWX47" s="19"/>
      <c r="FWY47" s="19"/>
      <c r="FWZ47" s="19"/>
      <c r="FXA47" s="19"/>
      <c r="FXB47" s="19"/>
      <c r="FXC47" s="19"/>
      <c r="FXD47" s="19"/>
      <c r="FXE47" s="19"/>
      <c r="FXF47" s="19"/>
      <c r="FXG47" s="19"/>
      <c r="FXH47" s="19"/>
      <c r="FXI47" s="19"/>
      <c r="FXJ47" s="19"/>
      <c r="FXK47" s="19"/>
      <c r="FXL47" s="19"/>
      <c r="FXM47" s="19"/>
      <c r="FXN47" s="19"/>
      <c r="FXO47" s="19"/>
      <c r="FXP47" s="19"/>
      <c r="FXQ47" s="19"/>
      <c r="FXR47" s="19"/>
      <c r="FXS47" s="19"/>
      <c r="FXT47" s="19"/>
      <c r="FXU47" s="19"/>
      <c r="FXV47" s="19"/>
      <c r="FXW47" s="19"/>
      <c r="FXX47" s="19"/>
      <c r="FXY47" s="19"/>
      <c r="FXZ47" s="19"/>
      <c r="FYA47" s="19"/>
      <c r="FYB47" s="19"/>
      <c r="FYC47" s="19"/>
      <c r="FYD47" s="19"/>
      <c r="FYE47" s="19"/>
      <c r="FYF47" s="19"/>
      <c r="FYG47" s="19"/>
      <c r="FYH47" s="19"/>
      <c r="FYI47" s="19"/>
      <c r="FYJ47" s="19"/>
      <c r="FYK47" s="19"/>
      <c r="FYL47" s="19"/>
      <c r="FYM47" s="19"/>
      <c r="FYN47" s="19"/>
      <c r="FYO47" s="19"/>
      <c r="FYP47" s="19"/>
      <c r="FYQ47" s="19"/>
      <c r="FYR47" s="19"/>
      <c r="FYS47" s="19"/>
      <c r="FYT47" s="19"/>
      <c r="FYU47" s="19"/>
      <c r="FYV47" s="19"/>
      <c r="FYW47" s="19"/>
      <c r="FYX47" s="19"/>
      <c r="FYY47" s="19"/>
      <c r="FYZ47" s="19"/>
      <c r="FZA47" s="19"/>
      <c r="FZB47" s="19"/>
      <c r="FZC47" s="19"/>
      <c r="FZD47" s="19"/>
      <c r="FZE47" s="19"/>
      <c r="FZF47" s="19"/>
      <c r="FZG47" s="19"/>
      <c r="FZH47" s="19"/>
      <c r="FZI47" s="19"/>
      <c r="FZJ47" s="19"/>
      <c r="FZK47" s="19"/>
      <c r="FZL47" s="19"/>
      <c r="FZM47" s="19"/>
      <c r="FZN47" s="19"/>
      <c r="FZO47" s="19"/>
      <c r="FZP47" s="19"/>
      <c r="FZQ47" s="19"/>
      <c r="FZR47" s="19"/>
      <c r="FZS47" s="19"/>
      <c r="FZT47" s="19"/>
      <c r="FZU47" s="19"/>
      <c r="FZV47" s="19"/>
      <c r="FZW47" s="19"/>
      <c r="FZX47" s="19"/>
      <c r="FZY47" s="19"/>
      <c r="FZZ47" s="19"/>
      <c r="GAA47" s="19"/>
      <c r="GAB47" s="19"/>
      <c r="GAC47" s="19"/>
      <c r="GAD47" s="19"/>
      <c r="GAE47" s="19"/>
      <c r="GAF47" s="19"/>
      <c r="GAG47" s="19"/>
      <c r="GAH47" s="19"/>
      <c r="GAI47" s="19"/>
      <c r="GAJ47" s="19"/>
      <c r="GAK47" s="19"/>
      <c r="GAL47" s="19"/>
      <c r="GAM47" s="19"/>
      <c r="GAN47" s="19"/>
      <c r="GAO47" s="19"/>
      <c r="GAP47" s="19"/>
      <c r="GAQ47" s="19"/>
      <c r="GAR47" s="19"/>
      <c r="GAS47" s="19"/>
      <c r="GAT47" s="19"/>
      <c r="GAU47" s="19"/>
      <c r="GAV47" s="19"/>
      <c r="GAW47" s="19"/>
      <c r="GAX47" s="19"/>
      <c r="GAY47" s="19"/>
      <c r="GAZ47" s="19"/>
      <c r="GBA47" s="19"/>
      <c r="GBB47" s="19"/>
      <c r="GBC47" s="19"/>
      <c r="GBD47" s="19"/>
      <c r="GBE47" s="19"/>
      <c r="GBF47" s="19"/>
      <c r="GBG47" s="19"/>
      <c r="GBH47" s="19"/>
      <c r="GBI47" s="19"/>
      <c r="GBJ47" s="19"/>
      <c r="GBK47" s="19"/>
      <c r="GBL47" s="19"/>
      <c r="GBM47" s="19"/>
      <c r="GBN47" s="19"/>
      <c r="GBO47" s="19"/>
      <c r="GBP47" s="19"/>
      <c r="GBQ47" s="19"/>
      <c r="GBR47" s="19"/>
      <c r="GBS47" s="19"/>
      <c r="GBT47" s="19"/>
      <c r="GBU47" s="19"/>
      <c r="GBV47" s="19"/>
      <c r="GBW47" s="19"/>
      <c r="GBX47" s="19"/>
      <c r="GBY47" s="19"/>
      <c r="GBZ47" s="19"/>
      <c r="GCA47" s="19"/>
      <c r="GCB47" s="19"/>
      <c r="GCC47" s="19"/>
      <c r="GCD47" s="19"/>
      <c r="GCE47" s="19"/>
      <c r="GCF47" s="19"/>
      <c r="GCG47" s="19"/>
      <c r="GCH47" s="19"/>
      <c r="GCI47" s="19"/>
      <c r="GCJ47" s="19"/>
      <c r="GCK47" s="19"/>
      <c r="GCL47" s="19"/>
      <c r="GCM47" s="19"/>
      <c r="GCN47" s="19"/>
      <c r="GCO47" s="19"/>
      <c r="GCP47" s="19"/>
      <c r="GCQ47" s="19"/>
      <c r="GCR47" s="19"/>
      <c r="GCS47" s="19"/>
      <c r="GCT47" s="19"/>
      <c r="GCU47" s="19"/>
      <c r="GCV47" s="19"/>
      <c r="GCW47" s="19"/>
      <c r="GCX47" s="19"/>
      <c r="GCY47" s="19"/>
      <c r="GCZ47" s="19"/>
      <c r="GDA47" s="19"/>
      <c r="GDB47" s="19"/>
      <c r="GDC47" s="19"/>
      <c r="GDD47" s="19"/>
      <c r="GDE47" s="19"/>
      <c r="GDF47" s="19"/>
      <c r="GDG47" s="19"/>
      <c r="GDH47" s="19"/>
      <c r="GDI47" s="19"/>
      <c r="GDJ47" s="19"/>
      <c r="GDK47" s="19"/>
      <c r="GDL47" s="19"/>
      <c r="GDM47" s="19"/>
      <c r="GDN47" s="19"/>
      <c r="GDO47" s="19"/>
      <c r="GDP47" s="19"/>
      <c r="GDQ47" s="19"/>
      <c r="GDR47" s="19"/>
      <c r="GDS47" s="19"/>
      <c r="GDT47" s="19"/>
      <c r="GDU47" s="19"/>
      <c r="GDV47" s="19"/>
      <c r="GDW47" s="19"/>
      <c r="GDX47" s="19"/>
      <c r="GDY47" s="19"/>
      <c r="GDZ47" s="19"/>
      <c r="GEA47" s="19"/>
      <c r="GEB47" s="19"/>
      <c r="GEC47" s="19"/>
      <c r="GED47" s="19"/>
      <c r="GEE47" s="19"/>
      <c r="GEF47" s="19"/>
      <c r="GEG47" s="19"/>
      <c r="GEH47" s="19"/>
      <c r="GEI47" s="19"/>
      <c r="GEJ47" s="19"/>
      <c r="GEK47" s="19"/>
      <c r="GEL47" s="19"/>
      <c r="GEM47" s="19"/>
      <c r="GEN47" s="19"/>
      <c r="GEO47" s="19"/>
      <c r="GEP47" s="19"/>
      <c r="GEQ47" s="19"/>
      <c r="GER47" s="19"/>
      <c r="GES47" s="19"/>
      <c r="GET47" s="19"/>
      <c r="GEU47" s="19"/>
      <c r="GEV47" s="19"/>
      <c r="GEW47" s="19"/>
      <c r="GEX47" s="19"/>
      <c r="GEY47" s="19"/>
      <c r="GEZ47" s="19"/>
      <c r="GFA47" s="19"/>
      <c r="GFB47" s="19"/>
      <c r="GFC47" s="19"/>
      <c r="GFD47" s="19"/>
      <c r="GFE47" s="19"/>
      <c r="GFF47" s="19"/>
      <c r="GFG47" s="19"/>
      <c r="GFH47" s="19"/>
      <c r="GFI47" s="19"/>
      <c r="GFJ47" s="19"/>
      <c r="GFK47" s="19"/>
      <c r="GFL47" s="19"/>
      <c r="GFM47" s="19"/>
      <c r="GFN47" s="19"/>
      <c r="GFO47" s="19"/>
      <c r="GFP47" s="19"/>
      <c r="GFQ47" s="19"/>
      <c r="GFR47" s="19"/>
      <c r="GFS47" s="19"/>
      <c r="GFT47" s="19"/>
      <c r="GFU47" s="19"/>
      <c r="GFV47" s="19"/>
      <c r="GFW47" s="19"/>
      <c r="GFX47" s="19"/>
      <c r="GFY47" s="19"/>
      <c r="GFZ47" s="19"/>
      <c r="GGA47" s="19"/>
      <c r="GGB47" s="19"/>
      <c r="GGC47" s="19"/>
      <c r="GGD47" s="19"/>
      <c r="GGE47" s="19"/>
      <c r="GGF47" s="19"/>
      <c r="GGG47" s="19"/>
      <c r="GGH47" s="19"/>
      <c r="GGI47" s="19"/>
      <c r="GGJ47" s="19"/>
      <c r="GGK47" s="19"/>
      <c r="GGL47" s="19"/>
      <c r="GGM47" s="19"/>
      <c r="GGN47" s="19"/>
      <c r="GGO47" s="19"/>
      <c r="GGP47" s="19"/>
      <c r="GGQ47" s="19"/>
      <c r="GGR47" s="19"/>
      <c r="GGS47" s="19"/>
      <c r="GGT47" s="19"/>
      <c r="GGU47" s="19"/>
      <c r="GGV47" s="19"/>
      <c r="GGW47" s="19"/>
      <c r="GGX47" s="19"/>
      <c r="GGY47" s="19"/>
      <c r="GGZ47" s="19"/>
      <c r="GHA47" s="19"/>
      <c r="GHB47" s="19"/>
      <c r="GHC47" s="19"/>
      <c r="GHD47" s="19"/>
      <c r="GHE47" s="19"/>
      <c r="GHF47" s="19"/>
      <c r="GHG47" s="19"/>
      <c r="GHH47" s="19"/>
      <c r="GHI47" s="19"/>
      <c r="GHJ47" s="19"/>
      <c r="GHK47" s="19"/>
      <c r="GHL47" s="19"/>
      <c r="GHM47" s="19"/>
      <c r="GHN47" s="19"/>
      <c r="GHO47" s="19"/>
      <c r="GHP47" s="19"/>
      <c r="GHQ47" s="19"/>
      <c r="GHR47" s="19"/>
      <c r="GHS47" s="19"/>
      <c r="GHT47" s="19"/>
      <c r="GHU47" s="19"/>
      <c r="GHV47" s="19"/>
      <c r="GHW47" s="19"/>
      <c r="GHX47" s="19"/>
      <c r="GHY47" s="19"/>
      <c r="GHZ47" s="19"/>
      <c r="GIA47" s="19"/>
      <c r="GIB47" s="19"/>
      <c r="GIC47" s="19"/>
      <c r="GID47" s="19"/>
      <c r="GIE47" s="19"/>
      <c r="GIF47" s="19"/>
      <c r="GIG47" s="19"/>
      <c r="GIH47" s="19"/>
      <c r="GII47" s="19"/>
      <c r="GIJ47" s="19"/>
      <c r="GIK47" s="19"/>
      <c r="GIL47" s="19"/>
      <c r="GIM47" s="19"/>
      <c r="GIN47" s="19"/>
      <c r="GIO47" s="19"/>
      <c r="GIP47" s="19"/>
      <c r="GIQ47" s="19"/>
      <c r="GIR47" s="19"/>
      <c r="GIS47" s="19"/>
      <c r="GIT47" s="19"/>
      <c r="GIU47" s="19"/>
      <c r="GIV47" s="19"/>
      <c r="GIW47" s="19"/>
      <c r="GIX47" s="19"/>
      <c r="GIY47" s="19"/>
      <c r="GIZ47" s="19"/>
      <c r="GJA47" s="19"/>
      <c r="GJB47" s="19"/>
      <c r="GJC47" s="19"/>
      <c r="GJD47" s="19"/>
      <c r="GJE47" s="19"/>
      <c r="GJF47" s="19"/>
      <c r="GJG47" s="19"/>
      <c r="GJH47" s="19"/>
      <c r="GJI47" s="19"/>
      <c r="GJJ47" s="19"/>
      <c r="GJK47" s="19"/>
      <c r="GJL47" s="19"/>
      <c r="GJM47" s="19"/>
      <c r="GJN47" s="19"/>
      <c r="GJO47" s="19"/>
      <c r="GJP47" s="19"/>
      <c r="GJQ47" s="19"/>
      <c r="GJR47" s="19"/>
      <c r="GJS47" s="19"/>
      <c r="GJT47" s="19"/>
      <c r="GJU47" s="19"/>
      <c r="GJV47" s="19"/>
      <c r="GJW47" s="19"/>
      <c r="GJX47" s="19"/>
      <c r="GJY47" s="19"/>
      <c r="GJZ47" s="19"/>
      <c r="GKA47" s="19"/>
      <c r="GKB47" s="19"/>
      <c r="GKC47" s="19"/>
      <c r="GKD47" s="19"/>
      <c r="GKE47" s="19"/>
      <c r="GKF47" s="19"/>
      <c r="GKG47" s="19"/>
      <c r="GKH47" s="19"/>
      <c r="GKI47" s="19"/>
      <c r="GKJ47" s="19"/>
      <c r="GKK47" s="19"/>
      <c r="GKL47" s="19"/>
      <c r="GKM47" s="19"/>
      <c r="GKN47" s="19"/>
      <c r="GKO47" s="19"/>
      <c r="GKP47" s="19"/>
      <c r="GKQ47" s="19"/>
      <c r="GKR47" s="19"/>
      <c r="GKS47" s="19"/>
      <c r="GKT47" s="19"/>
      <c r="GKU47" s="19"/>
      <c r="GKV47" s="19"/>
      <c r="GKW47" s="19"/>
      <c r="GKX47" s="19"/>
      <c r="GKY47" s="19"/>
      <c r="GKZ47" s="19"/>
      <c r="GLA47" s="19"/>
      <c r="GLB47" s="19"/>
      <c r="GLC47" s="19"/>
      <c r="GLD47" s="19"/>
      <c r="GLE47" s="19"/>
      <c r="GLF47" s="19"/>
      <c r="GLG47" s="19"/>
      <c r="GLH47" s="19"/>
      <c r="GLI47" s="19"/>
      <c r="GLJ47" s="19"/>
      <c r="GLK47" s="19"/>
      <c r="GLL47" s="19"/>
      <c r="GLM47" s="19"/>
      <c r="GLN47" s="19"/>
      <c r="GLO47" s="19"/>
      <c r="GLP47" s="19"/>
      <c r="GLQ47" s="19"/>
      <c r="GLR47" s="19"/>
      <c r="GLS47" s="19"/>
      <c r="GLT47" s="19"/>
      <c r="GLU47" s="19"/>
      <c r="GLV47" s="19"/>
      <c r="GLW47" s="19"/>
      <c r="GLX47" s="19"/>
      <c r="GLY47" s="19"/>
      <c r="GLZ47" s="19"/>
      <c r="GMA47" s="19"/>
      <c r="GMB47" s="19"/>
      <c r="GMC47" s="19"/>
      <c r="GMD47" s="19"/>
      <c r="GME47" s="19"/>
      <c r="GMF47" s="19"/>
      <c r="GMG47" s="19"/>
      <c r="GMH47" s="19"/>
      <c r="GMI47" s="19"/>
      <c r="GMJ47" s="19"/>
      <c r="GMK47" s="19"/>
      <c r="GML47" s="19"/>
      <c r="GMM47" s="19"/>
      <c r="GMN47" s="19"/>
      <c r="GMO47" s="19"/>
      <c r="GMP47" s="19"/>
      <c r="GMQ47" s="19"/>
      <c r="GMR47" s="19"/>
      <c r="GMS47" s="19"/>
      <c r="GMT47" s="19"/>
      <c r="GMU47" s="19"/>
      <c r="GMV47" s="19"/>
      <c r="GMW47" s="19"/>
      <c r="GMX47" s="19"/>
      <c r="GMY47" s="19"/>
      <c r="GMZ47" s="19"/>
      <c r="GNA47" s="19"/>
      <c r="GNB47" s="19"/>
      <c r="GNC47" s="19"/>
      <c r="GND47" s="19"/>
      <c r="GNE47" s="19"/>
      <c r="GNF47" s="19"/>
      <c r="GNG47" s="19"/>
      <c r="GNH47" s="19"/>
      <c r="GNI47" s="19"/>
      <c r="GNJ47" s="19"/>
      <c r="GNK47" s="19"/>
      <c r="GNL47" s="19"/>
      <c r="GNM47" s="19"/>
      <c r="GNN47" s="19"/>
      <c r="GNO47" s="19"/>
      <c r="GNP47" s="19"/>
      <c r="GNQ47" s="19"/>
      <c r="GNR47" s="19"/>
      <c r="GNS47" s="19"/>
      <c r="GNT47" s="19"/>
      <c r="GNU47" s="19"/>
      <c r="GNV47" s="19"/>
      <c r="GNW47" s="19"/>
      <c r="GNX47" s="19"/>
      <c r="GNY47" s="19"/>
      <c r="GNZ47" s="19"/>
      <c r="GOA47" s="19"/>
      <c r="GOB47" s="19"/>
      <c r="GOC47" s="19"/>
      <c r="GOD47" s="19"/>
      <c r="GOE47" s="19"/>
      <c r="GOF47" s="19"/>
      <c r="GOG47" s="19"/>
      <c r="GOH47" s="19"/>
      <c r="GOI47" s="19"/>
      <c r="GOJ47" s="19"/>
      <c r="GOK47" s="19"/>
      <c r="GOL47" s="19"/>
      <c r="GOM47" s="19"/>
      <c r="GON47" s="19"/>
      <c r="GOO47" s="19"/>
      <c r="GOP47" s="19"/>
      <c r="GOQ47" s="19"/>
      <c r="GOR47" s="19"/>
      <c r="GOS47" s="19"/>
      <c r="GOT47" s="19"/>
      <c r="GOU47" s="19"/>
      <c r="GOV47" s="19"/>
      <c r="GOW47" s="19"/>
      <c r="GOX47" s="19"/>
      <c r="GOY47" s="19"/>
      <c r="GOZ47" s="19"/>
      <c r="GPA47" s="19"/>
      <c r="GPB47" s="19"/>
      <c r="GPC47" s="19"/>
      <c r="GPD47" s="19"/>
      <c r="GPE47" s="19"/>
      <c r="GPF47" s="19"/>
      <c r="GPG47" s="19"/>
      <c r="GPH47" s="19"/>
      <c r="GPI47" s="19"/>
      <c r="GPJ47" s="19"/>
      <c r="GPK47" s="19"/>
      <c r="GPL47" s="19"/>
      <c r="GPM47" s="19"/>
      <c r="GPN47" s="19"/>
      <c r="GPO47" s="19"/>
      <c r="GPP47" s="19"/>
      <c r="GPQ47" s="19"/>
      <c r="GPR47" s="19"/>
      <c r="GPS47" s="19"/>
      <c r="GPT47" s="19"/>
      <c r="GPU47" s="19"/>
      <c r="GPV47" s="19"/>
      <c r="GPW47" s="19"/>
      <c r="GPX47" s="19"/>
      <c r="GPY47" s="19"/>
      <c r="GPZ47" s="19"/>
      <c r="GQA47" s="19"/>
      <c r="GQB47" s="19"/>
      <c r="GQC47" s="19"/>
      <c r="GQD47" s="19"/>
      <c r="GQE47" s="19"/>
      <c r="GQF47" s="19"/>
      <c r="GQG47" s="19"/>
      <c r="GQH47" s="19"/>
      <c r="GQI47" s="19"/>
      <c r="GQJ47" s="19"/>
      <c r="GQK47" s="19"/>
      <c r="GQL47" s="19"/>
      <c r="GQM47" s="19"/>
      <c r="GQN47" s="19"/>
      <c r="GQO47" s="19"/>
      <c r="GQP47" s="19"/>
      <c r="GQQ47" s="19"/>
      <c r="GQR47" s="19"/>
      <c r="GQS47" s="19"/>
      <c r="GQT47" s="19"/>
      <c r="GQU47" s="19"/>
      <c r="GQV47" s="19"/>
      <c r="GQW47" s="19"/>
      <c r="GQX47" s="19"/>
      <c r="GQY47" s="19"/>
      <c r="GQZ47" s="19"/>
      <c r="GRA47" s="19"/>
      <c r="GRB47" s="19"/>
      <c r="GRC47" s="19"/>
      <c r="GRD47" s="19"/>
      <c r="GRE47" s="19"/>
      <c r="GRF47" s="19"/>
      <c r="GRG47" s="19"/>
      <c r="GRH47" s="19"/>
      <c r="GRI47" s="19"/>
      <c r="GRJ47" s="19"/>
      <c r="GRK47" s="19"/>
      <c r="GRL47" s="19"/>
      <c r="GRM47" s="19"/>
      <c r="GRN47" s="19"/>
      <c r="GRO47" s="19"/>
      <c r="GRP47" s="19"/>
      <c r="GRQ47" s="19"/>
      <c r="GRR47" s="19"/>
      <c r="GRS47" s="19"/>
      <c r="GRT47" s="19"/>
      <c r="GRU47" s="19"/>
      <c r="GRV47" s="19"/>
      <c r="GRW47" s="19"/>
      <c r="GRX47" s="19"/>
      <c r="GRY47" s="19"/>
      <c r="GRZ47" s="19"/>
      <c r="GSA47" s="19"/>
      <c r="GSB47" s="19"/>
      <c r="GSC47" s="19"/>
      <c r="GSD47" s="19"/>
      <c r="GSE47" s="19"/>
      <c r="GSF47" s="19"/>
      <c r="GSG47" s="19"/>
      <c r="GSH47" s="19"/>
      <c r="GSI47" s="19"/>
      <c r="GSJ47" s="19"/>
      <c r="GSK47" s="19"/>
      <c r="GSL47" s="19"/>
      <c r="GSM47" s="19"/>
      <c r="GSN47" s="19"/>
      <c r="GSO47" s="19"/>
      <c r="GSP47" s="19"/>
      <c r="GSQ47" s="19"/>
      <c r="GSR47" s="19"/>
      <c r="GSS47" s="19"/>
      <c r="GST47" s="19"/>
      <c r="GSU47" s="19"/>
      <c r="GSV47" s="19"/>
      <c r="GSW47" s="19"/>
      <c r="GSX47" s="19"/>
      <c r="GSY47" s="19"/>
      <c r="GSZ47" s="19"/>
      <c r="GTA47" s="19"/>
      <c r="GTB47" s="19"/>
      <c r="GTC47" s="19"/>
      <c r="GTD47" s="19"/>
      <c r="GTE47" s="19"/>
      <c r="GTF47" s="19"/>
      <c r="GTG47" s="19"/>
      <c r="GTH47" s="19"/>
      <c r="GTI47" s="19"/>
      <c r="GTJ47" s="19"/>
      <c r="GTK47" s="19"/>
      <c r="GTL47" s="19"/>
      <c r="GTM47" s="19"/>
      <c r="GTN47" s="19"/>
      <c r="GTO47" s="19"/>
      <c r="GTP47" s="19"/>
      <c r="GTQ47" s="19"/>
      <c r="GTR47" s="19"/>
      <c r="GTS47" s="19"/>
      <c r="GTT47" s="19"/>
      <c r="GTU47" s="19"/>
      <c r="GTV47" s="19"/>
      <c r="GTW47" s="19"/>
      <c r="GTX47" s="19"/>
      <c r="GTY47" s="19"/>
      <c r="GTZ47" s="19"/>
      <c r="GUA47" s="19"/>
      <c r="GUB47" s="19"/>
      <c r="GUC47" s="19"/>
      <c r="GUD47" s="19"/>
      <c r="GUE47" s="19"/>
      <c r="GUF47" s="19"/>
      <c r="GUG47" s="19"/>
      <c r="GUH47" s="19"/>
      <c r="GUI47" s="19"/>
      <c r="GUJ47" s="19"/>
      <c r="GUK47" s="19"/>
      <c r="GUL47" s="19"/>
      <c r="GUM47" s="19"/>
      <c r="GUN47" s="19"/>
      <c r="GUO47" s="19"/>
      <c r="GUP47" s="19"/>
      <c r="GUQ47" s="19"/>
      <c r="GUR47" s="19"/>
      <c r="GUS47" s="19"/>
      <c r="GUT47" s="19"/>
      <c r="GUU47" s="19"/>
      <c r="GUV47" s="19"/>
      <c r="GUW47" s="19"/>
      <c r="GUX47" s="19"/>
      <c r="GUY47" s="19"/>
      <c r="GUZ47" s="19"/>
      <c r="GVA47" s="19"/>
      <c r="GVB47" s="19"/>
      <c r="GVC47" s="19"/>
      <c r="GVD47" s="19"/>
      <c r="GVE47" s="19"/>
      <c r="GVF47" s="19"/>
      <c r="GVG47" s="19"/>
      <c r="GVH47" s="19"/>
      <c r="GVI47" s="19"/>
      <c r="GVJ47" s="19"/>
      <c r="GVK47" s="19"/>
      <c r="GVL47" s="19"/>
      <c r="GVM47" s="19"/>
      <c r="GVN47" s="19"/>
      <c r="GVO47" s="19"/>
      <c r="GVP47" s="19"/>
      <c r="GVQ47" s="19"/>
      <c r="GVR47" s="19"/>
      <c r="GVS47" s="19"/>
      <c r="GVT47" s="19"/>
      <c r="GVU47" s="19"/>
      <c r="GVV47" s="19"/>
      <c r="GVW47" s="19"/>
      <c r="GVX47" s="19"/>
      <c r="GVY47" s="19"/>
      <c r="GVZ47" s="19"/>
      <c r="GWA47" s="19"/>
      <c r="GWB47" s="19"/>
      <c r="GWC47" s="19"/>
      <c r="GWD47" s="19"/>
      <c r="GWE47" s="19"/>
      <c r="GWF47" s="19"/>
      <c r="GWG47" s="19"/>
      <c r="GWH47" s="19"/>
      <c r="GWI47" s="19"/>
      <c r="GWJ47" s="19"/>
      <c r="GWK47" s="19"/>
      <c r="GWL47" s="19"/>
      <c r="GWM47" s="19"/>
      <c r="GWN47" s="19"/>
      <c r="GWO47" s="19"/>
      <c r="GWP47" s="19"/>
      <c r="GWQ47" s="19"/>
      <c r="GWR47" s="19"/>
      <c r="GWS47" s="19"/>
      <c r="GWT47" s="19"/>
      <c r="GWU47" s="19"/>
      <c r="GWV47" s="19"/>
      <c r="GWW47" s="19"/>
      <c r="GWX47" s="19"/>
      <c r="GWY47" s="19"/>
      <c r="GWZ47" s="19"/>
      <c r="GXA47" s="19"/>
      <c r="GXB47" s="19"/>
      <c r="GXC47" s="19"/>
      <c r="GXD47" s="19"/>
      <c r="GXE47" s="19"/>
      <c r="GXF47" s="19"/>
      <c r="GXG47" s="19"/>
      <c r="GXH47" s="19"/>
      <c r="GXI47" s="19"/>
      <c r="GXJ47" s="19"/>
      <c r="GXK47" s="19"/>
      <c r="GXL47" s="19"/>
      <c r="GXM47" s="19"/>
      <c r="GXN47" s="19"/>
      <c r="GXO47" s="19"/>
      <c r="GXP47" s="19"/>
      <c r="GXQ47" s="19"/>
      <c r="GXR47" s="19"/>
      <c r="GXS47" s="19"/>
      <c r="GXT47" s="19"/>
      <c r="GXU47" s="19"/>
      <c r="GXV47" s="19"/>
      <c r="GXW47" s="19"/>
      <c r="GXX47" s="19"/>
      <c r="GXY47" s="19"/>
      <c r="GXZ47" s="19"/>
      <c r="GYA47" s="19"/>
      <c r="GYB47" s="19"/>
      <c r="GYC47" s="19"/>
      <c r="GYD47" s="19"/>
      <c r="GYE47" s="19"/>
      <c r="GYF47" s="19"/>
      <c r="GYG47" s="19"/>
      <c r="GYH47" s="19"/>
      <c r="GYI47" s="19"/>
      <c r="GYJ47" s="19"/>
      <c r="GYK47" s="19"/>
      <c r="GYL47" s="19"/>
      <c r="GYM47" s="19"/>
      <c r="GYN47" s="19"/>
      <c r="GYO47" s="19"/>
      <c r="GYP47" s="19"/>
      <c r="GYQ47" s="19"/>
      <c r="GYR47" s="19"/>
      <c r="GYS47" s="19"/>
      <c r="GYT47" s="19"/>
      <c r="GYU47" s="19"/>
      <c r="GYV47" s="19"/>
      <c r="GYW47" s="19"/>
      <c r="GYX47" s="19"/>
      <c r="GYY47" s="19"/>
      <c r="GYZ47" s="19"/>
      <c r="GZA47" s="19"/>
      <c r="GZB47" s="19"/>
      <c r="GZC47" s="19"/>
      <c r="GZD47" s="19"/>
      <c r="GZE47" s="19"/>
      <c r="GZF47" s="19"/>
      <c r="GZG47" s="19"/>
      <c r="GZH47" s="19"/>
      <c r="GZI47" s="19"/>
      <c r="GZJ47" s="19"/>
      <c r="GZK47" s="19"/>
      <c r="GZL47" s="19"/>
      <c r="GZM47" s="19"/>
      <c r="GZN47" s="19"/>
      <c r="GZO47" s="19"/>
      <c r="GZP47" s="19"/>
      <c r="GZQ47" s="19"/>
      <c r="GZR47" s="19"/>
      <c r="GZS47" s="19"/>
      <c r="GZT47" s="19"/>
      <c r="GZU47" s="19"/>
      <c r="GZV47" s="19"/>
      <c r="GZW47" s="19"/>
      <c r="GZX47" s="19"/>
      <c r="GZY47" s="19"/>
      <c r="GZZ47" s="19"/>
      <c r="HAA47" s="19"/>
      <c r="HAB47" s="19"/>
      <c r="HAC47" s="19"/>
      <c r="HAD47" s="19"/>
      <c r="HAE47" s="19"/>
      <c r="HAF47" s="19"/>
      <c r="HAG47" s="19"/>
      <c r="HAH47" s="19"/>
      <c r="HAI47" s="19"/>
      <c r="HAJ47" s="19"/>
      <c r="HAK47" s="19"/>
      <c r="HAL47" s="19"/>
      <c r="HAM47" s="19"/>
      <c r="HAN47" s="19"/>
      <c r="HAO47" s="19"/>
      <c r="HAP47" s="19"/>
      <c r="HAQ47" s="19"/>
      <c r="HAR47" s="19"/>
      <c r="HAS47" s="19"/>
      <c r="HAT47" s="19"/>
      <c r="HAU47" s="19"/>
      <c r="HAV47" s="19"/>
      <c r="HAW47" s="19"/>
      <c r="HAX47" s="19"/>
      <c r="HAY47" s="19"/>
      <c r="HAZ47" s="19"/>
      <c r="HBA47" s="19"/>
      <c r="HBB47" s="19"/>
      <c r="HBC47" s="19"/>
      <c r="HBD47" s="19"/>
      <c r="HBE47" s="19"/>
      <c r="HBF47" s="19"/>
      <c r="HBG47" s="19"/>
      <c r="HBH47" s="19"/>
      <c r="HBI47" s="19"/>
      <c r="HBJ47" s="19"/>
      <c r="HBK47" s="19"/>
      <c r="HBL47" s="19"/>
      <c r="HBM47" s="19"/>
      <c r="HBN47" s="19"/>
      <c r="HBO47" s="19"/>
      <c r="HBP47" s="19"/>
      <c r="HBQ47" s="19"/>
      <c r="HBR47" s="19"/>
      <c r="HBS47" s="19"/>
      <c r="HBT47" s="19"/>
      <c r="HBU47" s="19"/>
      <c r="HBV47" s="19"/>
      <c r="HBW47" s="19"/>
      <c r="HBX47" s="19"/>
      <c r="HBY47" s="19"/>
      <c r="HBZ47" s="19"/>
      <c r="HCA47" s="19"/>
      <c r="HCB47" s="19"/>
      <c r="HCC47" s="19"/>
      <c r="HCD47" s="19"/>
      <c r="HCE47" s="19"/>
      <c r="HCF47" s="19"/>
      <c r="HCG47" s="19"/>
      <c r="HCH47" s="19"/>
      <c r="HCI47" s="19"/>
      <c r="HCJ47" s="19"/>
      <c r="HCK47" s="19"/>
      <c r="HCL47" s="19"/>
      <c r="HCM47" s="19"/>
      <c r="HCN47" s="19"/>
      <c r="HCO47" s="19"/>
      <c r="HCP47" s="19"/>
      <c r="HCQ47" s="19"/>
      <c r="HCR47" s="19"/>
      <c r="HCS47" s="19"/>
      <c r="HCT47" s="19"/>
      <c r="HCU47" s="19"/>
      <c r="HCV47" s="19"/>
      <c r="HCW47" s="19"/>
      <c r="HCX47" s="19"/>
      <c r="HCY47" s="19"/>
      <c r="HCZ47" s="19"/>
      <c r="HDA47" s="19"/>
      <c r="HDB47" s="19"/>
      <c r="HDC47" s="19"/>
      <c r="HDD47" s="19"/>
      <c r="HDE47" s="19"/>
      <c r="HDF47" s="19"/>
      <c r="HDG47" s="19"/>
      <c r="HDH47" s="19"/>
      <c r="HDI47" s="19"/>
      <c r="HDJ47" s="19"/>
      <c r="HDK47" s="19"/>
      <c r="HDL47" s="19"/>
      <c r="HDM47" s="19"/>
      <c r="HDN47" s="19"/>
      <c r="HDO47" s="19"/>
      <c r="HDP47" s="19"/>
      <c r="HDQ47" s="19"/>
      <c r="HDR47" s="19"/>
      <c r="HDS47" s="19"/>
      <c r="HDT47" s="19"/>
      <c r="HDU47" s="19"/>
      <c r="HDV47" s="19"/>
      <c r="HDW47" s="19"/>
      <c r="HDX47" s="19"/>
      <c r="HDY47" s="19"/>
      <c r="HDZ47" s="19"/>
      <c r="HEA47" s="19"/>
      <c r="HEB47" s="19"/>
      <c r="HEC47" s="19"/>
      <c r="HED47" s="19"/>
      <c r="HEE47" s="19"/>
      <c r="HEF47" s="19"/>
      <c r="HEG47" s="19"/>
      <c r="HEH47" s="19"/>
      <c r="HEI47" s="19"/>
      <c r="HEJ47" s="19"/>
      <c r="HEK47" s="19"/>
      <c r="HEL47" s="19"/>
      <c r="HEM47" s="19"/>
      <c r="HEN47" s="19"/>
      <c r="HEO47" s="19"/>
      <c r="HEP47" s="19"/>
      <c r="HEQ47" s="19"/>
      <c r="HER47" s="19"/>
      <c r="HES47" s="19"/>
      <c r="HET47" s="19"/>
      <c r="HEU47" s="19"/>
      <c r="HEV47" s="19"/>
      <c r="HEW47" s="19"/>
      <c r="HEX47" s="19"/>
      <c r="HEY47" s="19"/>
      <c r="HEZ47" s="19"/>
      <c r="HFA47" s="19"/>
      <c r="HFB47" s="19"/>
      <c r="HFC47" s="19"/>
      <c r="HFD47" s="19"/>
      <c r="HFE47" s="19"/>
      <c r="HFF47" s="19"/>
      <c r="HFG47" s="19"/>
      <c r="HFH47" s="19"/>
      <c r="HFI47" s="19"/>
      <c r="HFJ47" s="19"/>
      <c r="HFK47" s="19"/>
      <c r="HFL47" s="19"/>
      <c r="HFM47" s="19"/>
      <c r="HFN47" s="19"/>
      <c r="HFO47" s="19"/>
      <c r="HFP47" s="19"/>
      <c r="HFQ47" s="19"/>
      <c r="HFR47" s="19"/>
      <c r="HFS47" s="19"/>
      <c r="HFT47" s="19"/>
      <c r="HFU47" s="19"/>
      <c r="HFV47" s="19"/>
      <c r="HFW47" s="19"/>
      <c r="HFX47" s="19"/>
      <c r="HFY47" s="19"/>
      <c r="HFZ47" s="19"/>
      <c r="HGA47" s="19"/>
      <c r="HGB47" s="19"/>
      <c r="HGC47" s="19"/>
      <c r="HGD47" s="19"/>
      <c r="HGE47" s="19"/>
      <c r="HGF47" s="19"/>
      <c r="HGG47" s="19"/>
      <c r="HGH47" s="19"/>
      <c r="HGI47" s="19"/>
      <c r="HGJ47" s="19"/>
      <c r="HGK47" s="19"/>
      <c r="HGL47" s="19"/>
      <c r="HGM47" s="19"/>
      <c r="HGN47" s="19"/>
      <c r="HGO47" s="19"/>
      <c r="HGP47" s="19"/>
      <c r="HGQ47" s="19"/>
      <c r="HGR47" s="19"/>
      <c r="HGS47" s="19"/>
      <c r="HGT47" s="19"/>
      <c r="HGU47" s="19"/>
      <c r="HGV47" s="19"/>
      <c r="HGW47" s="19"/>
      <c r="HGX47" s="19"/>
      <c r="HGY47" s="19"/>
      <c r="HGZ47" s="19"/>
      <c r="HHA47" s="19"/>
      <c r="HHB47" s="19"/>
      <c r="HHC47" s="19"/>
      <c r="HHD47" s="19"/>
      <c r="HHE47" s="19"/>
      <c r="HHF47" s="19"/>
      <c r="HHG47" s="19"/>
      <c r="HHH47" s="19"/>
      <c r="HHI47" s="19"/>
      <c r="HHJ47" s="19"/>
      <c r="HHK47" s="19"/>
      <c r="HHL47" s="19"/>
      <c r="HHM47" s="19"/>
      <c r="HHN47" s="19"/>
      <c r="HHO47" s="19"/>
      <c r="HHP47" s="19"/>
      <c r="HHQ47" s="19"/>
      <c r="HHR47" s="19"/>
      <c r="HHS47" s="19"/>
      <c r="HHT47" s="19"/>
      <c r="HHU47" s="19"/>
      <c r="HHV47" s="19"/>
      <c r="HHW47" s="19"/>
      <c r="HHX47" s="19"/>
      <c r="HHY47" s="19"/>
      <c r="HHZ47" s="19"/>
      <c r="HIA47" s="19"/>
      <c r="HIB47" s="19"/>
      <c r="HIC47" s="19"/>
      <c r="HID47" s="19"/>
      <c r="HIE47" s="19"/>
      <c r="HIF47" s="19"/>
      <c r="HIG47" s="19"/>
      <c r="HIH47" s="19"/>
      <c r="HII47" s="19"/>
      <c r="HIJ47" s="19"/>
      <c r="HIK47" s="19"/>
      <c r="HIL47" s="19"/>
      <c r="HIM47" s="19"/>
      <c r="HIN47" s="19"/>
      <c r="HIO47" s="19"/>
      <c r="HIP47" s="19"/>
      <c r="HIQ47" s="19"/>
      <c r="HIR47" s="19"/>
      <c r="HIS47" s="19"/>
      <c r="HIT47" s="19"/>
      <c r="HIU47" s="19"/>
      <c r="HIV47" s="19"/>
      <c r="HIW47" s="19"/>
      <c r="HIX47" s="19"/>
      <c r="HIY47" s="19"/>
      <c r="HIZ47" s="19"/>
      <c r="HJA47" s="19"/>
      <c r="HJB47" s="19"/>
      <c r="HJC47" s="19"/>
      <c r="HJD47" s="19"/>
      <c r="HJE47" s="19"/>
      <c r="HJF47" s="19"/>
      <c r="HJG47" s="19"/>
      <c r="HJH47" s="19"/>
      <c r="HJI47" s="19"/>
      <c r="HJJ47" s="19"/>
      <c r="HJK47" s="19"/>
      <c r="HJL47" s="19"/>
      <c r="HJM47" s="19"/>
      <c r="HJN47" s="19"/>
      <c r="HJO47" s="19"/>
      <c r="HJP47" s="19"/>
      <c r="HJQ47" s="19"/>
      <c r="HJR47" s="19"/>
      <c r="HJS47" s="19"/>
      <c r="HJT47" s="19"/>
      <c r="HJU47" s="19"/>
      <c r="HJV47" s="19"/>
      <c r="HJW47" s="19"/>
      <c r="HJX47" s="19"/>
      <c r="HJY47" s="19"/>
      <c r="HJZ47" s="19"/>
      <c r="HKA47" s="19"/>
      <c r="HKB47" s="19"/>
      <c r="HKC47" s="19"/>
      <c r="HKD47" s="19"/>
      <c r="HKE47" s="19"/>
      <c r="HKF47" s="19"/>
      <c r="HKG47" s="19"/>
      <c r="HKH47" s="19"/>
      <c r="HKI47" s="19"/>
      <c r="HKJ47" s="19"/>
      <c r="HKK47" s="19"/>
      <c r="HKL47" s="19"/>
      <c r="HKM47" s="19"/>
      <c r="HKN47" s="19"/>
      <c r="HKO47" s="19"/>
      <c r="HKP47" s="19"/>
      <c r="HKQ47" s="19"/>
      <c r="HKR47" s="19"/>
      <c r="HKS47" s="19"/>
      <c r="HKT47" s="19"/>
      <c r="HKU47" s="19"/>
      <c r="HKV47" s="19"/>
      <c r="HKW47" s="19"/>
      <c r="HKX47" s="19"/>
      <c r="HKY47" s="19"/>
      <c r="HKZ47" s="19"/>
      <c r="HLA47" s="19"/>
      <c r="HLB47" s="19"/>
      <c r="HLC47" s="19"/>
      <c r="HLD47" s="19"/>
      <c r="HLE47" s="19"/>
      <c r="HLF47" s="19"/>
      <c r="HLG47" s="19"/>
      <c r="HLH47" s="19"/>
      <c r="HLI47" s="19"/>
      <c r="HLJ47" s="19"/>
      <c r="HLK47" s="19"/>
      <c r="HLL47" s="19"/>
      <c r="HLM47" s="19"/>
      <c r="HLN47" s="19"/>
      <c r="HLO47" s="19"/>
      <c r="HLP47" s="19"/>
      <c r="HLQ47" s="19"/>
      <c r="HLR47" s="19"/>
      <c r="HLS47" s="19"/>
      <c r="HLT47" s="19"/>
      <c r="HLU47" s="19"/>
      <c r="HLV47" s="19"/>
      <c r="HLW47" s="19"/>
      <c r="HLX47" s="19"/>
      <c r="HLY47" s="19"/>
      <c r="HLZ47" s="19"/>
      <c r="HMA47" s="19"/>
      <c r="HMB47" s="19"/>
      <c r="HMC47" s="19"/>
      <c r="HMD47" s="19"/>
      <c r="HME47" s="19"/>
      <c r="HMF47" s="19"/>
      <c r="HMG47" s="19"/>
      <c r="HMH47" s="19"/>
      <c r="HMI47" s="19"/>
      <c r="HMJ47" s="19"/>
      <c r="HMK47" s="19"/>
      <c r="HML47" s="19"/>
      <c r="HMM47" s="19"/>
      <c r="HMN47" s="19"/>
      <c r="HMO47" s="19"/>
      <c r="HMP47" s="19"/>
      <c r="HMQ47" s="19"/>
      <c r="HMR47" s="19"/>
      <c r="HMS47" s="19"/>
      <c r="HMT47" s="19"/>
      <c r="HMU47" s="19"/>
      <c r="HMV47" s="19"/>
      <c r="HMW47" s="19"/>
      <c r="HMX47" s="19"/>
      <c r="HMY47" s="19"/>
      <c r="HMZ47" s="19"/>
      <c r="HNA47" s="19"/>
      <c r="HNB47" s="19"/>
      <c r="HNC47" s="19"/>
      <c r="HND47" s="19"/>
      <c r="HNE47" s="19"/>
      <c r="HNF47" s="19"/>
      <c r="HNG47" s="19"/>
      <c r="HNH47" s="19"/>
      <c r="HNI47" s="19"/>
      <c r="HNJ47" s="19"/>
      <c r="HNK47" s="19"/>
      <c r="HNL47" s="19"/>
      <c r="HNM47" s="19"/>
      <c r="HNN47" s="19"/>
      <c r="HNO47" s="19"/>
      <c r="HNP47" s="19"/>
      <c r="HNQ47" s="19"/>
      <c r="HNR47" s="19"/>
      <c r="HNS47" s="19"/>
      <c r="HNT47" s="19"/>
      <c r="HNU47" s="19"/>
      <c r="HNV47" s="19"/>
      <c r="HNW47" s="19"/>
      <c r="HNX47" s="19"/>
      <c r="HNY47" s="19"/>
      <c r="HNZ47" s="19"/>
      <c r="HOA47" s="19"/>
      <c r="HOB47" s="19"/>
      <c r="HOC47" s="19"/>
      <c r="HOD47" s="19"/>
      <c r="HOE47" s="19"/>
      <c r="HOF47" s="19"/>
      <c r="HOG47" s="19"/>
      <c r="HOH47" s="19"/>
      <c r="HOI47" s="19"/>
      <c r="HOJ47" s="19"/>
      <c r="HOK47" s="19"/>
      <c r="HOL47" s="19"/>
      <c r="HOM47" s="19"/>
      <c r="HON47" s="19"/>
      <c r="HOO47" s="19"/>
      <c r="HOP47" s="19"/>
      <c r="HOQ47" s="19"/>
      <c r="HOR47" s="19"/>
      <c r="HOS47" s="19"/>
      <c r="HOT47" s="19"/>
      <c r="HOU47" s="19"/>
      <c r="HOV47" s="19"/>
      <c r="HOW47" s="19"/>
      <c r="HOX47" s="19"/>
      <c r="HOY47" s="19"/>
      <c r="HOZ47" s="19"/>
      <c r="HPA47" s="19"/>
      <c r="HPB47" s="19"/>
      <c r="HPC47" s="19"/>
      <c r="HPD47" s="19"/>
      <c r="HPE47" s="19"/>
      <c r="HPF47" s="19"/>
      <c r="HPG47" s="19"/>
      <c r="HPH47" s="19"/>
      <c r="HPI47" s="19"/>
      <c r="HPJ47" s="19"/>
      <c r="HPK47" s="19"/>
      <c r="HPL47" s="19"/>
      <c r="HPM47" s="19"/>
      <c r="HPN47" s="19"/>
      <c r="HPO47" s="19"/>
      <c r="HPP47" s="19"/>
      <c r="HPQ47" s="19"/>
      <c r="HPR47" s="19"/>
      <c r="HPS47" s="19"/>
      <c r="HPT47" s="19"/>
      <c r="HPU47" s="19"/>
      <c r="HPV47" s="19"/>
      <c r="HPW47" s="19"/>
      <c r="HPX47" s="19"/>
      <c r="HPY47" s="19"/>
      <c r="HPZ47" s="19"/>
      <c r="HQA47" s="19"/>
      <c r="HQB47" s="19"/>
      <c r="HQC47" s="19"/>
      <c r="HQD47" s="19"/>
      <c r="HQE47" s="19"/>
      <c r="HQF47" s="19"/>
      <c r="HQG47" s="19"/>
      <c r="HQH47" s="19"/>
      <c r="HQI47" s="19"/>
      <c r="HQJ47" s="19"/>
      <c r="HQK47" s="19"/>
      <c r="HQL47" s="19"/>
      <c r="HQM47" s="19"/>
      <c r="HQN47" s="19"/>
      <c r="HQO47" s="19"/>
      <c r="HQP47" s="19"/>
      <c r="HQQ47" s="19"/>
      <c r="HQR47" s="19"/>
      <c r="HQS47" s="19"/>
      <c r="HQT47" s="19"/>
      <c r="HQU47" s="19"/>
      <c r="HQV47" s="19"/>
      <c r="HQW47" s="19"/>
      <c r="HQX47" s="19"/>
      <c r="HQY47" s="19"/>
      <c r="HQZ47" s="19"/>
      <c r="HRA47" s="19"/>
      <c r="HRB47" s="19"/>
      <c r="HRC47" s="19"/>
      <c r="HRD47" s="19"/>
      <c r="HRE47" s="19"/>
      <c r="HRF47" s="19"/>
      <c r="HRG47" s="19"/>
      <c r="HRH47" s="19"/>
      <c r="HRI47" s="19"/>
      <c r="HRJ47" s="19"/>
      <c r="HRK47" s="19"/>
      <c r="HRL47" s="19"/>
      <c r="HRM47" s="19"/>
      <c r="HRN47" s="19"/>
      <c r="HRO47" s="19"/>
      <c r="HRP47" s="19"/>
      <c r="HRQ47" s="19"/>
      <c r="HRR47" s="19"/>
      <c r="HRS47" s="19"/>
      <c r="HRT47" s="19"/>
      <c r="HRU47" s="19"/>
      <c r="HRV47" s="19"/>
      <c r="HRW47" s="19"/>
      <c r="HRX47" s="19"/>
      <c r="HRY47" s="19"/>
      <c r="HRZ47" s="19"/>
      <c r="HSA47" s="19"/>
      <c r="HSB47" s="19"/>
      <c r="HSC47" s="19"/>
      <c r="HSD47" s="19"/>
      <c r="HSE47" s="19"/>
      <c r="HSF47" s="19"/>
      <c r="HSG47" s="19"/>
      <c r="HSH47" s="19"/>
      <c r="HSI47" s="19"/>
      <c r="HSJ47" s="19"/>
      <c r="HSK47" s="19"/>
      <c r="HSL47" s="19"/>
      <c r="HSM47" s="19"/>
      <c r="HSN47" s="19"/>
      <c r="HSO47" s="19"/>
      <c r="HSP47" s="19"/>
      <c r="HSQ47" s="19"/>
      <c r="HSR47" s="19"/>
      <c r="HSS47" s="19"/>
      <c r="HST47" s="19"/>
      <c r="HSU47" s="19"/>
      <c r="HSV47" s="19"/>
      <c r="HSW47" s="19"/>
      <c r="HSX47" s="19"/>
      <c r="HSY47" s="19"/>
      <c r="HSZ47" s="19"/>
      <c r="HTA47" s="19"/>
      <c r="HTB47" s="19"/>
      <c r="HTC47" s="19"/>
      <c r="HTD47" s="19"/>
      <c r="HTE47" s="19"/>
      <c r="HTF47" s="19"/>
      <c r="HTG47" s="19"/>
      <c r="HTH47" s="19"/>
      <c r="HTI47" s="19"/>
      <c r="HTJ47" s="19"/>
      <c r="HTK47" s="19"/>
      <c r="HTL47" s="19"/>
      <c r="HTM47" s="19"/>
      <c r="HTN47" s="19"/>
      <c r="HTO47" s="19"/>
      <c r="HTP47" s="19"/>
      <c r="HTQ47" s="19"/>
      <c r="HTR47" s="19"/>
      <c r="HTS47" s="19"/>
      <c r="HTT47" s="19"/>
      <c r="HTU47" s="19"/>
      <c r="HTV47" s="19"/>
      <c r="HTW47" s="19"/>
      <c r="HTX47" s="19"/>
      <c r="HTY47" s="19"/>
      <c r="HTZ47" s="19"/>
      <c r="HUA47" s="19"/>
      <c r="HUB47" s="19"/>
      <c r="HUC47" s="19"/>
      <c r="HUD47" s="19"/>
      <c r="HUE47" s="19"/>
      <c r="HUF47" s="19"/>
      <c r="HUG47" s="19"/>
      <c r="HUH47" s="19"/>
      <c r="HUI47" s="19"/>
      <c r="HUJ47" s="19"/>
      <c r="HUK47" s="19"/>
      <c r="HUL47" s="19"/>
      <c r="HUM47" s="19"/>
      <c r="HUN47" s="19"/>
      <c r="HUO47" s="19"/>
      <c r="HUP47" s="19"/>
      <c r="HUQ47" s="19"/>
      <c r="HUR47" s="19"/>
      <c r="HUS47" s="19"/>
      <c r="HUT47" s="19"/>
      <c r="HUU47" s="19"/>
      <c r="HUV47" s="19"/>
      <c r="HUW47" s="19"/>
      <c r="HUX47" s="19"/>
      <c r="HUY47" s="19"/>
      <c r="HUZ47" s="19"/>
      <c r="HVA47" s="19"/>
      <c r="HVB47" s="19"/>
      <c r="HVC47" s="19"/>
      <c r="HVD47" s="19"/>
      <c r="HVE47" s="19"/>
      <c r="HVF47" s="19"/>
      <c r="HVG47" s="19"/>
      <c r="HVH47" s="19"/>
      <c r="HVI47" s="19"/>
      <c r="HVJ47" s="19"/>
      <c r="HVK47" s="19"/>
      <c r="HVL47" s="19"/>
      <c r="HVM47" s="19"/>
      <c r="HVN47" s="19"/>
      <c r="HVO47" s="19"/>
      <c r="HVP47" s="19"/>
      <c r="HVQ47" s="19"/>
      <c r="HVR47" s="19"/>
      <c r="HVS47" s="19"/>
      <c r="HVT47" s="19"/>
      <c r="HVU47" s="19"/>
      <c r="HVV47" s="19"/>
      <c r="HVW47" s="19"/>
      <c r="HVX47" s="19"/>
      <c r="HVY47" s="19"/>
      <c r="HVZ47" s="19"/>
      <c r="HWA47" s="19"/>
      <c r="HWB47" s="19"/>
      <c r="HWC47" s="19"/>
      <c r="HWD47" s="19"/>
      <c r="HWE47" s="19"/>
      <c r="HWF47" s="19"/>
      <c r="HWG47" s="19"/>
      <c r="HWH47" s="19"/>
      <c r="HWI47" s="19"/>
      <c r="HWJ47" s="19"/>
      <c r="HWK47" s="19"/>
      <c r="HWL47" s="19"/>
      <c r="HWM47" s="19"/>
      <c r="HWN47" s="19"/>
      <c r="HWO47" s="19"/>
      <c r="HWP47" s="19"/>
      <c r="HWQ47" s="19"/>
      <c r="HWR47" s="19"/>
      <c r="HWS47" s="19"/>
      <c r="HWT47" s="19"/>
      <c r="HWU47" s="19"/>
      <c r="HWV47" s="19"/>
      <c r="HWW47" s="19"/>
      <c r="HWX47" s="19"/>
      <c r="HWY47" s="19"/>
      <c r="HWZ47" s="19"/>
      <c r="HXA47" s="19"/>
      <c r="HXB47" s="19"/>
      <c r="HXC47" s="19"/>
      <c r="HXD47" s="19"/>
      <c r="HXE47" s="19"/>
      <c r="HXF47" s="19"/>
      <c r="HXG47" s="19"/>
      <c r="HXH47" s="19"/>
      <c r="HXI47" s="19"/>
      <c r="HXJ47" s="19"/>
      <c r="HXK47" s="19"/>
      <c r="HXL47" s="19"/>
      <c r="HXM47" s="19"/>
      <c r="HXN47" s="19"/>
      <c r="HXO47" s="19"/>
      <c r="HXP47" s="19"/>
      <c r="HXQ47" s="19"/>
      <c r="HXR47" s="19"/>
      <c r="HXS47" s="19"/>
      <c r="HXT47" s="19"/>
      <c r="HXU47" s="19"/>
      <c r="HXV47" s="19"/>
      <c r="HXW47" s="19"/>
      <c r="HXX47" s="19"/>
      <c r="HXY47" s="19"/>
      <c r="HXZ47" s="19"/>
      <c r="HYA47" s="19"/>
      <c r="HYB47" s="19"/>
      <c r="HYC47" s="19"/>
      <c r="HYD47" s="19"/>
      <c r="HYE47" s="19"/>
      <c r="HYF47" s="19"/>
      <c r="HYG47" s="19"/>
      <c r="HYH47" s="19"/>
      <c r="HYI47" s="19"/>
      <c r="HYJ47" s="19"/>
      <c r="HYK47" s="19"/>
      <c r="HYL47" s="19"/>
      <c r="HYM47" s="19"/>
      <c r="HYN47" s="19"/>
      <c r="HYO47" s="19"/>
      <c r="HYP47" s="19"/>
      <c r="HYQ47" s="19"/>
      <c r="HYR47" s="19"/>
      <c r="HYS47" s="19"/>
      <c r="HYT47" s="19"/>
      <c r="HYU47" s="19"/>
      <c r="HYV47" s="19"/>
      <c r="HYW47" s="19"/>
      <c r="HYX47" s="19"/>
      <c r="HYY47" s="19"/>
      <c r="HYZ47" s="19"/>
      <c r="HZA47" s="19"/>
      <c r="HZB47" s="19"/>
      <c r="HZC47" s="19"/>
      <c r="HZD47" s="19"/>
      <c r="HZE47" s="19"/>
      <c r="HZF47" s="19"/>
      <c r="HZG47" s="19"/>
      <c r="HZH47" s="19"/>
      <c r="HZI47" s="19"/>
      <c r="HZJ47" s="19"/>
      <c r="HZK47" s="19"/>
      <c r="HZL47" s="19"/>
      <c r="HZM47" s="19"/>
      <c r="HZN47" s="19"/>
      <c r="HZO47" s="19"/>
      <c r="HZP47" s="19"/>
      <c r="HZQ47" s="19"/>
      <c r="HZR47" s="19"/>
      <c r="HZS47" s="19"/>
      <c r="HZT47" s="19"/>
      <c r="HZU47" s="19"/>
      <c r="HZV47" s="19"/>
      <c r="HZW47" s="19"/>
      <c r="HZX47" s="19"/>
      <c r="HZY47" s="19"/>
      <c r="HZZ47" s="19"/>
      <c r="IAA47" s="19"/>
      <c r="IAB47" s="19"/>
      <c r="IAC47" s="19"/>
      <c r="IAD47" s="19"/>
      <c r="IAE47" s="19"/>
      <c r="IAF47" s="19"/>
      <c r="IAG47" s="19"/>
      <c r="IAH47" s="19"/>
      <c r="IAI47" s="19"/>
      <c r="IAJ47" s="19"/>
      <c r="IAK47" s="19"/>
      <c r="IAL47" s="19"/>
      <c r="IAM47" s="19"/>
      <c r="IAN47" s="19"/>
      <c r="IAO47" s="19"/>
      <c r="IAP47" s="19"/>
      <c r="IAQ47" s="19"/>
      <c r="IAR47" s="19"/>
      <c r="IAS47" s="19"/>
      <c r="IAT47" s="19"/>
      <c r="IAU47" s="19"/>
      <c r="IAV47" s="19"/>
      <c r="IAW47" s="19"/>
      <c r="IAX47" s="19"/>
      <c r="IAY47" s="19"/>
      <c r="IAZ47" s="19"/>
      <c r="IBA47" s="19"/>
      <c r="IBB47" s="19"/>
      <c r="IBC47" s="19"/>
      <c r="IBD47" s="19"/>
      <c r="IBE47" s="19"/>
      <c r="IBF47" s="19"/>
      <c r="IBG47" s="19"/>
      <c r="IBH47" s="19"/>
      <c r="IBI47" s="19"/>
      <c r="IBJ47" s="19"/>
      <c r="IBK47" s="19"/>
      <c r="IBL47" s="19"/>
      <c r="IBM47" s="19"/>
      <c r="IBN47" s="19"/>
      <c r="IBO47" s="19"/>
      <c r="IBP47" s="19"/>
      <c r="IBQ47" s="19"/>
      <c r="IBR47" s="19"/>
      <c r="IBS47" s="19"/>
      <c r="IBT47" s="19"/>
      <c r="IBU47" s="19"/>
      <c r="IBV47" s="19"/>
      <c r="IBW47" s="19"/>
      <c r="IBX47" s="19"/>
      <c r="IBY47" s="19"/>
      <c r="IBZ47" s="19"/>
      <c r="ICA47" s="19"/>
      <c r="ICB47" s="19"/>
      <c r="ICC47" s="19"/>
      <c r="ICD47" s="19"/>
      <c r="ICE47" s="19"/>
      <c r="ICF47" s="19"/>
      <c r="ICG47" s="19"/>
      <c r="ICH47" s="19"/>
      <c r="ICI47" s="19"/>
      <c r="ICJ47" s="19"/>
      <c r="ICK47" s="19"/>
      <c r="ICL47" s="19"/>
      <c r="ICM47" s="19"/>
      <c r="ICN47" s="19"/>
      <c r="ICO47" s="19"/>
      <c r="ICP47" s="19"/>
      <c r="ICQ47" s="19"/>
      <c r="ICR47" s="19"/>
      <c r="ICS47" s="19"/>
      <c r="ICT47" s="19"/>
      <c r="ICU47" s="19"/>
      <c r="ICV47" s="19"/>
      <c r="ICW47" s="19"/>
      <c r="ICX47" s="19"/>
      <c r="ICY47" s="19"/>
      <c r="ICZ47" s="19"/>
      <c r="IDA47" s="19"/>
      <c r="IDB47" s="19"/>
      <c r="IDC47" s="19"/>
      <c r="IDD47" s="19"/>
      <c r="IDE47" s="19"/>
      <c r="IDF47" s="19"/>
      <c r="IDG47" s="19"/>
      <c r="IDH47" s="19"/>
      <c r="IDI47" s="19"/>
      <c r="IDJ47" s="19"/>
      <c r="IDK47" s="19"/>
      <c r="IDL47" s="19"/>
      <c r="IDM47" s="19"/>
      <c r="IDN47" s="19"/>
      <c r="IDO47" s="19"/>
      <c r="IDP47" s="19"/>
      <c r="IDQ47" s="19"/>
      <c r="IDR47" s="19"/>
      <c r="IDS47" s="19"/>
      <c r="IDT47" s="19"/>
      <c r="IDU47" s="19"/>
      <c r="IDV47" s="19"/>
      <c r="IDW47" s="19"/>
      <c r="IDX47" s="19"/>
      <c r="IDY47" s="19"/>
      <c r="IDZ47" s="19"/>
      <c r="IEA47" s="19"/>
      <c r="IEB47" s="19"/>
      <c r="IEC47" s="19"/>
      <c r="IED47" s="19"/>
      <c r="IEE47" s="19"/>
      <c r="IEF47" s="19"/>
      <c r="IEG47" s="19"/>
      <c r="IEH47" s="19"/>
      <c r="IEI47" s="19"/>
      <c r="IEJ47" s="19"/>
      <c r="IEK47" s="19"/>
      <c r="IEL47" s="19"/>
      <c r="IEM47" s="19"/>
      <c r="IEN47" s="19"/>
      <c r="IEO47" s="19"/>
      <c r="IEP47" s="19"/>
      <c r="IEQ47" s="19"/>
      <c r="IER47" s="19"/>
      <c r="IES47" s="19"/>
      <c r="IET47" s="19"/>
      <c r="IEU47" s="19"/>
      <c r="IEV47" s="19"/>
      <c r="IEW47" s="19"/>
      <c r="IEX47" s="19"/>
      <c r="IEY47" s="19"/>
      <c r="IEZ47" s="19"/>
      <c r="IFA47" s="19"/>
      <c r="IFB47" s="19"/>
      <c r="IFC47" s="19"/>
      <c r="IFD47" s="19"/>
      <c r="IFE47" s="19"/>
      <c r="IFF47" s="19"/>
      <c r="IFG47" s="19"/>
      <c r="IFH47" s="19"/>
      <c r="IFI47" s="19"/>
      <c r="IFJ47" s="19"/>
      <c r="IFK47" s="19"/>
      <c r="IFL47" s="19"/>
      <c r="IFM47" s="19"/>
      <c r="IFN47" s="19"/>
      <c r="IFO47" s="19"/>
      <c r="IFP47" s="19"/>
      <c r="IFQ47" s="19"/>
      <c r="IFR47" s="19"/>
      <c r="IFS47" s="19"/>
      <c r="IFT47" s="19"/>
      <c r="IFU47" s="19"/>
      <c r="IFV47" s="19"/>
      <c r="IFW47" s="19"/>
      <c r="IFX47" s="19"/>
      <c r="IFY47" s="19"/>
      <c r="IFZ47" s="19"/>
      <c r="IGA47" s="19"/>
      <c r="IGB47" s="19"/>
      <c r="IGC47" s="19"/>
      <c r="IGD47" s="19"/>
      <c r="IGE47" s="19"/>
      <c r="IGF47" s="19"/>
      <c r="IGG47" s="19"/>
      <c r="IGH47" s="19"/>
      <c r="IGI47" s="19"/>
      <c r="IGJ47" s="19"/>
      <c r="IGK47" s="19"/>
      <c r="IGL47" s="19"/>
      <c r="IGM47" s="19"/>
      <c r="IGN47" s="19"/>
      <c r="IGO47" s="19"/>
      <c r="IGP47" s="19"/>
      <c r="IGQ47" s="19"/>
      <c r="IGR47" s="19"/>
      <c r="IGS47" s="19"/>
      <c r="IGT47" s="19"/>
      <c r="IGU47" s="19"/>
      <c r="IGV47" s="19"/>
      <c r="IGW47" s="19"/>
      <c r="IGX47" s="19"/>
      <c r="IGY47" s="19"/>
      <c r="IGZ47" s="19"/>
      <c r="IHA47" s="19"/>
      <c r="IHB47" s="19"/>
      <c r="IHC47" s="19"/>
      <c r="IHD47" s="19"/>
      <c r="IHE47" s="19"/>
      <c r="IHF47" s="19"/>
      <c r="IHG47" s="19"/>
      <c r="IHH47" s="19"/>
      <c r="IHI47" s="19"/>
      <c r="IHJ47" s="19"/>
      <c r="IHK47" s="19"/>
      <c r="IHL47" s="19"/>
      <c r="IHM47" s="19"/>
      <c r="IHN47" s="19"/>
      <c r="IHO47" s="19"/>
      <c r="IHP47" s="19"/>
      <c r="IHQ47" s="19"/>
      <c r="IHR47" s="19"/>
      <c r="IHS47" s="19"/>
      <c r="IHT47" s="19"/>
      <c r="IHU47" s="19"/>
      <c r="IHV47" s="19"/>
      <c r="IHW47" s="19"/>
      <c r="IHX47" s="19"/>
      <c r="IHY47" s="19"/>
      <c r="IHZ47" s="19"/>
      <c r="IIA47" s="19"/>
      <c r="IIB47" s="19"/>
      <c r="IIC47" s="19"/>
      <c r="IID47" s="19"/>
      <c r="IIE47" s="19"/>
      <c r="IIF47" s="19"/>
      <c r="IIG47" s="19"/>
      <c r="IIH47" s="19"/>
      <c r="III47" s="19"/>
      <c r="IIJ47" s="19"/>
      <c r="IIK47" s="19"/>
      <c r="IIL47" s="19"/>
      <c r="IIM47" s="19"/>
      <c r="IIN47" s="19"/>
      <c r="IIO47" s="19"/>
      <c r="IIP47" s="19"/>
      <c r="IIQ47" s="19"/>
      <c r="IIR47" s="19"/>
      <c r="IIS47" s="19"/>
      <c r="IIT47" s="19"/>
      <c r="IIU47" s="19"/>
      <c r="IIV47" s="19"/>
      <c r="IIW47" s="19"/>
      <c r="IIX47" s="19"/>
      <c r="IIY47" s="19"/>
      <c r="IIZ47" s="19"/>
      <c r="IJA47" s="19"/>
      <c r="IJB47" s="19"/>
      <c r="IJC47" s="19"/>
      <c r="IJD47" s="19"/>
      <c r="IJE47" s="19"/>
      <c r="IJF47" s="19"/>
      <c r="IJG47" s="19"/>
      <c r="IJH47" s="19"/>
      <c r="IJI47" s="19"/>
      <c r="IJJ47" s="19"/>
      <c r="IJK47" s="19"/>
      <c r="IJL47" s="19"/>
      <c r="IJM47" s="19"/>
      <c r="IJN47" s="19"/>
      <c r="IJO47" s="19"/>
      <c r="IJP47" s="19"/>
      <c r="IJQ47" s="19"/>
      <c r="IJR47" s="19"/>
      <c r="IJS47" s="19"/>
      <c r="IJT47" s="19"/>
      <c r="IJU47" s="19"/>
      <c r="IJV47" s="19"/>
      <c r="IJW47" s="19"/>
      <c r="IJX47" s="19"/>
      <c r="IJY47" s="19"/>
      <c r="IJZ47" s="19"/>
      <c r="IKA47" s="19"/>
      <c r="IKB47" s="19"/>
      <c r="IKC47" s="19"/>
      <c r="IKD47" s="19"/>
      <c r="IKE47" s="19"/>
      <c r="IKF47" s="19"/>
      <c r="IKG47" s="19"/>
      <c r="IKH47" s="19"/>
      <c r="IKI47" s="19"/>
      <c r="IKJ47" s="19"/>
      <c r="IKK47" s="19"/>
      <c r="IKL47" s="19"/>
      <c r="IKM47" s="19"/>
      <c r="IKN47" s="19"/>
      <c r="IKO47" s="19"/>
      <c r="IKP47" s="19"/>
      <c r="IKQ47" s="19"/>
      <c r="IKR47" s="19"/>
      <c r="IKS47" s="19"/>
      <c r="IKT47" s="19"/>
      <c r="IKU47" s="19"/>
      <c r="IKV47" s="19"/>
      <c r="IKW47" s="19"/>
      <c r="IKX47" s="19"/>
      <c r="IKY47" s="19"/>
      <c r="IKZ47" s="19"/>
      <c r="ILA47" s="19"/>
      <c r="ILB47" s="19"/>
      <c r="ILC47" s="19"/>
      <c r="ILD47" s="19"/>
      <c r="ILE47" s="19"/>
      <c r="ILF47" s="19"/>
      <c r="ILG47" s="19"/>
      <c r="ILH47" s="19"/>
      <c r="ILI47" s="19"/>
      <c r="ILJ47" s="19"/>
      <c r="ILK47" s="19"/>
      <c r="ILL47" s="19"/>
      <c r="ILM47" s="19"/>
      <c r="ILN47" s="19"/>
      <c r="ILO47" s="19"/>
      <c r="ILP47" s="19"/>
      <c r="ILQ47" s="19"/>
      <c r="ILR47" s="19"/>
      <c r="ILS47" s="19"/>
      <c r="ILT47" s="19"/>
      <c r="ILU47" s="19"/>
      <c r="ILV47" s="19"/>
      <c r="ILW47" s="19"/>
      <c r="ILX47" s="19"/>
      <c r="ILY47" s="19"/>
      <c r="ILZ47" s="19"/>
      <c r="IMA47" s="19"/>
      <c r="IMB47" s="19"/>
      <c r="IMC47" s="19"/>
      <c r="IMD47" s="19"/>
      <c r="IME47" s="19"/>
      <c r="IMF47" s="19"/>
      <c r="IMG47" s="19"/>
      <c r="IMH47" s="19"/>
      <c r="IMI47" s="19"/>
      <c r="IMJ47" s="19"/>
      <c r="IMK47" s="19"/>
      <c r="IML47" s="19"/>
      <c r="IMM47" s="19"/>
      <c r="IMN47" s="19"/>
      <c r="IMO47" s="19"/>
      <c r="IMP47" s="19"/>
      <c r="IMQ47" s="19"/>
      <c r="IMR47" s="19"/>
      <c r="IMS47" s="19"/>
      <c r="IMT47" s="19"/>
      <c r="IMU47" s="19"/>
      <c r="IMV47" s="19"/>
      <c r="IMW47" s="19"/>
      <c r="IMX47" s="19"/>
      <c r="IMY47" s="19"/>
      <c r="IMZ47" s="19"/>
      <c r="INA47" s="19"/>
      <c r="INB47" s="19"/>
      <c r="INC47" s="19"/>
      <c r="IND47" s="19"/>
      <c r="INE47" s="19"/>
      <c r="INF47" s="19"/>
      <c r="ING47" s="19"/>
      <c r="INH47" s="19"/>
      <c r="INI47" s="19"/>
      <c r="INJ47" s="19"/>
      <c r="INK47" s="19"/>
      <c r="INL47" s="19"/>
      <c r="INM47" s="19"/>
      <c r="INN47" s="19"/>
      <c r="INO47" s="19"/>
      <c r="INP47" s="19"/>
      <c r="INQ47" s="19"/>
      <c r="INR47" s="19"/>
      <c r="INS47" s="19"/>
      <c r="INT47" s="19"/>
      <c r="INU47" s="19"/>
      <c r="INV47" s="19"/>
      <c r="INW47" s="19"/>
      <c r="INX47" s="19"/>
      <c r="INY47" s="19"/>
      <c r="INZ47" s="19"/>
      <c r="IOA47" s="19"/>
      <c r="IOB47" s="19"/>
      <c r="IOC47" s="19"/>
      <c r="IOD47" s="19"/>
      <c r="IOE47" s="19"/>
      <c r="IOF47" s="19"/>
      <c r="IOG47" s="19"/>
      <c r="IOH47" s="19"/>
      <c r="IOI47" s="19"/>
      <c r="IOJ47" s="19"/>
      <c r="IOK47" s="19"/>
      <c r="IOL47" s="19"/>
      <c r="IOM47" s="19"/>
      <c r="ION47" s="19"/>
      <c r="IOO47" s="19"/>
      <c r="IOP47" s="19"/>
      <c r="IOQ47" s="19"/>
      <c r="IOR47" s="19"/>
      <c r="IOS47" s="19"/>
      <c r="IOT47" s="19"/>
      <c r="IOU47" s="19"/>
      <c r="IOV47" s="19"/>
      <c r="IOW47" s="19"/>
      <c r="IOX47" s="19"/>
      <c r="IOY47" s="19"/>
      <c r="IOZ47" s="19"/>
      <c r="IPA47" s="19"/>
      <c r="IPB47" s="19"/>
      <c r="IPC47" s="19"/>
      <c r="IPD47" s="19"/>
      <c r="IPE47" s="19"/>
      <c r="IPF47" s="19"/>
      <c r="IPG47" s="19"/>
      <c r="IPH47" s="19"/>
      <c r="IPI47" s="19"/>
      <c r="IPJ47" s="19"/>
      <c r="IPK47" s="19"/>
      <c r="IPL47" s="19"/>
      <c r="IPM47" s="19"/>
      <c r="IPN47" s="19"/>
      <c r="IPO47" s="19"/>
      <c r="IPP47" s="19"/>
      <c r="IPQ47" s="19"/>
      <c r="IPR47" s="19"/>
      <c r="IPS47" s="19"/>
      <c r="IPT47" s="19"/>
      <c r="IPU47" s="19"/>
      <c r="IPV47" s="19"/>
      <c r="IPW47" s="19"/>
      <c r="IPX47" s="19"/>
      <c r="IPY47" s="19"/>
      <c r="IPZ47" s="19"/>
      <c r="IQA47" s="19"/>
      <c r="IQB47" s="19"/>
      <c r="IQC47" s="19"/>
      <c r="IQD47" s="19"/>
      <c r="IQE47" s="19"/>
      <c r="IQF47" s="19"/>
      <c r="IQG47" s="19"/>
      <c r="IQH47" s="19"/>
      <c r="IQI47" s="19"/>
      <c r="IQJ47" s="19"/>
      <c r="IQK47" s="19"/>
      <c r="IQL47" s="19"/>
      <c r="IQM47" s="19"/>
      <c r="IQN47" s="19"/>
      <c r="IQO47" s="19"/>
      <c r="IQP47" s="19"/>
      <c r="IQQ47" s="19"/>
      <c r="IQR47" s="19"/>
      <c r="IQS47" s="19"/>
      <c r="IQT47" s="19"/>
      <c r="IQU47" s="19"/>
      <c r="IQV47" s="19"/>
      <c r="IQW47" s="19"/>
      <c r="IQX47" s="19"/>
      <c r="IQY47" s="19"/>
      <c r="IQZ47" s="19"/>
      <c r="IRA47" s="19"/>
      <c r="IRB47" s="19"/>
      <c r="IRC47" s="19"/>
      <c r="IRD47" s="19"/>
      <c r="IRE47" s="19"/>
      <c r="IRF47" s="19"/>
      <c r="IRG47" s="19"/>
      <c r="IRH47" s="19"/>
      <c r="IRI47" s="19"/>
      <c r="IRJ47" s="19"/>
      <c r="IRK47" s="19"/>
      <c r="IRL47" s="19"/>
      <c r="IRM47" s="19"/>
      <c r="IRN47" s="19"/>
      <c r="IRO47" s="19"/>
      <c r="IRP47" s="19"/>
      <c r="IRQ47" s="19"/>
      <c r="IRR47" s="19"/>
      <c r="IRS47" s="19"/>
      <c r="IRT47" s="19"/>
      <c r="IRU47" s="19"/>
      <c r="IRV47" s="19"/>
      <c r="IRW47" s="19"/>
      <c r="IRX47" s="19"/>
      <c r="IRY47" s="19"/>
      <c r="IRZ47" s="19"/>
      <c r="ISA47" s="19"/>
      <c r="ISB47" s="19"/>
      <c r="ISC47" s="19"/>
      <c r="ISD47" s="19"/>
      <c r="ISE47" s="19"/>
      <c r="ISF47" s="19"/>
      <c r="ISG47" s="19"/>
      <c r="ISH47" s="19"/>
      <c r="ISI47" s="19"/>
      <c r="ISJ47" s="19"/>
      <c r="ISK47" s="19"/>
      <c r="ISL47" s="19"/>
      <c r="ISM47" s="19"/>
      <c r="ISN47" s="19"/>
      <c r="ISO47" s="19"/>
      <c r="ISP47" s="19"/>
      <c r="ISQ47" s="19"/>
      <c r="ISR47" s="19"/>
      <c r="ISS47" s="19"/>
      <c r="IST47" s="19"/>
      <c r="ISU47" s="19"/>
      <c r="ISV47" s="19"/>
      <c r="ISW47" s="19"/>
      <c r="ISX47" s="19"/>
      <c r="ISY47" s="19"/>
      <c r="ISZ47" s="19"/>
      <c r="ITA47" s="19"/>
      <c r="ITB47" s="19"/>
      <c r="ITC47" s="19"/>
      <c r="ITD47" s="19"/>
      <c r="ITE47" s="19"/>
      <c r="ITF47" s="19"/>
      <c r="ITG47" s="19"/>
      <c r="ITH47" s="19"/>
      <c r="ITI47" s="19"/>
      <c r="ITJ47" s="19"/>
      <c r="ITK47" s="19"/>
      <c r="ITL47" s="19"/>
      <c r="ITM47" s="19"/>
      <c r="ITN47" s="19"/>
      <c r="ITO47" s="19"/>
      <c r="ITP47" s="19"/>
      <c r="ITQ47" s="19"/>
      <c r="ITR47" s="19"/>
      <c r="ITS47" s="19"/>
      <c r="ITT47" s="19"/>
      <c r="ITU47" s="19"/>
      <c r="ITV47" s="19"/>
      <c r="ITW47" s="19"/>
      <c r="ITX47" s="19"/>
      <c r="ITY47" s="19"/>
      <c r="ITZ47" s="19"/>
      <c r="IUA47" s="19"/>
      <c r="IUB47" s="19"/>
      <c r="IUC47" s="19"/>
      <c r="IUD47" s="19"/>
      <c r="IUE47" s="19"/>
      <c r="IUF47" s="19"/>
      <c r="IUG47" s="19"/>
      <c r="IUH47" s="19"/>
      <c r="IUI47" s="19"/>
      <c r="IUJ47" s="19"/>
      <c r="IUK47" s="19"/>
      <c r="IUL47" s="19"/>
      <c r="IUM47" s="19"/>
      <c r="IUN47" s="19"/>
      <c r="IUO47" s="19"/>
      <c r="IUP47" s="19"/>
      <c r="IUQ47" s="19"/>
      <c r="IUR47" s="19"/>
      <c r="IUS47" s="19"/>
      <c r="IUT47" s="19"/>
      <c r="IUU47" s="19"/>
      <c r="IUV47" s="19"/>
      <c r="IUW47" s="19"/>
      <c r="IUX47" s="19"/>
      <c r="IUY47" s="19"/>
      <c r="IUZ47" s="19"/>
      <c r="IVA47" s="19"/>
      <c r="IVB47" s="19"/>
      <c r="IVC47" s="19"/>
      <c r="IVD47" s="19"/>
      <c r="IVE47" s="19"/>
      <c r="IVF47" s="19"/>
      <c r="IVG47" s="19"/>
      <c r="IVH47" s="19"/>
      <c r="IVI47" s="19"/>
      <c r="IVJ47" s="19"/>
      <c r="IVK47" s="19"/>
      <c r="IVL47" s="19"/>
      <c r="IVM47" s="19"/>
      <c r="IVN47" s="19"/>
      <c r="IVO47" s="19"/>
      <c r="IVP47" s="19"/>
      <c r="IVQ47" s="19"/>
      <c r="IVR47" s="19"/>
      <c r="IVS47" s="19"/>
      <c r="IVT47" s="19"/>
      <c r="IVU47" s="19"/>
      <c r="IVV47" s="19"/>
      <c r="IVW47" s="19"/>
      <c r="IVX47" s="19"/>
      <c r="IVY47" s="19"/>
      <c r="IVZ47" s="19"/>
      <c r="IWA47" s="19"/>
      <c r="IWB47" s="19"/>
      <c r="IWC47" s="19"/>
      <c r="IWD47" s="19"/>
      <c r="IWE47" s="19"/>
      <c r="IWF47" s="19"/>
      <c r="IWG47" s="19"/>
      <c r="IWH47" s="19"/>
      <c r="IWI47" s="19"/>
      <c r="IWJ47" s="19"/>
      <c r="IWK47" s="19"/>
      <c r="IWL47" s="19"/>
      <c r="IWM47" s="19"/>
      <c r="IWN47" s="19"/>
      <c r="IWO47" s="19"/>
      <c r="IWP47" s="19"/>
      <c r="IWQ47" s="19"/>
      <c r="IWR47" s="19"/>
      <c r="IWS47" s="19"/>
      <c r="IWT47" s="19"/>
      <c r="IWU47" s="19"/>
      <c r="IWV47" s="19"/>
      <c r="IWW47" s="19"/>
      <c r="IWX47" s="19"/>
      <c r="IWY47" s="19"/>
      <c r="IWZ47" s="19"/>
      <c r="IXA47" s="19"/>
      <c r="IXB47" s="19"/>
      <c r="IXC47" s="19"/>
      <c r="IXD47" s="19"/>
      <c r="IXE47" s="19"/>
      <c r="IXF47" s="19"/>
      <c r="IXG47" s="19"/>
      <c r="IXH47" s="19"/>
      <c r="IXI47" s="19"/>
      <c r="IXJ47" s="19"/>
      <c r="IXK47" s="19"/>
      <c r="IXL47" s="19"/>
      <c r="IXM47" s="19"/>
      <c r="IXN47" s="19"/>
      <c r="IXO47" s="19"/>
      <c r="IXP47" s="19"/>
      <c r="IXQ47" s="19"/>
      <c r="IXR47" s="19"/>
      <c r="IXS47" s="19"/>
      <c r="IXT47" s="19"/>
      <c r="IXU47" s="19"/>
      <c r="IXV47" s="19"/>
      <c r="IXW47" s="19"/>
      <c r="IXX47" s="19"/>
      <c r="IXY47" s="19"/>
      <c r="IXZ47" s="19"/>
      <c r="IYA47" s="19"/>
      <c r="IYB47" s="19"/>
      <c r="IYC47" s="19"/>
      <c r="IYD47" s="19"/>
      <c r="IYE47" s="19"/>
      <c r="IYF47" s="19"/>
      <c r="IYG47" s="19"/>
      <c r="IYH47" s="19"/>
      <c r="IYI47" s="19"/>
      <c r="IYJ47" s="19"/>
      <c r="IYK47" s="19"/>
      <c r="IYL47" s="19"/>
      <c r="IYM47" s="19"/>
      <c r="IYN47" s="19"/>
      <c r="IYO47" s="19"/>
      <c r="IYP47" s="19"/>
      <c r="IYQ47" s="19"/>
      <c r="IYR47" s="19"/>
      <c r="IYS47" s="19"/>
      <c r="IYT47" s="19"/>
      <c r="IYU47" s="19"/>
      <c r="IYV47" s="19"/>
      <c r="IYW47" s="19"/>
      <c r="IYX47" s="19"/>
      <c r="IYY47" s="19"/>
      <c r="IYZ47" s="19"/>
      <c r="IZA47" s="19"/>
      <c r="IZB47" s="19"/>
      <c r="IZC47" s="19"/>
      <c r="IZD47" s="19"/>
      <c r="IZE47" s="19"/>
      <c r="IZF47" s="19"/>
      <c r="IZG47" s="19"/>
      <c r="IZH47" s="19"/>
      <c r="IZI47" s="19"/>
      <c r="IZJ47" s="19"/>
      <c r="IZK47" s="19"/>
      <c r="IZL47" s="19"/>
      <c r="IZM47" s="19"/>
      <c r="IZN47" s="19"/>
      <c r="IZO47" s="19"/>
      <c r="IZP47" s="19"/>
      <c r="IZQ47" s="19"/>
      <c r="IZR47" s="19"/>
      <c r="IZS47" s="19"/>
      <c r="IZT47" s="19"/>
      <c r="IZU47" s="19"/>
      <c r="IZV47" s="19"/>
      <c r="IZW47" s="19"/>
      <c r="IZX47" s="19"/>
      <c r="IZY47" s="19"/>
      <c r="IZZ47" s="19"/>
      <c r="JAA47" s="19"/>
      <c r="JAB47" s="19"/>
      <c r="JAC47" s="19"/>
      <c r="JAD47" s="19"/>
      <c r="JAE47" s="19"/>
      <c r="JAF47" s="19"/>
      <c r="JAG47" s="19"/>
      <c r="JAH47" s="19"/>
      <c r="JAI47" s="19"/>
      <c r="JAJ47" s="19"/>
      <c r="JAK47" s="19"/>
      <c r="JAL47" s="19"/>
      <c r="JAM47" s="19"/>
      <c r="JAN47" s="19"/>
      <c r="JAO47" s="19"/>
      <c r="JAP47" s="19"/>
      <c r="JAQ47" s="19"/>
      <c r="JAR47" s="19"/>
      <c r="JAS47" s="19"/>
      <c r="JAT47" s="19"/>
      <c r="JAU47" s="19"/>
      <c r="JAV47" s="19"/>
      <c r="JAW47" s="19"/>
      <c r="JAX47" s="19"/>
      <c r="JAY47" s="19"/>
      <c r="JAZ47" s="19"/>
      <c r="JBA47" s="19"/>
      <c r="JBB47" s="19"/>
      <c r="JBC47" s="19"/>
      <c r="JBD47" s="19"/>
      <c r="JBE47" s="19"/>
      <c r="JBF47" s="19"/>
      <c r="JBG47" s="19"/>
      <c r="JBH47" s="19"/>
      <c r="JBI47" s="19"/>
      <c r="JBJ47" s="19"/>
      <c r="JBK47" s="19"/>
      <c r="JBL47" s="19"/>
      <c r="JBM47" s="19"/>
      <c r="JBN47" s="19"/>
      <c r="JBO47" s="19"/>
      <c r="JBP47" s="19"/>
      <c r="JBQ47" s="19"/>
      <c r="JBR47" s="19"/>
      <c r="JBS47" s="19"/>
      <c r="JBT47" s="19"/>
      <c r="JBU47" s="19"/>
      <c r="JBV47" s="19"/>
      <c r="JBW47" s="19"/>
      <c r="JBX47" s="19"/>
      <c r="JBY47" s="19"/>
      <c r="JBZ47" s="19"/>
      <c r="JCA47" s="19"/>
      <c r="JCB47" s="19"/>
      <c r="JCC47" s="19"/>
      <c r="JCD47" s="19"/>
      <c r="JCE47" s="19"/>
      <c r="JCF47" s="19"/>
      <c r="JCG47" s="19"/>
      <c r="JCH47" s="19"/>
      <c r="JCI47" s="19"/>
      <c r="JCJ47" s="19"/>
      <c r="JCK47" s="19"/>
      <c r="JCL47" s="19"/>
      <c r="JCM47" s="19"/>
      <c r="JCN47" s="19"/>
      <c r="JCO47" s="19"/>
      <c r="JCP47" s="19"/>
      <c r="JCQ47" s="19"/>
      <c r="JCR47" s="19"/>
      <c r="JCS47" s="19"/>
      <c r="JCT47" s="19"/>
      <c r="JCU47" s="19"/>
      <c r="JCV47" s="19"/>
      <c r="JCW47" s="19"/>
      <c r="JCX47" s="19"/>
      <c r="JCY47" s="19"/>
      <c r="JCZ47" s="19"/>
      <c r="JDA47" s="19"/>
      <c r="JDB47" s="19"/>
      <c r="JDC47" s="19"/>
      <c r="JDD47" s="19"/>
      <c r="JDE47" s="19"/>
      <c r="JDF47" s="19"/>
      <c r="JDG47" s="19"/>
      <c r="JDH47" s="19"/>
      <c r="JDI47" s="19"/>
      <c r="JDJ47" s="19"/>
      <c r="JDK47" s="19"/>
      <c r="JDL47" s="19"/>
      <c r="JDM47" s="19"/>
      <c r="JDN47" s="19"/>
      <c r="JDO47" s="19"/>
      <c r="JDP47" s="19"/>
      <c r="JDQ47" s="19"/>
      <c r="JDR47" s="19"/>
      <c r="JDS47" s="19"/>
      <c r="JDT47" s="19"/>
      <c r="JDU47" s="19"/>
      <c r="JDV47" s="19"/>
      <c r="JDW47" s="19"/>
      <c r="JDX47" s="19"/>
      <c r="JDY47" s="19"/>
      <c r="JDZ47" s="19"/>
      <c r="JEA47" s="19"/>
      <c r="JEB47" s="19"/>
      <c r="JEC47" s="19"/>
      <c r="JED47" s="19"/>
      <c r="JEE47" s="19"/>
      <c r="JEF47" s="19"/>
      <c r="JEG47" s="19"/>
      <c r="JEH47" s="19"/>
      <c r="JEI47" s="19"/>
      <c r="JEJ47" s="19"/>
      <c r="JEK47" s="19"/>
      <c r="JEL47" s="19"/>
      <c r="JEM47" s="19"/>
      <c r="JEN47" s="19"/>
      <c r="JEO47" s="19"/>
      <c r="JEP47" s="19"/>
      <c r="JEQ47" s="19"/>
      <c r="JER47" s="19"/>
      <c r="JES47" s="19"/>
      <c r="JET47" s="19"/>
      <c r="JEU47" s="19"/>
      <c r="JEV47" s="19"/>
      <c r="JEW47" s="19"/>
      <c r="JEX47" s="19"/>
      <c r="JEY47" s="19"/>
      <c r="JEZ47" s="19"/>
      <c r="JFA47" s="19"/>
      <c r="JFB47" s="19"/>
      <c r="JFC47" s="19"/>
      <c r="JFD47" s="19"/>
      <c r="JFE47" s="19"/>
      <c r="JFF47" s="19"/>
      <c r="JFG47" s="19"/>
      <c r="JFH47" s="19"/>
      <c r="JFI47" s="19"/>
      <c r="JFJ47" s="19"/>
      <c r="JFK47" s="19"/>
      <c r="JFL47" s="19"/>
      <c r="JFM47" s="19"/>
      <c r="JFN47" s="19"/>
      <c r="JFO47" s="19"/>
      <c r="JFP47" s="19"/>
      <c r="JFQ47" s="19"/>
      <c r="JFR47" s="19"/>
      <c r="JFS47" s="19"/>
      <c r="JFT47" s="19"/>
      <c r="JFU47" s="19"/>
      <c r="JFV47" s="19"/>
      <c r="JFW47" s="19"/>
      <c r="JFX47" s="19"/>
      <c r="JFY47" s="19"/>
      <c r="JFZ47" s="19"/>
      <c r="JGA47" s="19"/>
      <c r="JGB47" s="19"/>
      <c r="JGC47" s="19"/>
      <c r="JGD47" s="19"/>
      <c r="JGE47" s="19"/>
      <c r="JGF47" s="19"/>
      <c r="JGG47" s="19"/>
      <c r="JGH47" s="19"/>
      <c r="JGI47" s="19"/>
      <c r="JGJ47" s="19"/>
      <c r="JGK47" s="19"/>
      <c r="JGL47" s="19"/>
      <c r="JGM47" s="19"/>
      <c r="JGN47" s="19"/>
      <c r="JGO47" s="19"/>
      <c r="JGP47" s="19"/>
      <c r="JGQ47" s="19"/>
      <c r="JGR47" s="19"/>
      <c r="JGS47" s="19"/>
      <c r="JGT47" s="19"/>
      <c r="JGU47" s="19"/>
      <c r="JGV47" s="19"/>
      <c r="JGW47" s="19"/>
      <c r="JGX47" s="19"/>
      <c r="JGY47" s="19"/>
      <c r="JGZ47" s="19"/>
      <c r="JHA47" s="19"/>
      <c r="JHB47" s="19"/>
      <c r="JHC47" s="19"/>
      <c r="JHD47" s="19"/>
      <c r="JHE47" s="19"/>
      <c r="JHF47" s="19"/>
      <c r="JHG47" s="19"/>
      <c r="JHH47" s="19"/>
      <c r="JHI47" s="19"/>
      <c r="JHJ47" s="19"/>
      <c r="JHK47" s="19"/>
      <c r="JHL47" s="19"/>
      <c r="JHM47" s="19"/>
      <c r="JHN47" s="19"/>
      <c r="JHO47" s="19"/>
      <c r="JHP47" s="19"/>
      <c r="JHQ47" s="19"/>
      <c r="JHR47" s="19"/>
      <c r="JHS47" s="19"/>
      <c r="JHT47" s="19"/>
      <c r="JHU47" s="19"/>
      <c r="JHV47" s="19"/>
      <c r="JHW47" s="19"/>
      <c r="JHX47" s="19"/>
      <c r="JHY47" s="19"/>
      <c r="JHZ47" s="19"/>
      <c r="JIA47" s="19"/>
      <c r="JIB47" s="19"/>
      <c r="JIC47" s="19"/>
      <c r="JID47" s="19"/>
      <c r="JIE47" s="19"/>
      <c r="JIF47" s="19"/>
      <c r="JIG47" s="19"/>
      <c r="JIH47" s="19"/>
      <c r="JII47" s="19"/>
      <c r="JIJ47" s="19"/>
      <c r="JIK47" s="19"/>
      <c r="JIL47" s="19"/>
      <c r="JIM47" s="19"/>
      <c r="JIN47" s="19"/>
      <c r="JIO47" s="19"/>
      <c r="JIP47" s="19"/>
      <c r="JIQ47" s="19"/>
      <c r="JIR47" s="19"/>
      <c r="JIS47" s="19"/>
      <c r="JIT47" s="19"/>
      <c r="JIU47" s="19"/>
      <c r="JIV47" s="19"/>
      <c r="JIW47" s="19"/>
      <c r="JIX47" s="19"/>
      <c r="JIY47" s="19"/>
      <c r="JIZ47" s="19"/>
      <c r="JJA47" s="19"/>
      <c r="JJB47" s="19"/>
      <c r="JJC47" s="19"/>
      <c r="JJD47" s="19"/>
      <c r="JJE47" s="19"/>
      <c r="JJF47" s="19"/>
      <c r="JJG47" s="19"/>
      <c r="JJH47" s="19"/>
      <c r="JJI47" s="19"/>
      <c r="JJJ47" s="19"/>
      <c r="JJK47" s="19"/>
      <c r="JJL47" s="19"/>
      <c r="JJM47" s="19"/>
      <c r="JJN47" s="19"/>
      <c r="JJO47" s="19"/>
      <c r="JJP47" s="19"/>
      <c r="JJQ47" s="19"/>
      <c r="JJR47" s="19"/>
      <c r="JJS47" s="19"/>
      <c r="JJT47" s="19"/>
      <c r="JJU47" s="19"/>
      <c r="JJV47" s="19"/>
      <c r="JJW47" s="19"/>
      <c r="JJX47" s="19"/>
      <c r="JJY47" s="19"/>
      <c r="JJZ47" s="19"/>
      <c r="JKA47" s="19"/>
      <c r="JKB47" s="19"/>
      <c r="JKC47" s="19"/>
      <c r="JKD47" s="19"/>
      <c r="JKE47" s="19"/>
      <c r="JKF47" s="19"/>
      <c r="JKG47" s="19"/>
      <c r="JKH47" s="19"/>
      <c r="JKI47" s="19"/>
      <c r="JKJ47" s="19"/>
      <c r="JKK47" s="19"/>
      <c r="JKL47" s="19"/>
      <c r="JKM47" s="19"/>
      <c r="JKN47" s="19"/>
      <c r="JKO47" s="19"/>
      <c r="JKP47" s="19"/>
      <c r="JKQ47" s="19"/>
      <c r="JKR47" s="19"/>
      <c r="JKS47" s="19"/>
      <c r="JKT47" s="19"/>
      <c r="JKU47" s="19"/>
      <c r="JKV47" s="19"/>
      <c r="JKW47" s="19"/>
      <c r="JKX47" s="19"/>
      <c r="JKY47" s="19"/>
      <c r="JKZ47" s="19"/>
      <c r="JLA47" s="19"/>
      <c r="JLB47" s="19"/>
      <c r="JLC47" s="19"/>
      <c r="JLD47" s="19"/>
      <c r="JLE47" s="19"/>
      <c r="JLF47" s="19"/>
      <c r="JLG47" s="19"/>
      <c r="JLH47" s="19"/>
      <c r="JLI47" s="19"/>
      <c r="JLJ47" s="19"/>
      <c r="JLK47" s="19"/>
      <c r="JLL47" s="19"/>
      <c r="JLM47" s="19"/>
      <c r="JLN47" s="19"/>
      <c r="JLO47" s="19"/>
      <c r="JLP47" s="19"/>
      <c r="JLQ47" s="19"/>
      <c r="JLR47" s="19"/>
      <c r="JLS47" s="19"/>
      <c r="JLT47" s="19"/>
      <c r="JLU47" s="19"/>
      <c r="JLV47" s="19"/>
      <c r="JLW47" s="19"/>
      <c r="JLX47" s="19"/>
      <c r="JLY47" s="19"/>
      <c r="JLZ47" s="19"/>
      <c r="JMA47" s="19"/>
      <c r="JMB47" s="19"/>
      <c r="JMC47" s="19"/>
      <c r="JMD47" s="19"/>
      <c r="JME47" s="19"/>
      <c r="JMF47" s="19"/>
      <c r="JMG47" s="19"/>
      <c r="JMH47" s="19"/>
      <c r="JMI47" s="19"/>
      <c r="JMJ47" s="19"/>
      <c r="JMK47" s="19"/>
      <c r="JML47" s="19"/>
      <c r="JMM47" s="19"/>
      <c r="JMN47" s="19"/>
      <c r="JMO47" s="19"/>
      <c r="JMP47" s="19"/>
      <c r="JMQ47" s="19"/>
      <c r="JMR47" s="19"/>
      <c r="JMS47" s="19"/>
      <c r="JMT47" s="19"/>
      <c r="JMU47" s="19"/>
      <c r="JMV47" s="19"/>
      <c r="JMW47" s="19"/>
      <c r="JMX47" s="19"/>
      <c r="JMY47" s="19"/>
      <c r="JMZ47" s="19"/>
      <c r="JNA47" s="19"/>
      <c r="JNB47" s="19"/>
      <c r="JNC47" s="19"/>
      <c r="JND47" s="19"/>
      <c r="JNE47" s="19"/>
      <c r="JNF47" s="19"/>
      <c r="JNG47" s="19"/>
      <c r="JNH47" s="19"/>
      <c r="JNI47" s="19"/>
      <c r="JNJ47" s="19"/>
      <c r="JNK47" s="19"/>
      <c r="JNL47" s="19"/>
      <c r="JNM47" s="19"/>
      <c r="JNN47" s="19"/>
      <c r="JNO47" s="19"/>
      <c r="JNP47" s="19"/>
      <c r="JNQ47" s="19"/>
      <c r="JNR47" s="19"/>
      <c r="JNS47" s="19"/>
      <c r="JNT47" s="19"/>
      <c r="JNU47" s="19"/>
      <c r="JNV47" s="19"/>
      <c r="JNW47" s="19"/>
      <c r="JNX47" s="19"/>
      <c r="JNY47" s="19"/>
      <c r="JNZ47" s="19"/>
      <c r="JOA47" s="19"/>
      <c r="JOB47" s="19"/>
      <c r="JOC47" s="19"/>
      <c r="JOD47" s="19"/>
      <c r="JOE47" s="19"/>
      <c r="JOF47" s="19"/>
      <c r="JOG47" s="19"/>
      <c r="JOH47" s="19"/>
      <c r="JOI47" s="19"/>
      <c r="JOJ47" s="19"/>
      <c r="JOK47" s="19"/>
      <c r="JOL47" s="19"/>
      <c r="JOM47" s="19"/>
      <c r="JON47" s="19"/>
      <c r="JOO47" s="19"/>
      <c r="JOP47" s="19"/>
      <c r="JOQ47" s="19"/>
      <c r="JOR47" s="19"/>
      <c r="JOS47" s="19"/>
      <c r="JOT47" s="19"/>
      <c r="JOU47" s="19"/>
      <c r="JOV47" s="19"/>
      <c r="JOW47" s="19"/>
      <c r="JOX47" s="19"/>
      <c r="JOY47" s="19"/>
      <c r="JOZ47" s="19"/>
      <c r="JPA47" s="19"/>
      <c r="JPB47" s="19"/>
      <c r="JPC47" s="19"/>
      <c r="JPD47" s="19"/>
      <c r="JPE47" s="19"/>
      <c r="JPF47" s="19"/>
      <c r="JPG47" s="19"/>
      <c r="JPH47" s="19"/>
      <c r="JPI47" s="19"/>
      <c r="JPJ47" s="19"/>
      <c r="JPK47" s="19"/>
      <c r="JPL47" s="19"/>
      <c r="JPM47" s="19"/>
      <c r="JPN47" s="19"/>
      <c r="JPO47" s="19"/>
      <c r="JPP47" s="19"/>
      <c r="JPQ47" s="19"/>
      <c r="JPR47" s="19"/>
      <c r="JPS47" s="19"/>
      <c r="JPT47" s="19"/>
      <c r="JPU47" s="19"/>
      <c r="JPV47" s="19"/>
      <c r="JPW47" s="19"/>
      <c r="JPX47" s="19"/>
      <c r="JPY47" s="19"/>
      <c r="JPZ47" s="19"/>
      <c r="JQA47" s="19"/>
      <c r="JQB47" s="19"/>
      <c r="JQC47" s="19"/>
      <c r="JQD47" s="19"/>
      <c r="JQE47" s="19"/>
      <c r="JQF47" s="19"/>
      <c r="JQG47" s="19"/>
      <c r="JQH47" s="19"/>
      <c r="JQI47" s="19"/>
      <c r="JQJ47" s="19"/>
      <c r="JQK47" s="19"/>
      <c r="JQL47" s="19"/>
      <c r="JQM47" s="19"/>
      <c r="JQN47" s="19"/>
      <c r="JQO47" s="19"/>
      <c r="JQP47" s="19"/>
      <c r="JQQ47" s="19"/>
      <c r="JQR47" s="19"/>
      <c r="JQS47" s="19"/>
      <c r="JQT47" s="19"/>
      <c r="JQU47" s="19"/>
      <c r="JQV47" s="19"/>
      <c r="JQW47" s="19"/>
      <c r="JQX47" s="19"/>
      <c r="JQY47" s="19"/>
      <c r="JQZ47" s="19"/>
      <c r="JRA47" s="19"/>
      <c r="JRB47" s="19"/>
      <c r="JRC47" s="19"/>
      <c r="JRD47" s="19"/>
      <c r="JRE47" s="19"/>
      <c r="JRF47" s="19"/>
      <c r="JRG47" s="19"/>
      <c r="JRH47" s="19"/>
      <c r="JRI47" s="19"/>
      <c r="JRJ47" s="19"/>
      <c r="JRK47" s="19"/>
      <c r="JRL47" s="19"/>
      <c r="JRM47" s="19"/>
      <c r="JRN47" s="19"/>
      <c r="JRO47" s="19"/>
      <c r="JRP47" s="19"/>
      <c r="JRQ47" s="19"/>
      <c r="JRR47" s="19"/>
      <c r="JRS47" s="19"/>
      <c r="JRT47" s="19"/>
      <c r="JRU47" s="19"/>
      <c r="JRV47" s="19"/>
      <c r="JRW47" s="19"/>
      <c r="JRX47" s="19"/>
      <c r="JRY47" s="19"/>
      <c r="JRZ47" s="19"/>
      <c r="JSA47" s="19"/>
      <c r="JSB47" s="19"/>
      <c r="JSC47" s="19"/>
      <c r="JSD47" s="19"/>
      <c r="JSE47" s="19"/>
      <c r="JSF47" s="19"/>
      <c r="JSG47" s="19"/>
      <c r="JSH47" s="19"/>
      <c r="JSI47" s="19"/>
      <c r="JSJ47" s="19"/>
      <c r="JSK47" s="19"/>
      <c r="JSL47" s="19"/>
      <c r="JSM47" s="19"/>
      <c r="JSN47" s="19"/>
      <c r="JSO47" s="19"/>
      <c r="JSP47" s="19"/>
      <c r="JSQ47" s="19"/>
      <c r="JSR47" s="19"/>
      <c r="JSS47" s="19"/>
      <c r="JST47" s="19"/>
      <c r="JSU47" s="19"/>
      <c r="JSV47" s="19"/>
      <c r="JSW47" s="19"/>
      <c r="JSX47" s="19"/>
      <c r="JSY47" s="19"/>
      <c r="JSZ47" s="19"/>
      <c r="JTA47" s="19"/>
      <c r="JTB47" s="19"/>
      <c r="JTC47" s="19"/>
      <c r="JTD47" s="19"/>
      <c r="JTE47" s="19"/>
      <c r="JTF47" s="19"/>
      <c r="JTG47" s="19"/>
      <c r="JTH47" s="19"/>
      <c r="JTI47" s="19"/>
      <c r="JTJ47" s="19"/>
      <c r="JTK47" s="19"/>
      <c r="JTL47" s="19"/>
      <c r="JTM47" s="19"/>
      <c r="JTN47" s="19"/>
      <c r="JTO47" s="19"/>
      <c r="JTP47" s="19"/>
      <c r="JTQ47" s="19"/>
      <c r="JTR47" s="19"/>
      <c r="JTS47" s="19"/>
      <c r="JTT47" s="19"/>
      <c r="JTU47" s="19"/>
      <c r="JTV47" s="19"/>
      <c r="JTW47" s="19"/>
      <c r="JTX47" s="19"/>
      <c r="JTY47" s="19"/>
      <c r="JTZ47" s="19"/>
      <c r="JUA47" s="19"/>
      <c r="JUB47" s="19"/>
      <c r="JUC47" s="19"/>
      <c r="JUD47" s="19"/>
      <c r="JUE47" s="19"/>
      <c r="JUF47" s="19"/>
      <c r="JUG47" s="19"/>
      <c r="JUH47" s="19"/>
      <c r="JUI47" s="19"/>
      <c r="JUJ47" s="19"/>
      <c r="JUK47" s="19"/>
      <c r="JUL47" s="19"/>
      <c r="JUM47" s="19"/>
      <c r="JUN47" s="19"/>
      <c r="JUO47" s="19"/>
      <c r="JUP47" s="19"/>
      <c r="JUQ47" s="19"/>
      <c r="JUR47" s="19"/>
      <c r="JUS47" s="19"/>
      <c r="JUT47" s="19"/>
      <c r="JUU47" s="19"/>
      <c r="JUV47" s="19"/>
      <c r="JUW47" s="19"/>
      <c r="JUX47" s="19"/>
      <c r="JUY47" s="19"/>
      <c r="JUZ47" s="19"/>
      <c r="JVA47" s="19"/>
      <c r="JVB47" s="19"/>
      <c r="JVC47" s="19"/>
      <c r="JVD47" s="19"/>
      <c r="JVE47" s="19"/>
      <c r="JVF47" s="19"/>
      <c r="JVG47" s="19"/>
      <c r="JVH47" s="19"/>
      <c r="JVI47" s="19"/>
      <c r="JVJ47" s="19"/>
      <c r="JVK47" s="19"/>
      <c r="JVL47" s="19"/>
      <c r="JVM47" s="19"/>
      <c r="JVN47" s="19"/>
      <c r="JVO47" s="19"/>
      <c r="JVP47" s="19"/>
      <c r="JVQ47" s="19"/>
      <c r="JVR47" s="19"/>
      <c r="JVS47" s="19"/>
      <c r="JVT47" s="19"/>
      <c r="JVU47" s="19"/>
      <c r="JVV47" s="19"/>
      <c r="JVW47" s="19"/>
      <c r="JVX47" s="19"/>
      <c r="JVY47" s="19"/>
      <c r="JVZ47" s="19"/>
      <c r="JWA47" s="19"/>
      <c r="JWB47" s="19"/>
      <c r="JWC47" s="19"/>
      <c r="JWD47" s="19"/>
      <c r="JWE47" s="19"/>
      <c r="JWF47" s="19"/>
      <c r="JWG47" s="19"/>
      <c r="JWH47" s="19"/>
      <c r="JWI47" s="19"/>
      <c r="JWJ47" s="19"/>
      <c r="JWK47" s="19"/>
      <c r="JWL47" s="19"/>
      <c r="JWM47" s="19"/>
      <c r="JWN47" s="19"/>
      <c r="JWO47" s="19"/>
      <c r="JWP47" s="19"/>
      <c r="JWQ47" s="19"/>
      <c r="JWR47" s="19"/>
      <c r="JWS47" s="19"/>
      <c r="JWT47" s="19"/>
      <c r="JWU47" s="19"/>
      <c r="JWV47" s="19"/>
      <c r="JWW47" s="19"/>
      <c r="JWX47" s="19"/>
      <c r="JWY47" s="19"/>
      <c r="JWZ47" s="19"/>
      <c r="JXA47" s="19"/>
      <c r="JXB47" s="19"/>
      <c r="JXC47" s="19"/>
      <c r="JXD47" s="19"/>
      <c r="JXE47" s="19"/>
      <c r="JXF47" s="19"/>
      <c r="JXG47" s="19"/>
      <c r="JXH47" s="19"/>
      <c r="JXI47" s="19"/>
      <c r="JXJ47" s="19"/>
      <c r="JXK47" s="19"/>
      <c r="JXL47" s="19"/>
      <c r="JXM47" s="19"/>
      <c r="JXN47" s="19"/>
      <c r="JXO47" s="19"/>
      <c r="JXP47" s="19"/>
      <c r="JXQ47" s="19"/>
      <c r="JXR47" s="19"/>
      <c r="JXS47" s="19"/>
      <c r="JXT47" s="19"/>
      <c r="JXU47" s="19"/>
      <c r="JXV47" s="19"/>
      <c r="JXW47" s="19"/>
      <c r="JXX47" s="19"/>
      <c r="JXY47" s="19"/>
      <c r="JXZ47" s="19"/>
      <c r="JYA47" s="19"/>
      <c r="JYB47" s="19"/>
      <c r="JYC47" s="19"/>
      <c r="JYD47" s="19"/>
      <c r="JYE47" s="19"/>
      <c r="JYF47" s="19"/>
      <c r="JYG47" s="19"/>
      <c r="JYH47" s="19"/>
      <c r="JYI47" s="19"/>
      <c r="JYJ47" s="19"/>
      <c r="JYK47" s="19"/>
      <c r="JYL47" s="19"/>
      <c r="JYM47" s="19"/>
      <c r="JYN47" s="19"/>
      <c r="JYO47" s="19"/>
      <c r="JYP47" s="19"/>
      <c r="JYQ47" s="19"/>
      <c r="JYR47" s="19"/>
      <c r="JYS47" s="19"/>
      <c r="JYT47" s="19"/>
      <c r="JYU47" s="19"/>
      <c r="JYV47" s="19"/>
      <c r="JYW47" s="19"/>
      <c r="JYX47" s="19"/>
      <c r="JYY47" s="19"/>
      <c r="JYZ47" s="19"/>
      <c r="JZA47" s="19"/>
      <c r="JZB47" s="19"/>
      <c r="JZC47" s="19"/>
      <c r="JZD47" s="19"/>
      <c r="JZE47" s="19"/>
      <c r="JZF47" s="19"/>
      <c r="JZG47" s="19"/>
      <c r="JZH47" s="19"/>
      <c r="JZI47" s="19"/>
      <c r="JZJ47" s="19"/>
      <c r="JZK47" s="19"/>
      <c r="JZL47" s="19"/>
      <c r="JZM47" s="19"/>
      <c r="JZN47" s="19"/>
      <c r="JZO47" s="19"/>
      <c r="JZP47" s="19"/>
      <c r="JZQ47" s="19"/>
      <c r="JZR47" s="19"/>
      <c r="JZS47" s="19"/>
      <c r="JZT47" s="19"/>
      <c r="JZU47" s="19"/>
      <c r="JZV47" s="19"/>
      <c r="JZW47" s="19"/>
      <c r="JZX47" s="19"/>
      <c r="JZY47" s="19"/>
      <c r="JZZ47" s="19"/>
      <c r="KAA47" s="19"/>
      <c r="KAB47" s="19"/>
      <c r="KAC47" s="19"/>
      <c r="KAD47" s="19"/>
      <c r="KAE47" s="19"/>
      <c r="KAF47" s="19"/>
      <c r="KAG47" s="19"/>
      <c r="KAH47" s="19"/>
      <c r="KAI47" s="19"/>
      <c r="KAJ47" s="19"/>
      <c r="KAK47" s="19"/>
      <c r="KAL47" s="19"/>
      <c r="KAM47" s="19"/>
      <c r="KAN47" s="19"/>
      <c r="KAO47" s="19"/>
      <c r="KAP47" s="19"/>
      <c r="KAQ47" s="19"/>
      <c r="KAR47" s="19"/>
      <c r="KAS47" s="19"/>
      <c r="KAT47" s="19"/>
      <c r="KAU47" s="19"/>
      <c r="KAV47" s="19"/>
      <c r="KAW47" s="19"/>
      <c r="KAX47" s="19"/>
      <c r="KAY47" s="19"/>
      <c r="KAZ47" s="19"/>
      <c r="KBA47" s="19"/>
      <c r="KBB47" s="19"/>
      <c r="KBC47" s="19"/>
      <c r="KBD47" s="19"/>
      <c r="KBE47" s="19"/>
      <c r="KBF47" s="19"/>
      <c r="KBG47" s="19"/>
      <c r="KBH47" s="19"/>
      <c r="KBI47" s="19"/>
      <c r="KBJ47" s="19"/>
      <c r="KBK47" s="19"/>
      <c r="KBL47" s="19"/>
      <c r="KBM47" s="19"/>
      <c r="KBN47" s="19"/>
      <c r="KBO47" s="19"/>
      <c r="KBP47" s="19"/>
      <c r="KBQ47" s="19"/>
      <c r="KBR47" s="19"/>
      <c r="KBS47" s="19"/>
      <c r="KBT47" s="19"/>
      <c r="KBU47" s="19"/>
      <c r="KBV47" s="19"/>
      <c r="KBW47" s="19"/>
      <c r="KBX47" s="19"/>
      <c r="KBY47" s="19"/>
      <c r="KBZ47" s="19"/>
      <c r="KCA47" s="19"/>
      <c r="KCB47" s="19"/>
      <c r="KCC47" s="19"/>
      <c r="KCD47" s="19"/>
      <c r="KCE47" s="19"/>
      <c r="KCF47" s="19"/>
      <c r="KCG47" s="19"/>
      <c r="KCH47" s="19"/>
      <c r="KCI47" s="19"/>
      <c r="KCJ47" s="19"/>
      <c r="KCK47" s="19"/>
      <c r="KCL47" s="19"/>
      <c r="KCM47" s="19"/>
      <c r="KCN47" s="19"/>
      <c r="KCO47" s="19"/>
      <c r="KCP47" s="19"/>
      <c r="KCQ47" s="19"/>
      <c r="KCR47" s="19"/>
      <c r="KCS47" s="19"/>
      <c r="KCT47" s="19"/>
      <c r="KCU47" s="19"/>
      <c r="KCV47" s="19"/>
      <c r="KCW47" s="19"/>
      <c r="KCX47" s="19"/>
      <c r="KCY47" s="19"/>
      <c r="KCZ47" s="19"/>
      <c r="KDA47" s="19"/>
      <c r="KDB47" s="19"/>
      <c r="KDC47" s="19"/>
      <c r="KDD47" s="19"/>
      <c r="KDE47" s="19"/>
      <c r="KDF47" s="19"/>
      <c r="KDG47" s="19"/>
      <c r="KDH47" s="19"/>
      <c r="KDI47" s="19"/>
      <c r="KDJ47" s="19"/>
      <c r="KDK47" s="19"/>
      <c r="KDL47" s="19"/>
      <c r="KDM47" s="19"/>
      <c r="KDN47" s="19"/>
      <c r="KDO47" s="19"/>
      <c r="KDP47" s="19"/>
      <c r="KDQ47" s="19"/>
      <c r="KDR47" s="19"/>
      <c r="KDS47" s="19"/>
      <c r="KDT47" s="19"/>
      <c r="KDU47" s="19"/>
      <c r="KDV47" s="19"/>
      <c r="KDW47" s="19"/>
      <c r="KDX47" s="19"/>
      <c r="KDY47" s="19"/>
      <c r="KDZ47" s="19"/>
      <c r="KEA47" s="19"/>
      <c r="KEB47" s="19"/>
      <c r="KEC47" s="19"/>
      <c r="KED47" s="19"/>
      <c r="KEE47" s="19"/>
      <c r="KEF47" s="19"/>
      <c r="KEG47" s="19"/>
      <c r="KEH47" s="19"/>
      <c r="KEI47" s="19"/>
      <c r="KEJ47" s="19"/>
      <c r="KEK47" s="19"/>
      <c r="KEL47" s="19"/>
      <c r="KEM47" s="19"/>
      <c r="KEN47" s="19"/>
      <c r="KEO47" s="19"/>
      <c r="KEP47" s="19"/>
      <c r="KEQ47" s="19"/>
      <c r="KER47" s="19"/>
      <c r="KES47" s="19"/>
      <c r="KET47" s="19"/>
      <c r="KEU47" s="19"/>
      <c r="KEV47" s="19"/>
      <c r="KEW47" s="19"/>
      <c r="KEX47" s="19"/>
      <c r="KEY47" s="19"/>
      <c r="KEZ47" s="19"/>
      <c r="KFA47" s="19"/>
      <c r="KFB47" s="19"/>
      <c r="KFC47" s="19"/>
      <c r="KFD47" s="19"/>
      <c r="KFE47" s="19"/>
      <c r="KFF47" s="19"/>
      <c r="KFG47" s="19"/>
      <c r="KFH47" s="19"/>
      <c r="KFI47" s="19"/>
      <c r="KFJ47" s="19"/>
      <c r="KFK47" s="19"/>
      <c r="KFL47" s="19"/>
      <c r="KFM47" s="19"/>
      <c r="KFN47" s="19"/>
      <c r="KFO47" s="19"/>
      <c r="KFP47" s="19"/>
      <c r="KFQ47" s="19"/>
      <c r="KFR47" s="19"/>
      <c r="KFS47" s="19"/>
      <c r="KFT47" s="19"/>
      <c r="KFU47" s="19"/>
      <c r="KFV47" s="19"/>
      <c r="KFW47" s="19"/>
      <c r="KFX47" s="19"/>
      <c r="KFY47" s="19"/>
      <c r="KFZ47" s="19"/>
      <c r="KGA47" s="19"/>
      <c r="KGB47" s="19"/>
      <c r="KGC47" s="19"/>
      <c r="KGD47" s="19"/>
      <c r="KGE47" s="19"/>
      <c r="KGF47" s="19"/>
      <c r="KGG47" s="19"/>
      <c r="KGH47" s="19"/>
      <c r="KGI47" s="19"/>
      <c r="KGJ47" s="19"/>
      <c r="KGK47" s="19"/>
      <c r="KGL47" s="19"/>
      <c r="KGM47" s="19"/>
      <c r="KGN47" s="19"/>
      <c r="KGO47" s="19"/>
      <c r="KGP47" s="19"/>
      <c r="KGQ47" s="19"/>
      <c r="KGR47" s="19"/>
      <c r="KGS47" s="19"/>
      <c r="KGT47" s="19"/>
      <c r="KGU47" s="19"/>
      <c r="KGV47" s="19"/>
      <c r="KGW47" s="19"/>
      <c r="KGX47" s="19"/>
      <c r="KGY47" s="19"/>
      <c r="KGZ47" s="19"/>
      <c r="KHA47" s="19"/>
      <c r="KHB47" s="19"/>
      <c r="KHC47" s="19"/>
      <c r="KHD47" s="19"/>
      <c r="KHE47" s="19"/>
      <c r="KHF47" s="19"/>
      <c r="KHG47" s="19"/>
      <c r="KHH47" s="19"/>
      <c r="KHI47" s="19"/>
      <c r="KHJ47" s="19"/>
      <c r="KHK47" s="19"/>
      <c r="KHL47" s="19"/>
      <c r="KHM47" s="19"/>
      <c r="KHN47" s="19"/>
      <c r="KHO47" s="19"/>
      <c r="KHP47" s="19"/>
      <c r="KHQ47" s="19"/>
      <c r="KHR47" s="19"/>
      <c r="KHS47" s="19"/>
      <c r="KHT47" s="19"/>
      <c r="KHU47" s="19"/>
      <c r="KHV47" s="19"/>
      <c r="KHW47" s="19"/>
      <c r="KHX47" s="19"/>
      <c r="KHY47" s="19"/>
      <c r="KHZ47" s="19"/>
      <c r="KIA47" s="19"/>
      <c r="KIB47" s="19"/>
      <c r="KIC47" s="19"/>
      <c r="KID47" s="19"/>
      <c r="KIE47" s="19"/>
      <c r="KIF47" s="19"/>
      <c r="KIG47" s="19"/>
      <c r="KIH47" s="19"/>
      <c r="KII47" s="19"/>
      <c r="KIJ47" s="19"/>
      <c r="KIK47" s="19"/>
      <c r="KIL47" s="19"/>
      <c r="KIM47" s="19"/>
      <c r="KIN47" s="19"/>
      <c r="KIO47" s="19"/>
      <c r="KIP47" s="19"/>
      <c r="KIQ47" s="19"/>
      <c r="KIR47" s="19"/>
      <c r="KIS47" s="19"/>
      <c r="KIT47" s="19"/>
      <c r="KIU47" s="19"/>
      <c r="KIV47" s="19"/>
      <c r="KIW47" s="19"/>
      <c r="KIX47" s="19"/>
      <c r="KIY47" s="19"/>
      <c r="KIZ47" s="19"/>
      <c r="KJA47" s="19"/>
      <c r="KJB47" s="19"/>
      <c r="KJC47" s="19"/>
      <c r="KJD47" s="19"/>
      <c r="KJE47" s="19"/>
      <c r="KJF47" s="19"/>
      <c r="KJG47" s="19"/>
      <c r="KJH47" s="19"/>
      <c r="KJI47" s="19"/>
      <c r="KJJ47" s="19"/>
      <c r="KJK47" s="19"/>
      <c r="KJL47" s="19"/>
      <c r="KJM47" s="19"/>
      <c r="KJN47" s="19"/>
      <c r="KJO47" s="19"/>
      <c r="KJP47" s="19"/>
      <c r="KJQ47" s="19"/>
      <c r="KJR47" s="19"/>
      <c r="KJS47" s="19"/>
      <c r="KJT47" s="19"/>
      <c r="KJU47" s="19"/>
      <c r="KJV47" s="19"/>
      <c r="KJW47" s="19"/>
      <c r="KJX47" s="19"/>
      <c r="KJY47" s="19"/>
      <c r="KJZ47" s="19"/>
      <c r="KKA47" s="19"/>
      <c r="KKB47" s="19"/>
      <c r="KKC47" s="19"/>
      <c r="KKD47" s="19"/>
      <c r="KKE47" s="19"/>
      <c r="KKF47" s="19"/>
      <c r="KKG47" s="19"/>
      <c r="KKH47" s="19"/>
      <c r="KKI47" s="19"/>
      <c r="KKJ47" s="19"/>
      <c r="KKK47" s="19"/>
      <c r="KKL47" s="19"/>
      <c r="KKM47" s="19"/>
      <c r="KKN47" s="19"/>
      <c r="KKO47" s="19"/>
      <c r="KKP47" s="19"/>
      <c r="KKQ47" s="19"/>
      <c r="KKR47" s="19"/>
      <c r="KKS47" s="19"/>
      <c r="KKT47" s="19"/>
      <c r="KKU47" s="19"/>
      <c r="KKV47" s="19"/>
      <c r="KKW47" s="19"/>
      <c r="KKX47" s="19"/>
      <c r="KKY47" s="19"/>
      <c r="KKZ47" s="19"/>
      <c r="KLA47" s="19"/>
      <c r="KLB47" s="19"/>
      <c r="KLC47" s="19"/>
      <c r="KLD47" s="19"/>
      <c r="KLE47" s="19"/>
      <c r="KLF47" s="19"/>
      <c r="KLG47" s="19"/>
      <c r="KLH47" s="19"/>
      <c r="KLI47" s="19"/>
      <c r="KLJ47" s="19"/>
      <c r="KLK47" s="19"/>
      <c r="KLL47" s="19"/>
      <c r="KLM47" s="19"/>
      <c r="KLN47" s="19"/>
      <c r="KLO47" s="19"/>
      <c r="KLP47" s="19"/>
      <c r="KLQ47" s="19"/>
      <c r="KLR47" s="19"/>
      <c r="KLS47" s="19"/>
      <c r="KLT47" s="19"/>
      <c r="KLU47" s="19"/>
      <c r="KLV47" s="19"/>
      <c r="KLW47" s="19"/>
      <c r="KLX47" s="19"/>
      <c r="KLY47" s="19"/>
      <c r="KLZ47" s="19"/>
      <c r="KMA47" s="19"/>
      <c r="KMB47" s="19"/>
      <c r="KMC47" s="19"/>
      <c r="KMD47" s="19"/>
      <c r="KME47" s="19"/>
      <c r="KMF47" s="19"/>
      <c r="KMG47" s="19"/>
      <c r="KMH47" s="19"/>
      <c r="KMI47" s="19"/>
      <c r="KMJ47" s="19"/>
      <c r="KMK47" s="19"/>
      <c r="KML47" s="19"/>
      <c r="KMM47" s="19"/>
      <c r="KMN47" s="19"/>
      <c r="KMO47" s="19"/>
      <c r="KMP47" s="19"/>
      <c r="KMQ47" s="19"/>
      <c r="KMR47" s="19"/>
      <c r="KMS47" s="19"/>
      <c r="KMT47" s="19"/>
      <c r="KMU47" s="19"/>
      <c r="KMV47" s="19"/>
      <c r="KMW47" s="19"/>
      <c r="KMX47" s="19"/>
      <c r="KMY47" s="19"/>
      <c r="KMZ47" s="19"/>
      <c r="KNA47" s="19"/>
      <c r="KNB47" s="19"/>
      <c r="KNC47" s="19"/>
      <c r="KND47" s="19"/>
      <c r="KNE47" s="19"/>
      <c r="KNF47" s="19"/>
      <c r="KNG47" s="19"/>
      <c r="KNH47" s="19"/>
      <c r="KNI47" s="19"/>
      <c r="KNJ47" s="19"/>
      <c r="KNK47" s="19"/>
      <c r="KNL47" s="19"/>
      <c r="KNM47" s="19"/>
      <c r="KNN47" s="19"/>
      <c r="KNO47" s="19"/>
      <c r="KNP47" s="19"/>
      <c r="KNQ47" s="19"/>
      <c r="KNR47" s="19"/>
      <c r="KNS47" s="19"/>
      <c r="KNT47" s="19"/>
      <c r="KNU47" s="19"/>
      <c r="KNV47" s="19"/>
      <c r="KNW47" s="19"/>
      <c r="KNX47" s="19"/>
      <c r="KNY47" s="19"/>
      <c r="KNZ47" s="19"/>
      <c r="KOA47" s="19"/>
      <c r="KOB47" s="19"/>
      <c r="KOC47" s="19"/>
      <c r="KOD47" s="19"/>
      <c r="KOE47" s="19"/>
      <c r="KOF47" s="19"/>
      <c r="KOG47" s="19"/>
      <c r="KOH47" s="19"/>
      <c r="KOI47" s="19"/>
      <c r="KOJ47" s="19"/>
      <c r="KOK47" s="19"/>
      <c r="KOL47" s="19"/>
      <c r="KOM47" s="19"/>
      <c r="KON47" s="19"/>
      <c r="KOO47" s="19"/>
      <c r="KOP47" s="19"/>
      <c r="KOQ47" s="19"/>
      <c r="KOR47" s="19"/>
      <c r="KOS47" s="19"/>
      <c r="KOT47" s="19"/>
      <c r="KOU47" s="19"/>
      <c r="KOV47" s="19"/>
      <c r="KOW47" s="19"/>
      <c r="KOX47" s="19"/>
      <c r="KOY47" s="19"/>
      <c r="KOZ47" s="19"/>
      <c r="KPA47" s="19"/>
      <c r="KPB47" s="19"/>
      <c r="KPC47" s="19"/>
      <c r="KPD47" s="19"/>
      <c r="KPE47" s="19"/>
      <c r="KPF47" s="19"/>
      <c r="KPG47" s="19"/>
      <c r="KPH47" s="19"/>
      <c r="KPI47" s="19"/>
      <c r="KPJ47" s="19"/>
      <c r="KPK47" s="19"/>
      <c r="KPL47" s="19"/>
      <c r="KPM47" s="19"/>
      <c r="KPN47" s="19"/>
      <c r="KPO47" s="19"/>
      <c r="KPP47" s="19"/>
      <c r="KPQ47" s="19"/>
      <c r="KPR47" s="19"/>
      <c r="KPS47" s="19"/>
      <c r="KPT47" s="19"/>
      <c r="KPU47" s="19"/>
      <c r="KPV47" s="19"/>
      <c r="KPW47" s="19"/>
      <c r="KPX47" s="19"/>
      <c r="KPY47" s="19"/>
      <c r="KPZ47" s="19"/>
      <c r="KQA47" s="19"/>
      <c r="KQB47" s="19"/>
      <c r="KQC47" s="19"/>
      <c r="KQD47" s="19"/>
      <c r="KQE47" s="19"/>
      <c r="KQF47" s="19"/>
      <c r="KQG47" s="19"/>
      <c r="KQH47" s="19"/>
      <c r="KQI47" s="19"/>
      <c r="KQJ47" s="19"/>
      <c r="KQK47" s="19"/>
      <c r="KQL47" s="19"/>
      <c r="KQM47" s="19"/>
      <c r="KQN47" s="19"/>
      <c r="KQO47" s="19"/>
      <c r="KQP47" s="19"/>
      <c r="KQQ47" s="19"/>
      <c r="KQR47" s="19"/>
      <c r="KQS47" s="19"/>
      <c r="KQT47" s="19"/>
      <c r="KQU47" s="19"/>
      <c r="KQV47" s="19"/>
      <c r="KQW47" s="19"/>
      <c r="KQX47" s="19"/>
      <c r="KQY47" s="19"/>
      <c r="KQZ47" s="19"/>
      <c r="KRA47" s="19"/>
      <c r="KRB47" s="19"/>
      <c r="KRC47" s="19"/>
      <c r="KRD47" s="19"/>
      <c r="KRE47" s="19"/>
      <c r="KRF47" s="19"/>
      <c r="KRG47" s="19"/>
      <c r="KRH47" s="19"/>
      <c r="KRI47" s="19"/>
      <c r="KRJ47" s="19"/>
      <c r="KRK47" s="19"/>
      <c r="KRL47" s="19"/>
      <c r="KRM47" s="19"/>
      <c r="KRN47" s="19"/>
      <c r="KRO47" s="19"/>
      <c r="KRP47" s="19"/>
      <c r="KRQ47" s="19"/>
      <c r="KRR47" s="19"/>
      <c r="KRS47" s="19"/>
      <c r="KRT47" s="19"/>
      <c r="KRU47" s="19"/>
      <c r="KRV47" s="19"/>
      <c r="KRW47" s="19"/>
      <c r="KRX47" s="19"/>
      <c r="KRY47" s="19"/>
      <c r="KRZ47" s="19"/>
      <c r="KSA47" s="19"/>
      <c r="KSB47" s="19"/>
      <c r="KSC47" s="19"/>
      <c r="KSD47" s="19"/>
      <c r="KSE47" s="19"/>
      <c r="KSF47" s="19"/>
      <c r="KSG47" s="19"/>
      <c r="KSH47" s="19"/>
      <c r="KSI47" s="19"/>
      <c r="KSJ47" s="19"/>
      <c r="KSK47" s="19"/>
      <c r="KSL47" s="19"/>
      <c r="KSM47" s="19"/>
      <c r="KSN47" s="19"/>
      <c r="KSO47" s="19"/>
      <c r="KSP47" s="19"/>
      <c r="KSQ47" s="19"/>
      <c r="KSR47" s="19"/>
      <c r="KSS47" s="19"/>
      <c r="KST47" s="19"/>
      <c r="KSU47" s="19"/>
      <c r="KSV47" s="19"/>
      <c r="KSW47" s="19"/>
      <c r="KSX47" s="19"/>
      <c r="KSY47" s="19"/>
      <c r="KSZ47" s="19"/>
      <c r="KTA47" s="19"/>
      <c r="KTB47" s="19"/>
      <c r="KTC47" s="19"/>
      <c r="KTD47" s="19"/>
      <c r="KTE47" s="19"/>
      <c r="KTF47" s="19"/>
      <c r="KTG47" s="19"/>
      <c r="KTH47" s="19"/>
      <c r="KTI47" s="19"/>
      <c r="KTJ47" s="19"/>
      <c r="KTK47" s="19"/>
      <c r="KTL47" s="19"/>
      <c r="KTM47" s="19"/>
      <c r="KTN47" s="19"/>
      <c r="KTO47" s="19"/>
      <c r="KTP47" s="19"/>
      <c r="KTQ47" s="19"/>
      <c r="KTR47" s="19"/>
      <c r="KTS47" s="19"/>
      <c r="KTT47" s="19"/>
      <c r="KTU47" s="19"/>
      <c r="KTV47" s="19"/>
      <c r="KTW47" s="19"/>
      <c r="KTX47" s="19"/>
      <c r="KTY47" s="19"/>
      <c r="KTZ47" s="19"/>
      <c r="KUA47" s="19"/>
      <c r="KUB47" s="19"/>
      <c r="KUC47" s="19"/>
      <c r="KUD47" s="19"/>
      <c r="KUE47" s="19"/>
      <c r="KUF47" s="19"/>
      <c r="KUG47" s="19"/>
      <c r="KUH47" s="19"/>
      <c r="KUI47" s="19"/>
      <c r="KUJ47" s="19"/>
      <c r="KUK47" s="19"/>
      <c r="KUL47" s="19"/>
      <c r="KUM47" s="19"/>
      <c r="KUN47" s="19"/>
      <c r="KUO47" s="19"/>
      <c r="KUP47" s="19"/>
      <c r="KUQ47" s="19"/>
      <c r="KUR47" s="19"/>
      <c r="KUS47" s="19"/>
      <c r="KUT47" s="19"/>
      <c r="KUU47" s="19"/>
      <c r="KUV47" s="19"/>
      <c r="KUW47" s="19"/>
      <c r="KUX47" s="19"/>
      <c r="KUY47" s="19"/>
      <c r="KUZ47" s="19"/>
      <c r="KVA47" s="19"/>
      <c r="KVB47" s="19"/>
      <c r="KVC47" s="19"/>
      <c r="KVD47" s="19"/>
      <c r="KVE47" s="19"/>
      <c r="KVF47" s="19"/>
      <c r="KVG47" s="19"/>
      <c r="KVH47" s="19"/>
      <c r="KVI47" s="19"/>
      <c r="KVJ47" s="19"/>
      <c r="KVK47" s="19"/>
      <c r="KVL47" s="19"/>
      <c r="KVM47" s="19"/>
      <c r="KVN47" s="19"/>
      <c r="KVO47" s="19"/>
      <c r="KVP47" s="19"/>
      <c r="KVQ47" s="19"/>
      <c r="KVR47" s="19"/>
      <c r="KVS47" s="19"/>
      <c r="KVT47" s="19"/>
      <c r="KVU47" s="19"/>
      <c r="KVV47" s="19"/>
      <c r="KVW47" s="19"/>
      <c r="KVX47" s="19"/>
      <c r="KVY47" s="19"/>
      <c r="KVZ47" s="19"/>
      <c r="KWA47" s="19"/>
      <c r="KWB47" s="19"/>
      <c r="KWC47" s="19"/>
      <c r="KWD47" s="19"/>
      <c r="KWE47" s="19"/>
      <c r="KWF47" s="19"/>
      <c r="KWG47" s="19"/>
      <c r="KWH47" s="19"/>
      <c r="KWI47" s="19"/>
      <c r="KWJ47" s="19"/>
      <c r="KWK47" s="19"/>
      <c r="KWL47" s="19"/>
      <c r="KWM47" s="19"/>
      <c r="KWN47" s="19"/>
      <c r="KWO47" s="19"/>
      <c r="KWP47" s="19"/>
      <c r="KWQ47" s="19"/>
      <c r="KWR47" s="19"/>
      <c r="KWS47" s="19"/>
      <c r="KWT47" s="19"/>
      <c r="KWU47" s="19"/>
      <c r="KWV47" s="19"/>
      <c r="KWW47" s="19"/>
      <c r="KWX47" s="19"/>
      <c r="KWY47" s="19"/>
      <c r="KWZ47" s="19"/>
      <c r="KXA47" s="19"/>
      <c r="KXB47" s="19"/>
      <c r="KXC47" s="19"/>
      <c r="KXD47" s="19"/>
      <c r="KXE47" s="19"/>
      <c r="KXF47" s="19"/>
      <c r="KXG47" s="19"/>
      <c r="KXH47" s="19"/>
      <c r="KXI47" s="19"/>
      <c r="KXJ47" s="19"/>
      <c r="KXK47" s="19"/>
      <c r="KXL47" s="19"/>
      <c r="KXM47" s="19"/>
      <c r="KXN47" s="19"/>
      <c r="KXO47" s="19"/>
      <c r="KXP47" s="19"/>
      <c r="KXQ47" s="19"/>
      <c r="KXR47" s="19"/>
      <c r="KXS47" s="19"/>
      <c r="KXT47" s="19"/>
      <c r="KXU47" s="19"/>
      <c r="KXV47" s="19"/>
      <c r="KXW47" s="19"/>
      <c r="KXX47" s="19"/>
      <c r="KXY47" s="19"/>
      <c r="KXZ47" s="19"/>
      <c r="KYA47" s="19"/>
      <c r="KYB47" s="19"/>
      <c r="KYC47" s="19"/>
      <c r="KYD47" s="19"/>
      <c r="KYE47" s="19"/>
      <c r="KYF47" s="19"/>
      <c r="KYG47" s="19"/>
      <c r="KYH47" s="19"/>
      <c r="KYI47" s="19"/>
      <c r="KYJ47" s="19"/>
      <c r="KYK47" s="19"/>
      <c r="KYL47" s="19"/>
      <c r="KYM47" s="19"/>
      <c r="KYN47" s="19"/>
      <c r="KYO47" s="19"/>
      <c r="KYP47" s="19"/>
      <c r="KYQ47" s="19"/>
      <c r="KYR47" s="19"/>
      <c r="KYS47" s="19"/>
      <c r="KYT47" s="19"/>
      <c r="KYU47" s="19"/>
      <c r="KYV47" s="19"/>
      <c r="KYW47" s="19"/>
      <c r="KYX47" s="19"/>
      <c r="KYY47" s="19"/>
      <c r="KYZ47" s="19"/>
      <c r="KZA47" s="19"/>
      <c r="KZB47" s="19"/>
      <c r="KZC47" s="19"/>
      <c r="KZD47" s="19"/>
      <c r="KZE47" s="19"/>
      <c r="KZF47" s="19"/>
      <c r="KZG47" s="19"/>
      <c r="KZH47" s="19"/>
      <c r="KZI47" s="19"/>
      <c r="KZJ47" s="19"/>
      <c r="KZK47" s="19"/>
      <c r="KZL47" s="19"/>
      <c r="KZM47" s="19"/>
      <c r="KZN47" s="19"/>
      <c r="KZO47" s="19"/>
      <c r="KZP47" s="19"/>
      <c r="KZQ47" s="19"/>
      <c r="KZR47" s="19"/>
      <c r="KZS47" s="19"/>
      <c r="KZT47" s="19"/>
      <c r="KZU47" s="19"/>
      <c r="KZV47" s="19"/>
      <c r="KZW47" s="19"/>
      <c r="KZX47" s="19"/>
      <c r="KZY47" s="19"/>
      <c r="KZZ47" s="19"/>
      <c r="LAA47" s="19"/>
      <c r="LAB47" s="19"/>
      <c r="LAC47" s="19"/>
      <c r="LAD47" s="19"/>
      <c r="LAE47" s="19"/>
      <c r="LAF47" s="19"/>
      <c r="LAG47" s="19"/>
      <c r="LAH47" s="19"/>
      <c r="LAI47" s="19"/>
      <c r="LAJ47" s="19"/>
      <c r="LAK47" s="19"/>
      <c r="LAL47" s="19"/>
      <c r="LAM47" s="19"/>
      <c r="LAN47" s="19"/>
      <c r="LAO47" s="19"/>
      <c r="LAP47" s="19"/>
      <c r="LAQ47" s="19"/>
      <c r="LAR47" s="19"/>
      <c r="LAS47" s="19"/>
      <c r="LAT47" s="19"/>
      <c r="LAU47" s="19"/>
      <c r="LAV47" s="19"/>
      <c r="LAW47" s="19"/>
      <c r="LAX47" s="19"/>
      <c r="LAY47" s="19"/>
      <c r="LAZ47" s="19"/>
      <c r="LBA47" s="19"/>
      <c r="LBB47" s="19"/>
      <c r="LBC47" s="19"/>
      <c r="LBD47" s="19"/>
      <c r="LBE47" s="19"/>
      <c r="LBF47" s="19"/>
      <c r="LBG47" s="19"/>
      <c r="LBH47" s="19"/>
      <c r="LBI47" s="19"/>
      <c r="LBJ47" s="19"/>
      <c r="LBK47" s="19"/>
      <c r="LBL47" s="19"/>
      <c r="LBM47" s="19"/>
      <c r="LBN47" s="19"/>
      <c r="LBO47" s="19"/>
      <c r="LBP47" s="19"/>
      <c r="LBQ47" s="19"/>
      <c r="LBR47" s="19"/>
      <c r="LBS47" s="19"/>
      <c r="LBT47" s="19"/>
      <c r="LBU47" s="19"/>
      <c r="LBV47" s="19"/>
      <c r="LBW47" s="19"/>
      <c r="LBX47" s="19"/>
      <c r="LBY47" s="19"/>
      <c r="LBZ47" s="19"/>
      <c r="LCA47" s="19"/>
      <c r="LCB47" s="19"/>
      <c r="LCC47" s="19"/>
      <c r="LCD47" s="19"/>
      <c r="LCE47" s="19"/>
      <c r="LCF47" s="19"/>
      <c r="LCG47" s="19"/>
      <c r="LCH47" s="19"/>
      <c r="LCI47" s="19"/>
      <c r="LCJ47" s="19"/>
      <c r="LCK47" s="19"/>
      <c r="LCL47" s="19"/>
      <c r="LCM47" s="19"/>
      <c r="LCN47" s="19"/>
      <c r="LCO47" s="19"/>
      <c r="LCP47" s="19"/>
      <c r="LCQ47" s="19"/>
      <c r="LCR47" s="19"/>
      <c r="LCS47" s="19"/>
      <c r="LCT47" s="19"/>
      <c r="LCU47" s="19"/>
      <c r="LCV47" s="19"/>
      <c r="LCW47" s="19"/>
      <c r="LCX47" s="19"/>
      <c r="LCY47" s="19"/>
      <c r="LCZ47" s="19"/>
      <c r="LDA47" s="19"/>
      <c r="LDB47" s="19"/>
      <c r="LDC47" s="19"/>
      <c r="LDD47" s="19"/>
      <c r="LDE47" s="19"/>
      <c r="LDF47" s="19"/>
      <c r="LDG47" s="19"/>
      <c r="LDH47" s="19"/>
      <c r="LDI47" s="19"/>
      <c r="LDJ47" s="19"/>
      <c r="LDK47" s="19"/>
      <c r="LDL47" s="19"/>
      <c r="LDM47" s="19"/>
      <c r="LDN47" s="19"/>
      <c r="LDO47" s="19"/>
      <c r="LDP47" s="19"/>
      <c r="LDQ47" s="19"/>
      <c r="LDR47" s="19"/>
      <c r="LDS47" s="19"/>
      <c r="LDT47" s="19"/>
      <c r="LDU47" s="19"/>
      <c r="LDV47" s="19"/>
      <c r="LDW47" s="19"/>
      <c r="LDX47" s="19"/>
      <c r="LDY47" s="19"/>
      <c r="LDZ47" s="19"/>
      <c r="LEA47" s="19"/>
      <c r="LEB47" s="19"/>
      <c r="LEC47" s="19"/>
      <c r="LED47" s="19"/>
      <c r="LEE47" s="19"/>
      <c r="LEF47" s="19"/>
      <c r="LEG47" s="19"/>
      <c r="LEH47" s="19"/>
      <c r="LEI47" s="19"/>
      <c r="LEJ47" s="19"/>
      <c r="LEK47" s="19"/>
      <c r="LEL47" s="19"/>
      <c r="LEM47" s="19"/>
      <c r="LEN47" s="19"/>
      <c r="LEO47" s="19"/>
      <c r="LEP47" s="19"/>
      <c r="LEQ47" s="19"/>
      <c r="LER47" s="19"/>
      <c r="LES47" s="19"/>
      <c r="LET47" s="19"/>
      <c r="LEU47" s="19"/>
      <c r="LEV47" s="19"/>
      <c r="LEW47" s="19"/>
      <c r="LEX47" s="19"/>
      <c r="LEY47" s="19"/>
      <c r="LEZ47" s="19"/>
      <c r="LFA47" s="19"/>
      <c r="LFB47" s="19"/>
      <c r="LFC47" s="19"/>
      <c r="LFD47" s="19"/>
      <c r="LFE47" s="19"/>
      <c r="LFF47" s="19"/>
      <c r="LFG47" s="19"/>
      <c r="LFH47" s="19"/>
      <c r="LFI47" s="19"/>
      <c r="LFJ47" s="19"/>
      <c r="LFK47" s="19"/>
      <c r="LFL47" s="19"/>
      <c r="LFM47" s="19"/>
      <c r="LFN47" s="19"/>
      <c r="LFO47" s="19"/>
      <c r="LFP47" s="19"/>
      <c r="LFQ47" s="19"/>
      <c r="LFR47" s="19"/>
      <c r="LFS47" s="19"/>
      <c r="LFT47" s="19"/>
      <c r="LFU47" s="19"/>
      <c r="LFV47" s="19"/>
      <c r="LFW47" s="19"/>
      <c r="LFX47" s="19"/>
      <c r="LFY47" s="19"/>
      <c r="LFZ47" s="19"/>
      <c r="LGA47" s="19"/>
      <c r="LGB47" s="19"/>
      <c r="LGC47" s="19"/>
      <c r="LGD47" s="19"/>
      <c r="LGE47" s="19"/>
      <c r="LGF47" s="19"/>
      <c r="LGG47" s="19"/>
      <c r="LGH47" s="19"/>
      <c r="LGI47" s="19"/>
      <c r="LGJ47" s="19"/>
      <c r="LGK47" s="19"/>
      <c r="LGL47" s="19"/>
      <c r="LGM47" s="19"/>
      <c r="LGN47" s="19"/>
      <c r="LGO47" s="19"/>
      <c r="LGP47" s="19"/>
      <c r="LGQ47" s="19"/>
      <c r="LGR47" s="19"/>
      <c r="LGS47" s="19"/>
      <c r="LGT47" s="19"/>
      <c r="LGU47" s="19"/>
      <c r="LGV47" s="19"/>
      <c r="LGW47" s="19"/>
      <c r="LGX47" s="19"/>
      <c r="LGY47" s="19"/>
      <c r="LGZ47" s="19"/>
      <c r="LHA47" s="19"/>
      <c r="LHB47" s="19"/>
      <c r="LHC47" s="19"/>
      <c r="LHD47" s="19"/>
      <c r="LHE47" s="19"/>
      <c r="LHF47" s="19"/>
      <c r="LHG47" s="19"/>
      <c r="LHH47" s="19"/>
      <c r="LHI47" s="19"/>
      <c r="LHJ47" s="19"/>
      <c r="LHK47" s="19"/>
      <c r="LHL47" s="19"/>
      <c r="LHM47" s="19"/>
      <c r="LHN47" s="19"/>
      <c r="LHO47" s="19"/>
      <c r="LHP47" s="19"/>
      <c r="LHQ47" s="19"/>
      <c r="LHR47" s="19"/>
      <c r="LHS47" s="19"/>
      <c r="LHT47" s="19"/>
      <c r="LHU47" s="19"/>
      <c r="LHV47" s="19"/>
      <c r="LHW47" s="19"/>
      <c r="LHX47" s="19"/>
      <c r="LHY47" s="19"/>
      <c r="LHZ47" s="19"/>
      <c r="LIA47" s="19"/>
      <c r="LIB47" s="19"/>
      <c r="LIC47" s="19"/>
      <c r="LID47" s="19"/>
      <c r="LIE47" s="19"/>
      <c r="LIF47" s="19"/>
      <c r="LIG47" s="19"/>
      <c r="LIH47" s="19"/>
      <c r="LII47" s="19"/>
      <c r="LIJ47" s="19"/>
      <c r="LIK47" s="19"/>
      <c r="LIL47" s="19"/>
      <c r="LIM47" s="19"/>
      <c r="LIN47" s="19"/>
      <c r="LIO47" s="19"/>
      <c r="LIP47" s="19"/>
      <c r="LIQ47" s="19"/>
      <c r="LIR47" s="19"/>
      <c r="LIS47" s="19"/>
      <c r="LIT47" s="19"/>
      <c r="LIU47" s="19"/>
      <c r="LIV47" s="19"/>
      <c r="LIW47" s="19"/>
      <c r="LIX47" s="19"/>
      <c r="LIY47" s="19"/>
      <c r="LIZ47" s="19"/>
      <c r="LJA47" s="19"/>
      <c r="LJB47" s="19"/>
      <c r="LJC47" s="19"/>
      <c r="LJD47" s="19"/>
      <c r="LJE47" s="19"/>
      <c r="LJF47" s="19"/>
      <c r="LJG47" s="19"/>
      <c r="LJH47" s="19"/>
      <c r="LJI47" s="19"/>
      <c r="LJJ47" s="19"/>
      <c r="LJK47" s="19"/>
      <c r="LJL47" s="19"/>
      <c r="LJM47" s="19"/>
      <c r="LJN47" s="19"/>
      <c r="LJO47" s="19"/>
      <c r="LJP47" s="19"/>
      <c r="LJQ47" s="19"/>
      <c r="LJR47" s="19"/>
      <c r="LJS47" s="19"/>
      <c r="LJT47" s="19"/>
      <c r="LJU47" s="19"/>
      <c r="LJV47" s="19"/>
      <c r="LJW47" s="19"/>
      <c r="LJX47" s="19"/>
      <c r="LJY47" s="19"/>
      <c r="LJZ47" s="19"/>
      <c r="LKA47" s="19"/>
      <c r="LKB47" s="19"/>
      <c r="LKC47" s="19"/>
      <c r="LKD47" s="19"/>
      <c r="LKE47" s="19"/>
      <c r="LKF47" s="19"/>
      <c r="LKG47" s="19"/>
      <c r="LKH47" s="19"/>
      <c r="LKI47" s="19"/>
      <c r="LKJ47" s="19"/>
      <c r="LKK47" s="19"/>
      <c r="LKL47" s="19"/>
      <c r="LKM47" s="19"/>
      <c r="LKN47" s="19"/>
      <c r="LKO47" s="19"/>
      <c r="LKP47" s="19"/>
      <c r="LKQ47" s="19"/>
      <c r="LKR47" s="19"/>
      <c r="LKS47" s="19"/>
      <c r="LKT47" s="19"/>
      <c r="LKU47" s="19"/>
      <c r="LKV47" s="19"/>
      <c r="LKW47" s="19"/>
      <c r="LKX47" s="19"/>
      <c r="LKY47" s="19"/>
      <c r="LKZ47" s="19"/>
      <c r="LLA47" s="19"/>
      <c r="LLB47" s="19"/>
      <c r="LLC47" s="19"/>
      <c r="LLD47" s="19"/>
      <c r="LLE47" s="19"/>
      <c r="LLF47" s="19"/>
      <c r="LLG47" s="19"/>
      <c r="LLH47" s="19"/>
      <c r="LLI47" s="19"/>
      <c r="LLJ47" s="19"/>
      <c r="LLK47" s="19"/>
      <c r="LLL47" s="19"/>
      <c r="LLM47" s="19"/>
      <c r="LLN47" s="19"/>
      <c r="LLO47" s="19"/>
      <c r="LLP47" s="19"/>
      <c r="LLQ47" s="19"/>
      <c r="LLR47" s="19"/>
      <c r="LLS47" s="19"/>
      <c r="LLT47" s="19"/>
      <c r="LLU47" s="19"/>
      <c r="LLV47" s="19"/>
      <c r="LLW47" s="19"/>
      <c r="LLX47" s="19"/>
      <c r="LLY47" s="19"/>
      <c r="LLZ47" s="19"/>
      <c r="LMA47" s="19"/>
      <c r="LMB47" s="19"/>
      <c r="LMC47" s="19"/>
      <c r="LMD47" s="19"/>
      <c r="LME47" s="19"/>
      <c r="LMF47" s="19"/>
      <c r="LMG47" s="19"/>
      <c r="LMH47" s="19"/>
      <c r="LMI47" s="19"/>
      <c r="LMJ47" s="19"/>
      <c r="LMK47" s="19"/>
      <c r="LML47" s="19"/>
      <c r="LMM47" s="19"/>
      <c r="LMN47" s="19"/>
      <c r="LMO47" s="19"/>
      <c r="LMP47" s="19"/>
      <c r="LMQ47" s="19"/>
      <c r="LMR47" s="19"/>
      <c r="LMS47" s="19"/>
      <c r="LMT47" s="19"/>
      <c r="LMU47" s="19"/>
      <c r="LMV47" s="19"/>
      <c r="LMW47" s="19"/>
      <c r="LMX47" s="19"/>
      <c r="LMY47" s="19"/>
      <c r="LMZ47" s="19"/>
      <c r="LNA47" s="19"/>
      <c r="LNB47" s="19"/>
      <c r="LNC47" s="19"/>
      <c r="LND47" s="19"/>
      <c r="LNE47" s="19"/>
      <c r="LNF47" s="19"/>
      <c r="LNG47" s="19"/>
      <c r="LNH47" s="19"/>
      <c r="LNI47" s="19"/>
      <c r="LNJ47" s="19"/>
      <c r="LNK47" s="19"/>
      <c r="LNL47" s="19"/>
      <c r="LNM47" s="19"/>
      <c r="LNN47" s="19"/>
      <c r="LNO47" s="19"/>
      <c r="LNP47" s="19"/>
      <c r="LNQ47" s="19"/>
      <c r="LNR47" s="19"/>
      <c r="LNS47" s="19"/>
      <c r="LNT47" s="19"/>
      <c r="LNU47" s="19"/>
      <c r="LNV47" s="19"/>
      <c r="LNW47" s="19"/>
      <c r="LNX47" s="19"/>
      <c r="LNY47" s="19"/>
      <c r="LNZ47" s="19"/>
      <c r="LOA47" s="19"/>
      <c r="LOB47" s="19"/>
      <c r="LOC47" s="19"/>
      <c r="LOD47" s="19"/>
      <c r="LOE47" s="19"/>
      <c r="LOF47" s="19"/>
      <c r="LOG47" s="19"/>
      <c r="LOH47" s="19"/>
      <c r="LOI47" s="19"/>
      <c r="LOJ47" s="19"/>
      <c r="LOK47" s="19"/>
      <c r="LOL47" s="19"/>
      <c r="LOM47" s="19"/>
      <c r="LON47" s="19"/>
      <c r="LOO47" s="19"/>
      <c r="LOP47" s="19"/>
      <c r="LOQ47" s="19"/>
      <c r="LOR47" s="19"/>
      <c r="LOS47" s="19"/>
      <c r="LOT47" s="19"/>
      <c r="LOU47" s="19"/>
      <c r="LOV47" s="19"/>
      <c r="LOW47" s="19"/>
      <c r="LOX47" s="19"/>
      <c r="LOY47" s="19"/>
      <c r="LOZ47" s="19"/>
      <c r="LPA47" s="19"/>
      <c r="LPB47" s="19"/>
      <c r="LPC47" s="19"/>
      <c r="LPD47" s="19"/>
      <c r="LPE47" s="19"/>
      <c r="LPF47" s="19"/>
      <c r="LPG47" s="19"/>
      <c r="LPH47" s="19"/>
      <c r="LPI47" s="19"/>
      <c r="LPJ47" s="19"/>
      <c r="LPK47" s="19"/>
      <c r="LPL47" s="19"/>
      <c r="LPM47" s="19"/>
      <c r="LPN47" s="19"/>
      <c r="LPO47" s="19"/>
      <c r="LPP47" s="19"/>
      <c r="LPQ47" s="19"/>
      <c r="LPR47" s="19"/>
      <c r="LPS47" s="19"/>
      <c r="LPT47" s="19"/>
      <c r="LPU47" s="19"/>
      <c r="LPV47" s="19"/>
      <c r="LPW47" s="19"/>
      <c r="LPX47" s="19"/>
      <c r="LPY47" s="19"/>
      <c r="LPZ47" s="19"/>
      <c r="LQA47" s="19"/>
      <c r="LQB47" s="19"/>
      <c r="LQC47" s="19"/>
      <c r="LQD47" s="19"/>
      <c r="LQE47" s="19"/>
      <c r="LQF47" s="19"/>
      <c r="LQG47" s="19"/>
      <c r="LQH47" s="19"/>
      <c r="LQI47" s="19"/>
      <c r="LQJ47" s="19"/>
      <c r="LQK47" s="19"/>
      <c r="LQL47" s="19"/>
      <c r="LQM47" s="19"/>
      <c r="LQN47" s="19"/>
      <c r="LQO47" s="19"/>
      <c r="LQP47" s="19"/>
      <c r="LQQ47" s="19"/>
      <c r="LQR47" s="19"/>
      <c r="LQS47" s="19"/>
      <c r="LQT47" s="19"/>
      <c r="LQU47" s="19"/>
      <c r="LQV47" s="19"/>
      <c r="LQW47" s="19"/>
      <c r="LQX47" s="19"/>
      <c r="LQY47" s="19"/>
      <c r="LQZ47" s="19"/>
      <c r="LRA47" s="19"/>
      <c r="LRB47" s="19"/>
      <c r="LRC47" s="19"/>
      <c r="LRD47" s="19"/>
      <c r="LRE47" s="19"/>
      <c r="LRF47" s="19"/>
      <c r="LRG47" s="19"/>
      <c r="LRH47" s="19"/>
      <c r="LRI47" s="19"/>
      <c r="LRJ47" s="19"/>
      <c r="LRK47" s="19"/>
      <c r="LRL47" s="19"/>
      <c r="LRM47" s="19"/>
      <c r="LRN47" s="19"/>
      <c r="LRO47" s="19"/>
      <c r="LRP47" s="19"/>
      <c r="LRQ47" s="19"/>
      <c r="LRR47" s="19"/>
      <c r="LRS47" s="19"/>
      <c r="LRT47" s="19"/>
      <c r="LRU47" s="19"/>
      <c r="LRV47" s="19"/>
      <c r="LRW47" s="19"/>
      <c r="LRX47" s="19"/>
      <c r="LRY47" s="19"/>
      <c r="LRZ47" s="19"/>
      <c r="LSA47" s="19"/>
      <c r="LSB47" s="19"/>
      <c r="LSC47" s="19"/>
      <c r="LSD47" s="19"/>
      <c r="LSE47" s="19"/>
      <c r="LSF47" s="19"/>
      <c r="LSG47" s="19"/>
      <c r="LSH47" s="19"/>
      <c r="LSI47" s="19"/>
      <c r="LSJ47" s="19"/>
      <c r="LSK47" s="19"/>
      <c r="LSL47" s="19"/>
      <c r="LSM47" s="19"/>
      <c r="LSN47" s="19"/>
      <c r="LSO47" s="19"/>
      <c r="LSP47" s="19"/>
      <c r="LSQ47" s="19"/>
      <c r="LSR47" s="19"/>
      <c r="LSS47" s="19"/>
      <c r="LST47" s="19"/>
      <c r="LSU47" s="19"/>
      <c r="LSV47" s="19"/>
      <c r="LSW47" s="19"/>
      <c r="LSX47" s="19"/>
      <c r="LSY47" s="19"/>
      <c r="LSZ47" s="19"/>
      <c r="LTA47" s="19"/>
      <c r="LTB47" s="19"/>
      <c r="LTC47" s="19"/>
      <c r="LTD47" s="19"/>
      <c r="LTE47" s="19"/>
      <c r="LTF47" s="19"/>
      <c r="LTG47" s="19"/>
      <c r="LTH47" s="19"/>
      <c r="LTI47" s="19"/>
      <c r="LTJ47" s="19"/>
      <c r="LTK47" s="19"/>
      <c r="LTL47" s="19"/>
      <c r="LTM47" s="19"/>
      <c r="LTN47" s="19"/>
      <c r="LTO47" s="19"/>
      <c r="LTP47" s="19"/>
      <c r="LTQ47" s="19"/>
      <c r="LTR47" s="19"/>
      <c r="LTS47" s="19"/>
      <c r="LTT47" s="19"/>
      <c r="LTU47" s="19"/>
      <c r="LTV47" s="19"/>
      <c r="LTW47" s="19"/>
      <c r="LTX47" s="19"/>
      <c r="LTY47" s="19"/>
      <c r="LTZ47" s="19"/>
      <c r="LUA47" s="19"/>
      <c r="LUB47" s="19"/>
      <c r="LUC47" s="19"/>
      <c r="LUD47" s="19"/>
      <c r="LUE47" s="19"/>
      <c r="LUF47" s="19"/>
      <c r="LUG47" s="19"/>
      <c r="LUH47" s="19"/>
      <c r="LUI47" s="19"/>
      <c r="LUJ47" s="19"/>
      <c r="LUK47" s="19"/>
      <c r="LUL47" s="19"/>
      <c r="LUM47" s="19"/>
      <c r="LUN47" s="19"/>
      <c r="LUO47" s="19"/>
      <c r="LUP47" s="19"/>
      <c r="LUQ47" s="19"/>
      <c r="LUR47" s="19"/>
      <c r="LUS47" s="19"/>
      <c r="LUT47" s="19"/>
      <c r="LUU47" s="19"/>
      <c r="LUV47" s="19"/>
      <c r="LUW47" s="19"/>
      <c r="LUX47" s="19"/>
      <c r="LUY47" s="19"/>
      <c r="LUZ47" s="19"/>
      <c r="LVA47" s="19"/>
      <c r="LVB47" s="19"/>
      <c r="LVC47" s="19"/>
      <c r="LVD47" s="19"/>
      <c r="LVE47" s="19"/>
      <c r="LVF47" s="19"/>
      <c r="LVG47" s="19"/>
      <c r="LVH47" s="19"/>
      <c r="LVI47" s="19"/>
      <c r="LVJ47" s="19"/>
      <c r="LVK47" s="19"/>
      <c r="LVL47" s="19"/>
      <c r="LVM47" s="19"/>
      <c r="LVN47" s="19"/>
      <c r="LVO47" s="19"/>
      <c r="LVP47" s="19"/>
      <c r="LVQ47" s="19"/>
      <c r="LVR47" s="19"/>
      <c r="LVS47" s="19"/>
      <c r="LVT47" s="19"/>
      <c r="LVU47" s="19"/>
      <c r="LVV47" s="19"/>
      <c r="LVW47" s="19"/>
      <c r="LVX47" s="19"/>
      <c r="LVY47" s="19"/>
      <c r="LVZ47" s="19"/>
      <c r="LWA47" s="19"/>
      <c r="LWB47" s="19"/>
      <c r="LWC47" s="19"/>
      <c r="LWD47" s="19"/>
      <c r="LWE47" s="19"/>
      <c r="LWF47" s="19"/>
      <c r="LWG47" s="19"/>
      <c r="LWH47" s="19"/>
      <c r="LWI47" s="19"/>
      <c r="LWJ47" s="19"/>
      <c r="LWK47" s="19"/>
      <c r="LWL47" s="19"/>
      <c r="LWM47" s="19"/>
      <c r="LWN47" s="19"/>
      <c r="LWO47" s="19"/>
      <c r="LWP47" s="19"/>
      <c r="LWQ47" s="19"/>
      <c r="LWR47" s="19"/>
      <c r="LWS47" s="19"/>
      <c r="LWT47" s="19"/>
      <c r="LWU47" s="19"/>
      <c r="LWV47" s="19"/>
      <c r="LWW47" s="19"/>
      <c r="LWX47" s="19"/>
      <c r="LWY47" s="19"/>
      <c r="LWZ47" s="19"/>
      <c r="LXA47" s="19"/>
      <c r="LXB47" s="19"/>
      <c r="LXC47" s="19"/>
      <c r="LXD47" s="19"/>
      <c r="LXE47" s="19"/>
      <c r="LXF47" s="19"/>
      <c r="LXG47" s="19"/>
      <c r="LXH47" s="19"/>
      <c r="LXI47" s="19"/>
      <c r="LXJ47" s="19"/>
      <c r="LXK47" s="19"/>
      <c r="LXL47" s="19"/>
      <c r="LXM47" s="19"/>
      <c r="LXN47" s="19"/>
      <c r="LXO47" s="19"/>
      <c r="LXP47" s="19"/>
      <c r="LXQ47" s="19"/>
      <c r="LXR47" s="19"/>
      <c r="LXS47" s="19"/>
      <c r="LXT47" s="19"/>
      <c r="LXU47" s="19"/>
      <c r="LXV47" s="19"/>
      <c r="LXW47" s="19"/>
      <c r="LXX47" s="19"/>
      <c r="LXY47" s="19"/>
      <c r="LXZ47" s="19"/>
      <c r="LYA47" s="19"/>
      <c r="LYB47" s="19"/>
      <c r="LYC47" s="19"/>
      <c r="LYD47" s="19"/>
      <c r="LYE47" s="19"/>
      <c r="LYF47" s="19"/>
      <c r="LYG47" s="19"/>
      <c r="LYH47" s="19"/>
      <c r="LYI47" s="19"/>
      <c r="LYJ47" s="19"/>
      <c r="LYK47" s="19"/>
      <c r="LYL47" s="19"/>
      <c r="LYM47" s="19"/>
      <c r="LYN47" s="19"/>
      <c r="LYO47" s="19"/>
      <c r="LYP47" s="19"/>
      <c r="LYQ47" s="19"/>
      <c r="LYR47" s="19"/>
      <c r="LYS47" s="19"/>
      <c r="LYT47" s="19"/>
      <c r="LYU47" s="19"/>
      <c r="LYV47" s="19"/>
      <c r="LYW47" s="19"/>
      <c r="LYX47" s="19"/>
      <c r="LYY47" s="19"/>
      <c r="LYZ47" s="19"/>
      <c r="LZA47" s="19"/>
      <c r="LZB47" s="19"/>
      <c r="LZC47" s="19"/>
      <c r="LZD47" s="19"/>
      <c r="LZE47" s="19"/>
      <c r="LZF47" s="19"/>
      <c r="LZG47" s="19"/>
      <c r="LZH47" s="19"/>
      <c r="LZI47" s="19"/>
      <c r="LZJ47" s="19"/>
      <c r="LZK47" s="19"/>
      <c r="LZL47" s="19"/>
      <c r="LZM47" s="19"/>
      <c r="LZN47" s="19"/>
      <c r="LZO47" s="19"/>
      <c r="LZP47" s="19"/>
      <c r="LZQ47" s="19"/>
      <c r="LZR47" s="19"/>
      <c r="LZS47" s="19"/>
      <c r="LZT47" s="19"/>
      <c r="LZU47" s="19"/>
      <c r="LZV47" s="19"/>
      <c r="LZW47" s="19"/>
      <c r="LZX47" s="19"/>
      <c r="LZY47" s="19"/>
      <c r="LZZ47" s="19"/>
      <c r="MAA47" s="19"/>
      <c r="MAB47" s="19"/>
      <c r="MAC47" s="19"/>
      <c r="MAD47" s="19"/>
      <c r="MAE47" s="19"/>
      <c r="MAF47" s="19"/>
      <c r="MAG47" s="19"/>
      <c r="MAH47" s="19"/>
      <c r="MAI47" s="19"/>
      <c r="MAJ47" s="19"/>
      <c r="MAK47" s="19"/>
      <c r="MAL47" s="19"/>
      <c r="MAM47" s="19"/>
      <c r="MAN47" s="19"/>
      <c r="MAO47" s="19"/>
      <c r="MAP47" s="19"/>
      <c r="MAQ47" s="19"/>
      <c r="MAR47" s="19"/>
      <c r="MAS47" s="19"/>
      <c r="MAT47" s="19"/>
      <c r="MAU47" s="19"/>
      <c r="MAV47" s="19"/>
      <c r="MAW47" s="19"/>
      <c r="MAX47" s="19"/>
      <c r="MAY47" s="19"/>
      <c r="MAZ47" s="19"/>
      <c r="MBA47" s="19"/>
      <c r="MBB47" s="19"/>
      <c r="MBC47" s="19"/>
      <c r="MBD47" s="19"/>
      <c r="MBE47" s="19"/>
      <c r="MBF47" s="19"/>
      <c r="MBG47" s="19"/>
      <c r="MBH47" s="19"/>
      <c r="MBI47" s="19"/>
      <c r="MBJ47" s="19"/>
      <c r="MBK47" s="19"/>
      <c r="MBL47" s="19"/>
      <c r="MBM47" s="19"/>
      <c r="MBN47" s="19"/>
      <c r="MBO47" s="19"/>
      <c r="MBP47" s="19"/>
      <c r="MBQ47" s="19"/>
      <c r="MBR47" s="19"/>
      <c r="MBS47" s="19"/>
      <c r="MBT47" s="19"/>
      <c r="MBU47" s="19"/>
      <c r="MBV47" s="19"/>
      <c r="MBW47" s="19"/>
      <c r="MBX47" s="19"/>
      <c r="MBY47" s="19"/>
      <c r="MBZ47" s="19"/>
      <c r="MCA47" s="19"/>
      <c r="MCB47" s="19"/>
      <c r="MCC47" s="19"/>
      <c r="MCD47" s="19"/>
      <c r="MCE47" s="19"/>
      <c r="MCF47" s="19"/>
      <c r="MCG47" s="19"/>
      <c r="MCH47" s="19"/>
      <c r="MCI47" s="19"/>
      <c r="MCJ47" s="19"/>
      <c r="MCK47" s="19"/>
      <c r="MCL47" s="19"/>
      <c r="MCM47" s="19"/>
      <c r="MCN47" s="19"/>
      <c r="MCO47" s="19"/>
      <c r="MCP47" s="19"/>
      <c r="MCQ47" s="19"/>
      <c r="MCR47" s="19"/>
      <c r="MCS47" s="19"/>
      <c r="MCT47" s="19"/>
      <c r="MCU47" s="19"/>
      <c r="MCV47" s="19"/>
      <c r="MCW47" s="19"/>
      <c r="MCX47" s="19"/>
      <c r="MCY47" s="19"/>
      <c r="MCZ47" s="19"/>
      <c r="MDA47" s="19"/>
      <c r="MDB47" s="19"/>
      <c r="MDC47" s="19"/>
      <c r="MDD47" s="19"/>
      <c r="MDE47" s="19"/>
      <c r="MDF47" s="19"/>
      <c r="MDG47" s="19"/>
      <c r="MDH47" s="19"/>
      <c r="MDI47" s="19"/>
      <c r="MDJ47" s="19"/>
      <c r="MDK47" s="19"/>
      <c r="MDL47" s="19"/>
      <c r="MDM47" s="19"/>
      <c r="MDN47" s="19"/>
      <c r="MDO47" s="19"/>
      <c r="MDP47" s="19"/>
      <c r="MDQ47" s="19"/>
      <c r="MDR47" s="19"/>
      <c r="MDS47" s="19"/>
      <c r="MDT47" s="19"/>
      <c r="MDU47" s="19"/>
      <c r="MDV47" s="19"/>
      <c r="MDW47" s="19"/>
      <c r="MDX47" s="19"/>
      <c r="MDY47" s="19"/>
      <c r="MDZ47" s="19"/>
      <c r="MEA47" s="19"/>
      <c r="MEB47" s="19"/>
      <c r="MEC47" s="19"/>
      <c r="MED47" s="19"/>
      <c r="MEE47" s="19"/>
      <c r="MEF47" s="19"/>
      <c r="MEG47" s="19"/>
      <c r="MEH47" s="19"/>
      <c r="MEI47" s="19"/>
      <c r="MEJ47" s="19"/>
      <c r="MEK47" s="19"/>
      <c r="MEL47" s="19"/>
      <c r="MEM47" s="19"/>
      <c r="MEN47" s="19"/>
      <c r="MEO47" s="19"/>
      <c r="MEP47" s="19"/>
      <c r="MEQ47" s="19"/>
      <c r="MER47" s="19"/>
      <c r="MES47" s="19"/>
      <c r="MET47" s="19"/>
      <c r="MEU47" s="19"/>
      <c r="MEV47" s="19"/>
      <c r="MEW47" s="19"/>
      <c r="MEX47" s="19"/>
      <c r="MEY47" s="19"/>
      <c r="MEZ47" s="19"/>
      <c r="MFA47" s="19"/>
      <c r="MFB47" s="19"/>
      <c r="MFC47" s="19"/>
      <c r="MFD47" s="19"/>
      <c r="MFE47" s="19"/>
      <c r="MFF47" s="19"/>
      <c r="MFG47" s="19"/>
      <c r="MFH47" s="19"/>
      <c r="MFI47" s="19"/>
      <c r="MFJ47" s="19"/>
      <c r="MFK47" s="19"/>
      <c r="MFL47" s="19"/>
      <c r="MFM47" s="19"/>
      <c r="MFN47" s="19"/>
      <c r="MFO47" s="19"/>
      <c r="MFP47" s="19"/>
      <c r="MFQ47" s="19"/>
      <c r="MFR47" s="19"/>
      <c r="MFS47" s="19"/>
      <c r="MFT47" s="19"/>
      <c r="MFU47" s="19"/>
      <c r="MFV47" s="19"/>
      <c r="MFW47" s="19"/>
      <c r="MFX47" s="19"/>
      <c r="MFY47" s="19"/>
      <c r="MFZ47" s="19"/>
      <c r="MGA47" s="19"/>
      <c r="MGB47" s="19"/>
      <c r="MGC47" s="19"/>
      <c r="MGD47" s="19"/>
      <c r="MGE47" s="19"/>
      <c r="MGF47" s="19"/>
      <c r="MGG47" s="19"/>
      <c r="MGH47" s="19"/>
      <c r="MGI47" s="19"/>
      <c r="MGJ47" s="19"/>
      <c r="MGK47" s="19"/>
      <c r="MGL47" s="19"/>
      <c r="MGM47" s="19"/>
      <c r="MGN47" s="19"/>
      <c r="MGO47" s="19"/>
      <c r="MGP47" s="19"/>
      <c r="MGQ47" s="19"/>
      <c r="MGR47" s="19"/>
      <c r="MGS47" s="19"/>
      <c r="MGT47" s="19"/>
      <c r="MGU47" s="19"/>
      <c r="MGV47" s="19"/>
      <c r="MGW47" s="19"/>
      <c r="MGX47" s="19"/>
      <c r="MGY47" s="19"/>
      <c r="MGZ47" s="19"/>
      <c r="MHA47" s="19"/>
      <c r="MHB47" s="19"/>
      <c r="MHC47" s="19"/>
      <c r="MHD47" s="19"/>
      <c r="MHE47" s="19"/>
      <c r="MHF47" s="19"/>
      <c r="MHG47" s="19"/>
      <c r="MHH47" s="19"/>
      <c r="MHI47" s="19"/>
      <c r="MHJ47" s="19"/>
      <c r="MHK47" s="19"/>
      <c r="MHL47" s="19"/>
      <c r="MHM47" s="19"/>
      <c r="MHN47" s="19"/>
      <c r="MHO47" s="19"/>
      <c r="MHP47" s="19"/>
      <c r="MHQ47" s="19"/>
      <c r="MHR47" s="19"/>
      <c r="MHS47" s="19"/>
      <c r="MHT47" s="19"/>
      <c r="MHU47" s="19"/>
      <c r="MHV47" s="19"/>
      <c r="MHW47" s="19"/>
      <c r="MHX47" s="19"/>
      <c r="MHY47" s="19"/>
      <c r="MHZ47" s="19"/>
      <c r="MIA47" s="19"/>
      <c r="MIB47" s="19"/>
      <c r="MIC47" s="19"/>
      <c r="MID47" s="19"/>
      <c r="MIE47" s="19"/>
      <c r="MIF47" s="19"/>
      <c r="MIG47" s="19"/>
      <c r="MIH47" s="19"/>
      <c r="MII47" s="19"/>
      <c r="MIJ47" s="19"/>
      <c r="MIK47" s="19"/>
      <c r="MIL47" s="19"/>
      <c r="MIM47" s="19"/>
      <c r="MIN47" s="19"/>
      <c r="MIO47" s="19"/>
      <c r="MIP47" s="19"/>
      <c r="MIQ47" s="19"/>
      <c r="MIR47" s="19"/>
      <c r="MIS47" s="19"/>
      <c r="MIT47" s="19"/>
      <c r="MIU47" s="19"/>
      <c r="MIV47" s="19"/>
      <c r="MIW47" s="19"/>
      <c r="MIX47" s="19"/>
      <c r="MIY47" s="19"/>
      <c r="MIZ47" s="19"/>
      <c r="MJA47" s="19"/>
      <c r="MJB47" s="19"/>
      <c r="MJC47" s="19"/>
      <c r="MJD47" s="19"/>
      <c r="MJE47" s="19"/>
      <c r="MJF47" s="19"/>
      <c r="MJG47" s="19"/>
      <c r="MJH47" s="19"/>
      <c r="MJI47" s="19"/>
      <c r="MJJ47" s="19"/>
      <c r="MJK47" s="19"/>
      <c r="MJL47" s="19"/>
      <c r="MJM47" s="19"/>
      <c r="MJN47" s="19"/>
      <c r="MJO47" s="19"/>
      <c r="MJP47" s="19"/>
      <c r="MJQ47" s="19"/>
      <c r="MJR47" s="19"/>
      <c r="MJS47" s="19"/>
      <c r="MJT47" s="19"/>
      <c r="MJU47" s="19"/>
      <c r="MJV47" s="19"/>
      <c r="MJW47" s="19"/>
      <c r="MJX47" s="19"/>
      <c r="MJY47" s="19"/>
      <c r="MJZ47" s="19"/>
      <c r="MKA47" s="19"/>
      <c r="MKB47" s="19"/>
      <c r="MKC47" s="19"/>
      <c r="MKD47" s="19"/>
      <c r="MKE47" s="19"/>
      <c r="MKF47" s="19"/>
      <c r="MKG47" s="19"/>
      <c r="MKH47" s="19"/>
      <c r="MKI47" s="19"/>
      <c r="MKJ47" s="19"/>
      <c r="MKK47" s="19"/>
      <c r="MKL47" s="19"/>
      <c r="MKM47" s="19"/>
      <c r="MKN47" s="19"/>
      <c r="MKO47" s="19"/>
      <c r="MKP47" s="19"/>
      <c r="MKQ47" s="19"/>
      <c r="MKR47" s="19"/>
      <c r="MKS47" s="19"/>
      <c r="MKT47" s="19"/>
      <c r="MKU47" s="19"/>
      <c r="MKV47" s="19"/>
      <c r="MKW47" s="19"/>
      <c r="MKX47" s="19"/>
      <c r="MKY47" s="19"/>
      <c r="MKZ47" s="19"/>
      <c r="MLA47" s="19"/>
      <c r="MLB47" s="19"/>
      <c r="MLC47" s="19"/>
      <c r="MLD47" s="19"/>
      <c r="MLE47" s="19"/>
      <c r="MLF47" s="19"/>
      <c r="MLG47" s="19"/>
      <c r="MLH47" s="19"/>
      <c r="MLI47" s="19"/>
      <c r="MLJ47" s="19"/>
      <c r="MLK47" s="19"/>
      <c r="MLL47" s="19"/>
      <c r="MLM47" s="19"/>
      <c r="MLN47" s="19"/>
      <c r="MLO47" s="19"/>
      <c r="MLP47" s="19"/>
      <c r="MLQ47" s="19"/>
      <c r="MLR47" s="19"/>
      <c r="MLS47" s="19"/>
      <c r="MLT47" s="19"/>
      <c r="MLU47" s="19"/>
      <c r="MLV47" s="19"/>
      <c r="MLW47" s="19"/>
      <c r="MLX47" s="19"/>
      <c r="MLY47" s="19"/>
      <c r="MLZ47" s="19"/>
      <c r="MMA47" s="19"/>
      <c r="MMB47" s="19"/>
      <c r="MMC47" s="19"/>
      <c r="MMD47" s="19"/>
      <c r="MME47" s="19"/>
      <c r="MMF47" s="19"/>
      <c r="MMG47" s="19"/>
      <c r="MMH47" s="19"/>
      <c r="MMI47" s="19"/>
      <c r="MMJ47" s="19"/>
      <c r="MMK47" s="19"/>
      <c r="MML47" s="19"/>
      <c r="MMM47" s="19"/>
      <c r="MMN47" s="19"/>
      <c r="MMO47" s="19"/>
      <c r="MMP47" s="19"/>
      <c r="MMQ47" s="19"/>
      <c r="MMR47" s="19"/>
      <c r="MMS47" s="19"/>
      <c r="MMT47" s="19"/>
      <c r="MMU47" s="19"/>
      <c r="MMV47" s="19"/>
      <c r="MMW47" s="19"/>
      <c r="MMX47" s="19"/>
      <c r="MMY47" s="19"/>
      <c r="MMZ47" s="19"/>
      <c r="MNA47" s="19"/>
      <c r="MNB47" s="19"/>
      <c r="MNC47" s="19"/>
      <c r="MND47" s="19"/>
      <c r="MNE47" s="19"/>
      <c r="MNF47" s="19"/>
      <c r="MNG47" s="19"/>
      <c r="MNH47" s="19"/>
      <c r="MNI47" s="19"/>
      <c r="MNJ47" s="19"/>
      <c r="MNK47" s="19"/>
      <c r="MNL47" s="19"/>
      <c r="MNM47" s="19"/>
      <c r="MNN47" s="19"/>
      <c r="MNO47" s="19"/>
      <c r="MNP47" s="19"/>
      <c r="MNQ47" s="19"/>
      <c r="MNR47" s="19"/>
      <c r="MNS47" s="19"/>
      <c r="MNT47" s="19"/>
      <c r="MNU47" s="19"/>
      <c r="MNV47" s="19"/>
      <c r="MNW47" s="19"/>
      <c r="MNX47" s="19"/>
      <c r="MNY47" s="19"/>
      <c r="MNZ47" s="19"/>
      <c r="MOA47" s="19"/>
      <c r="MOB47" s="19"/>
      <c r="MOC47" s="19"/>
      <c r="MOD47" s="19"/>
      <c r="MOE47" s="19"/>
      <c r="MOF47" s="19"/>
      <c r="MOG47" s="19"/>
      <c r="MOH47" s="19"/>
      <c r="MOI47" s="19"/>
      <c r="MOJ47" s="19"/>
      <c r="MOK47" s="19"/>
      <c r="MOL47" s="19"/>
      <c r="MOM47" s="19"/>
      <c r="MON47" s="19"/>
      <c r="MOO47" s="19"/>
      <c r="MOP47" s="19"/>
      <c r="MOQ47" s="19"/>
      <c r="MOR47" s="19"/>
      <c r="MOS47" s="19"/>
      <c r="MOT47" s="19"/>
      <c r="MOU47" s="19"/>
      <c r="MOV47" s="19"/>
      <c r="MOW47" s="19"/>
      <c r="MOX47" s="19"/>
      <c r="MOY47" s="19"/>
      <c r="MOZ47" s="19"/>
      <c r="MPA47" s="19"/>
      <c r="MPB47" s="19"/>
      <c r="MPC47" s="19"/>
      <c r="MPD47" s="19"/>
      <c r="MPE47" s="19"/>
      <c r="MPF47" s="19"/>
      <c r="MPG47" s="19"/>
      <c r="MPH47" s="19"/>
      <c r="MPI47" s="19"/>
      <c r="MPJ47" s="19"/>
      <c r="MPK47" s="19"/>
      <c r="MPL47" s="19"/>
      <c r="MPM47" s="19"/>
      <c r="MPN47" s="19"/>
      <c r="MPO47" s="19"/>
      <c r="MPP47" s="19"/>
      <c r="MPQ47" s="19"/>
      <c r="MPR47" s="19"/>
      <c r="MPS47" s="19"/>
      <c r="MPT47" s="19"/>
      <c r="MPU47" s="19"/>
      <c r="MPV47" s="19"/>
      <c r="MPW47" s="19"/>
      <c r="MPX47" s="19"/>
      <c r="MPY47" s="19"/>
      <c r="MPZ47" s="19"/>
      <c r="MQA47" s="19"/>
      <c r="MQB47" s="19"/>
      <c r="MQC47" s="19"/>
      <c r="MQD47" s="19"/>
      <c r="MQE47" s="19"/>
      <c r="MQF47" s="19"/>
      <c r="MQG47" s="19"/>
      <c r="MQH47" s="19"/>
      <c r="MQI47" s="19"/>
      <c r="MQJ47" s="19"/>
      <c r="MQK47" s="19"/>
      <c r="MQL47" s="19"/>
      <c r="MQM47" s="19"/>
      <c r="MQN47" s="19"/>
      <c r="MQO47" s="19"/>
      <c r="MQP47" s="19"/>
      <c r="MQQ47" s="19"/>
      <c r="MQR47" s="19"/>
      <c r="MQS47" s="19"/>
      <c r="MQT47" s="19"/>
      <c r="MQU47" s="19"/>
      <c r="MQV47" s="19"/>
      <c r="MQW47" s="19"/>
      <c r="MQX47" s="19"/>
      <c r="MQY47" s="19"/>
      <c r="MQZ47" s="19"/>
      <c r="MRA47" s="19"/>
      <c r="MRB47" s="19"/>
      <c r="MRC47" s="19"/>
      <c r="MRD47" s="19"/>
      <c r="MRE47" s="19"/>
      <c r="MRF47" s="19"/>
      <c r="MRG47" s="19"/>
      <c r="MRH47" s="19"/>
      <c r="MRI47" s="19"/>
      <c r="MRJ47" s="19"/>
      <c r="MRK47" s="19"/>
      <c r="MRL47" s="19"/>
      <c r="MRM47" s="19"/>
      <c r="MRN47" s="19"/>
      <c r="MRO47" s="19"/>
      <c r="MRP47" s="19"/>
      <c r="MRQ47" s="19"/>
      <c r="MRR47" s="19"/>
      <c r="MRS47" s="19"/>
      <c r="MRT47" s="19"/>
      <c r="MRU47" s="19"/>
      <c r="MRV47" s="19"/>
      <c r="MRW47" s="19"/>
      <c r="MRX47" s="19"/>
      <c r="MRY47" s="19"/>
      <c r="MRZ47" s="19"/>
      <c r="MSA47" s="19"/>
      <c r="MSB47" s="19"/>
      <c r="MSC47" s="19"/>
      <c r="MSD47" s="19"/>
      <c r="MSE47" s="19"/>
      <c r="MSF47" s="19"/>
      <c r="MSG47" s="19"/>
      <c r="MSH47" s="19"/>
      <c r="MSI47" s="19"/>
      <c r="MSJ47" s="19"/>
      <c r="MSK47" s="19"/>
      <c r="MSL47" s="19"/>
      <c r="MSM47" s="19"/>
      <c r="MSN47" s="19"/>
      <c r="MSO47" s="19"/>
      <c r="MSP47" s="19"/>
      <c r="MSQ47" s="19"/>
      <c r="MSR47" s="19"/>
      <c r="MSS47" s="19"/>
      <c r="MST47" s="19"/>
      <c r="MSU47" s="19"/>
      <c r="MSV47" s="19"/>
      <c r="MSW47" s="19"/>
      <c r="MSX47" s="19"/>
      <c r="MSY47" s="19"/>
      <c r="MSZ47" s="19"/>
      <c r="MTA47" s="19"/>
      <c r="MTB47" s="19"/>
      <c r="MTC47" s="19"/>
      <c r="MTD47" s="19"/>
      <c r="MTE47" s="19"/>
      <c r="MTF47" s="19"/>
      <c r="MTG47" s="19"/>
      <c r="MTH47" s="19"/>
      <c r="MTI47" s="19"/>
      <c r="MTJ47" s="19"/>
      <c r="MTK47" s="19"/>
      <c r="MTL47" s="19"/>
      <c r="MTM47" s="19"/>
      <c r="MTN47" s="19"/>
      <c r="MTO47" s="19"/>
      <c r="MTP47" s="19"/>
      <c r="MTQ47" s="19"/>
      <c r="MTR47" s="19"/>
      <c r="MTS47" s="19"/>
      <c r="MTT47" s="19"/>
      <c r="MTU47" s="19"/>
      <c r="MTV47" s="19"/>
      <c r="MTW47" s="19"/>
      <c r="MTX47" s="19"/>
      <c r="MTY47" s="19"/>
      <c r="MTZ47" s="19"/>
      <c r="MUA47" s="19"/>
      <c r="MUB47" s="19"/>
      <c r="MUC47" s="19"/>
      <c r="MUD47" s="19"/>
      <c r="MUE47" s="19"/>
      <c r="MUF47" s="19"/>
      <c r="MUG47" s="19"/>
      <c r="MUH47" s="19"/>
      <c r="MUI47" s="19"/>
      <c r="MUJ47" s="19"/>
      <c r="MUK47" s="19"/>
      <c r="MUL47" s="19"/>
      <c r="MUM47" s="19"/>
      <c r="MUN47" s="19"/>
      <c r="MUO47" s="19"/>
      <c r="MUP47" s="19"/>
      <c r="MUQ47" s="19"/>
      <c r="MUR47" s="19"/>
      <c r="MUS47" s="19"/>
      <c r="MUT47" s="19"/>
      <c r="MUU47" s="19"/>
      <c r="MUV47" s="19"/>
      <c r="MUW47" s="19"/>
      <c r="MUX47" s="19"/>
      <c r="MUY47" s="19"/>
      <c r="MUZ47" s="19"/>
      <c r="MVA47" s="19"/>
      <c r="MVB47" s="19"/>
      <c r="MVC47" s="19"/>
      <c r="MVD47" s="19"/>
      <c r="MVE47" s="19"/>
      <c r="MVF47" s="19"/>
      <c r="MVG47" s="19"/>
      <c r="MVH47" s="19"/>
      <c r="MVI47" s="19"/>
      <c r="MVJ47" s="19"/>
      <c r="MVK47" s="19"/>
      <c r="MVL47" s="19"/>
      <c r="MVM47" s="19"/>
      <c r="MVN47" s="19"/>
      <c r="MVO47" s="19"/>
      <c r="MVP47" s="19"/>
      <c r="MVQ47" s="19"/>
      <c r="MVR47" s="19"/>
      <c r="MVS47" s="19"/>
      <c r="MVT47" s="19"/>
      <c r="MVU47" s="19"/>
      <c r="MVV47" s="19"/>
      <c r="MVW47" s="19"/>
      <c r="MVX47" s="19"/>
      <c r="MVY47" s="19"/>
      <c r="MVZ47" s="19"/>
      <c r="MWA47" s="19"/>
      <c r="MWB47" s="19"/>
      <c r="MWC47" s="19"/>
      <c r="MWD47" s="19"/>
      <c r="MWE47" s="19"/>
      <c r="MWF47" s="19"/>
      <c r="MWG47" s="19"/>
      <c r="MWH47" s="19"/>
      <c r="MWI47" s="19"/>
      <c r="MWJ47" s="19"/>
      <c r="MWK47" s="19"/>
      <c r="MWL47" s="19"/>
      <c r="MWM47" s="19"/>
      <c r="MWN47" s="19"/>
      <c r="MWO47" s="19"/>
      <c r="MWP47" s="19"/>
      <c r="MWQ47" s="19"/>
      <c r="MWR47" s="19"/>
      <c r="MWS47" s="19"/>
      <c r="MWT47" s="19"/>
      <c r="MWU47" s="19"/>
      <c r="MWV47" s="19"/>
      <c r="MWW47" s="19"/>
      <c r="MWX47" s="19"/>
      <c r="MWY47" s="19"/>
      <c r="MWZ47" s="19"/>
      <c r="MXA47" s="19"/>
      <c r="MXB47" s="19"/>
      <c r="MXC47" s="19"/>
      <c r="MXD47" s="19"/>
      <c r="MXE47" s="19"/>
      <c r="MXF47" s="19"/>
      <c r="MXG47" s="19"/>
      <c r="MXH47" s="19"/>
      <c r="MXI47" s="19"/>
      <c r="MXJ47" s="19"/>
      <c r="MXK47" s="19"/>
      <c r="MXL47" s="19"/>
      <c r="MXM47" s="19"/>
      <c r="MXN47" s="19"/>
      <c r="MXO47" s="19"/>
      <c r="MXP47" s="19"/>
      <c r="MXQ47" s="19"/>
      <c r="MXR47" s="19"/>
      <c r="MXS47" s="19"/>
      <c r="MXT47" s="19"/>
      <c r="MXU47" s="19"/>
      <c r="MXV47" s="19"/>
      <c r="MXW47" s="19"/>
      <c r="MXX47" s="19"/>
      <c r="MXY47" s="19"/>
      <c r="MXZ47" s="19"/>
      <c r="MYA47" s="19"/>
      <c r="MYB47" s="19"/>
      <c r="MYC47" s="19"/>
      <c r="MYD47" s="19"/>
      <c r="MYE47" s="19"/>
      <c r="MYF47" s="19"/>
      <c r="MYG47" s="19"/>
      <c r="MYH47" s="19"/>
      <c r="MYI47" s="19"/>
      <c r="MYJ47" s="19"/>
      <c r="MYK47" s="19"/>
      <c r="MYL47" s="19"/>
      <c r="MYM47" s="19"/>
      <c r="MYN47" s="19"/>
      <c r="MYO47" s="19"/>
      <c r="MYP47" s="19"/>
      <c r="MYQ47" s="19"/>
      <c r="MYR47" s="19"/>
      <c r="MYS47" s="19"/>
      <c r="MYT47" s="19"/>
      <c r="MYU47" s="19"/>
      <c r="MYV47" s="19"/>
      <c r="MYW47" s="19"/>
      <c r="MYX47" s="19"/>
      <c r="MYY47" s="19"/>
      <c r="MYZ47" s="19"/>
      <c r="MZA47" s="19"/>
      <c r="MZB47" s="19"/>
      <c r="MZC47" s="19"/>
      <c r="MZD47" s="19"/>
      <c r="MZE47" s="19"/>
      <c r="MZF47" s="19"/>
      <c r="MZG47" s="19"/>
      <c r="MZH47" s="19"/>
      <c r="MZI47" s="19"/>
      <c r="MZJ47" s="19"/>
      <c r="MZK47" s="19"/>
      <c r="MZL47" s="19"/>
      <c r="MZM47" s="19"/>
      <c r="MZN47" s="19"/>
      <c r="MZO47" s="19"/>
      <c r="MZP47" s="19"/>
      <c r="MZQ47" s="19"/>
      <c r="MZR47" s="19"/>
      <c r="MZS47" s="19"/>
      <c r="MZT47" s="19"/>
      <c r="MZU47" s="19"/>
      <c r="MZV47" s="19"/>
      <c r="MZW47" s="19"/>
      <c r="MZX47" s="19"/>
      <c r="MZY47" s="19"/>
      <c r="MZZ47" s="19"/>
      <c r="NAA47" s="19"/>
      <c r="NAB47" s="19"/>
      <c r="NAC47" s="19"/>
      <c r="NAD47" s="19"/>
      <c r="NAE47" s="19"/>
      <c r="NAF47" s="19"/>
      <c r="NAG47" s="19"/>
      <c r="NAH47" s="19"/>
      <c r="NAI47" s="19"/>
      <c r="NAJ47" s="19"/>
      <c r="NAK47" s="19"/>
      <c r="NAL47" s="19"/>
      <c r="NAM47" s="19"/>
      <c r="NAN47" s="19"/>
      <c r="NAO47" s="19"/>
      <c r="NAP47" s="19"/>
      <c r="NAQ47" s="19"/>
      <c r="NAR47" s="19"/>
      <c r="NAS47" s="19"/>
      <c r="NAT47" s="19"/>
      <c r="NAU47" s="19"/>
      <c r="NAV47" s="19"/>
      <c r="NAW47" s="19"/>
      <c r="NAX47" s="19"/>
      <c r="NAY47" s="19"/>
      <c r="NAZ47" s="19"/>
      <c r="NBA47" s="19"/>
      <c r="NBB47" s="19"/>
      <c r="NBC47" s="19"/>
      <c r="NBD47" s="19"/>
      <c r="NBE47" s="19"/>
      <c r="NBF47" s="19"/>
      <c r="NBG47" s="19"/>
      <c r="NBH47" s="19"/>
      <c r="NBI47" s="19"/>
      <c r="NBJ47" s="19"/>
      <c r="NBK47" s="19"/>
      <c r="NBL47" s="19"/>
      <c r="NBM47" s="19"/>
      <c r="NBN47" s="19"/>
      <c r="NBO47" s="19"/>
      <c r="NBP47" s="19"/>
      <c r="NBQ47" s="19"/>
      <c r="NBR47" s="19"/>
      <c r="NBS47" s="19"/>
      <c r="NBT47" s="19"/>
      <c r="NBU47" s="19"/>
      <c r="NBV47" s="19"/>
      <c r="NBW47" s="19"/>
      <c r="NBX47" s="19"/>
      <c r="NBY47" s="19"/>
      <c r="NBZ47" s="19"/>
      <c r="NCA47" s="19"/>
      <c r="NCB47" s="19"/>
      <c r="NCC47" s="19"/>
      <c r="NCD47" s="19"/>
      <c r="NCE47" s="19"/>
      <c r="NCF47" s="19"/>
      <c r="NCG47" s="19"/>
      <c r="NCH47" s="19"/>
      <c r="NCI47" s="19"/>
      <c r="NCJ47" s="19"/>
      <c r="NCK47" s="19"/>
      <c r="NCL47" s="19"/>
      <c r="NCM47" s="19"/>
      <c r="NCN47" s="19"/>
      <c r="NCO47" s="19"/>
      <c r="NCP47" s="19"/>
      <c r="NCQ47" s="19"/>
      <c r="NCR47" s="19"/>
      <c r="NCS47" s="19"/>
      <c r="NCT47" s="19"/>
      <c r="NCU47" s="19"/>
      <c r="NCV47" s="19"/>
      <c r="NCW47" s="19"/>
      <c r="NCX47" s="19"/>
      <c r="NCY47" s="19"/>
      <c r="NCZ47" s="19"/>
      <c r="NDA47" s="19"/>
      <c r="NDB47" s="19"/>
      <c r="NDC47" s="19"/>
      <c r="NDD47" s="19"/>
      <c r="NDE47" s="19"/>
      <c r="NDF47" s="19"/>
      <c r="NDG47" s="19"/>
      <c r="NDH47" s="19"/>
      <c r="NDI47" s="19"/>
      <c r="NDJ47" s="19"/>
      <c r="NDK47" s="19"/>
      <c r="NDL47" s="19"/>
      <c r="NDM47" s="19"/>
      <c r="NDN47" s="19"/>
      <c r="NDO47" s="19"/>
      <c r="NDP47" s="19"/>
      <c r="NDQ47" s="19"/>
      <c r="NDR47" s="19"/>
      <c r="NDS47" s="19"/>
      <c r="NDT47" s="19"/>
      <c r="NDU47" s="19"/>
      <c r="NDV47" s="19"/>
      <c r="NDW47" s="19"/>
      <c r="NDX47" s="19"/>
      <c r="NDY47" s="19"/>
      <c r="NDZ47" s="19"/>
      <c r="NEA47" s="19"/>
      <c r="NEB47" s="19"/>
      <c r="NEC47" s="19"/>
      <c r="NED47" s="19"/>
      <c r="NEE47" s="19"/>
      <c r="NEF47" s="19"/>
      <c r="NEG47" s="19"/>
      <c r="NEH47" s="19"/>
      <c r="NEI47" s="19"/>
      <c r="NEJ47" s="19"/>
      <c r="NEK47" s="19"/>
      <c r="NEL47" s="19"/>
      <c r="NEM47" s="19"/>
      <c r="NEN47" s="19"/>
      <c r="NEO47" s="19"/>
      <c r="NEP47" s="19"/>
      <c r="NEQ47" s="19"/>
      <c r="NER47" s="19"/>
      <c r="NES47" s="19"/>
      <c r="NET47" s="19"/>
      <c r="NEU47" s="19"/>
      <c r="NEV47" s="19"/>
      <c r="NEW47" s="19"/>
      <c r="NEX47" s="19"/>
      <c r="NEY47" s="19"/>
      <c r="NEZ47" s="19"/>
      <c r="NFA47" s="19"/>
      <c r="NFB47" s="19"/>
      <c r="NFC47" s="19"/>
      <c r="NFD47" s="19"/>
      <c r="NFE47" s="19"/>
      <c r="NFF47" s="19"/>
      <c r="NFG47" s="19"/>
      <c r="NFH47" s="19"/>
      <c r="NFI47" s="19"/>
      <c r="NFJ47" s="19"/>
      <c r="NFK47" s="19"/>
      <c r="NFL47" s="19"/>
      <c r="NFM47" s="19"/>
      <c r="NFN47" s="19"/>
      <c r="NFO47" s="19"/>
      <c r="NFP47" s="19"/>
      <c r="NFQ47" s="19"/>
      <c r="NFR47" s="19"/>
      <c r="NFS47" s="19"/>
      <c r="NFT47" s="19"/>
      <c r="NFU47" s="19"/>
      <c r="NFV47" s="19"/>
      <c r="NFW47" s="19"/>
      <c r="NFX47" s="19"/>
      <c r="NFY47" s="19"/>
      <c r="NFZ47" s="19"/>
      <c r="NGA47" s="19"/>
      <c r="NGB47" s="19"/>
      <c r="NGC47" s="19"/>
      <c r="NGD47" s="19"/>
      <c r="NGE47" s="19"/>
      <c r="NGF47" s="19"/>
      <c r="NGG47" s="19"/>
      <c r="NGH47" s="19"/>
      <c r="NGI47" s="19"/>
      <c r="NGJ47" s="19"/>
      <c r="NGK47" s="19"/>
      <c r="NGL47" s="19"/>
      <c r="NGM47" s="19"/>
      <c r="NGN47" s="19"/>
      <c r="NGO47" s="19"/>
      <c r="NGP47" s="19"/>
      <c r="NGQ47" s="19"/>
      <c r="NGR47" s="19"/>
      <c r="NGS47" s="19"/>
      <c r="NGT47" s="19"/>
      <c r="NGU47" s="19"/>
      <c r="NGV47" s="19"/>
      <c r="NGW47" s="19"/>
      <c r="NGX47" s="19"/>
      <c r="NGY47" s="19"/>
      <c r="NGZ47" s="19"/>
      <c r="NHA47" s="19"/>
      <c r="NHB47" s="19"/>
      <c r="NHC47" s="19"/>
      <c r="NHD47" s="19"/>
      <c r="NHE47" s="19"/>
      <c r="NHF47" s="19"/>
      <c r="NHG47" s="19"/>
      <c r="NHH47" s="19"/>
      <c r="NHI47" s="19"/>
      <c r="NHJ47" s="19"/>
      <c r="NHK47" s="19"/>
      <c r="NHL47" s="19"/>
      <c r="NHM47" s="19"/>
      <c r="NHN47" s="19"/>
      <c r="NHO47" s="19"/>
      <c r="NHP47" s="19"/>
      <c r="NHQ47" s="19"/>
      <c r="NHR47" s="19"/>
      <c r="NHS47" s="19"/>
      <c r="NHT47" s="19"/>
      <c r="NHU47" s="19"/>
      <c r="NHV47" s="19"/>
      <c r="NHW47" s="19"/>
      <c r="NHX47" s="19"/>
      <c r="NHY47" s="19"/>
      <c r="NHZ47" s="19"/>
      <c r="NIA47" s="19"/>
      <c r="NIB47" s="19"/>
      <c r="NIC47" s="19"/>
      <c r="NID47" s="19"/>
      <c r="NIE47" s="19"/>
      <c r="NIF47" s="19"/>
      <c r="NIG47" s="19"/>
      <c r="NIH47" s="19"/>
      <c r="NII47" s="19"/>
      <c r="NIJ47" s="19"/>
      <c r="NIK47" s="19"/>
      <c r="NIL47" s="19"/>
      <c r="NIM47" s="19"/>
      <c r="NIN47" s="19"/>
      <c r="NIO47" s="19"/>
      <c r="NIP47" s="19"/>
      <c r="NIQ47" s="19"/>
      <c r="NIR47" s="19"/>
      <c r="NIS47" s="19"/>
      <c r="NIT47" s="19"/>
      <c r="NIU47" s="19"/>
      <c r="NIV47" s="19"/>
      <c r="NIW47" s="19"/>
      <c r="NIX47" s="19"/>
      <c r="NIY47" s="19"/>
      <c r="NIZ47" s="19"/>
      <c r="NJA47" s="19"/>
      <c r="NJB47" s="19"/>
      <c r="NJC47" s="19"/>
      <c r="NJD47" s="19"/>
      <c r="NJE47" s="19"/>
      <c r="NJF47" s="19"/>
      <c r="NJG47" s="19"/>
      <c r="NJH47" s="19"/>
      <c r="NJI47" s="19"/>
      <c r="NJJ47" s="19"/>
      <c r="NJK47" s="19"/>
      <c r="NJL47" s="19"/>
      <c r="NJM47" s="19"/>
      <c r="NJN47" s="19"/>
      <c r="NJO47" s="19"/>
      <c r="NJP47" s="19"/>
      <c r="NJQ47" s="19"/>
      <c r="NJR47" s="19"/>
      <c r="NJS47" s="19"/>
      <c r="NJT47" s="19"/>
      <c r="NJU47" s="19"/>
      <c r="NJV47" s="19"/>
      <c r="NJW47" s="19"/>
      <c r="NJX47" s="19"/>
      <c r="NJY47" s="19"/>
      <c r="NJZ47" s="19"/>
      <c r="NKA47" s="19"/>
      <c r="NKB47" s="19"/>
      <c r="NKC47" s="19"/>
      <c r="NKD47" s="19"/>
      <c r="NKE47" s="19"/>
      <c r="NKF47" s="19"/>
      <c r="NKG47" s="19"/>
      <c r="NKH47" s="19"/>
      <c r="NKI47" s="19"/>
      <c r="NKJ47" s="19"/>
      <c r="NKK47" s="19"/>
      <c r="NKL47" s="19"/>
      <c r="NKM47" s="19"/>
      <c r="NKN47" s="19"/>
      <c r="NKO47" s="19"/>
      <c r="NKP47" s="19"/>
      <c r="NKQ47" s="19"/>
      <c r="NKR47" s="19"/>
      <c r="NKS47" s="19"/>
      <c r="NKT47" s="19"/>
      <c r="NKU47" s="19"/>
      <c r="NKV47" s="19"/>
      <c r="NKW47" s="19"/>
      <c r="NKX47" s="19"/>
      <c r="NKY47" s="19"/>
      <c r="NKZ47" s="19"/>
      <c r="NLA47" s="19"/>
      <c r="NLB47" s="19"/>
      <c r="NLC47" s="19"/>
      <c r="NLD47" s="19"/>
      <c r="NLE47" s="19"/>
      <c r="NLF47" s="19"/>
      <c r="NLG47" s="19"/>
      <c r="NLH47" s="19"/>
      <c r="NLI47" s="19"/>
      <c r="NLJ47" s="19"/>
      <c r="NLK47" s="19"/>
      <c r="NLL47" s="19"/>
      <c r="NLM47" s="19"/>
      <c r="NLN47" s="19"/>
      <c r="NLO47" s="19"/>
      <c r="NLP47" s="19"/>
      <c r="NLQ47" s="19"/>
      <c r="NLR47" s="19"/>
      <c r="NLS47" s="19"/>
      <c r="NLT47" s="19"/>
      <c r="NLU47" s="19"/>
      <c r="NLV47" s="19"/>
      <c r="NLW47" s="19"/>
      <c r="NLX47" s="19"/>
      <c r="NLY47" s="19"/>
      <c r="NLZ47" s="19"/>
      <c r="NMA47" s="19"/>
      <c r="NMB47" s="19"/>
      <c r="NMC47" s="19"/>
      <c r="NMD47" s="19"/>
      <c r="NME47" s="19"/>
      <c r="NMF47" s="19"/>
      <c r="NMG47" s="19"/>
      <c r="NMH47" s="19"/>
      <c r="NMI47" s="19"/>
      <c r="NMJ47" s="19"/>
      <c r="NMK47" s="19"/>
      <c r="NML47" s="19"/>
      <c r="NMM47" s="19"/>
      <c r="NMN47" s="19"/>
      <c r="NMO47" s="19"/>
      <c r="NMP47" s="19"/>
      <c r="NMQ47" s="19"/>
      <c r="NMR47" s="19"/>
      <c r="NMS47" s="19"/>
      <c r="NMT47" s="19"/>
      <c r="NMU47" s="19"/>
      <c r="NMV47" s="19"/>
      <c r="NMW47" s="19"/>
      <c r="NMX47" s="19"/>
      <c r="NMY47" s="19"/>
      <c r="NMZ47" s="19"/>
      <c r="NNA47" s="19"/>
      <c r="NNB47" s="19"/>
      <c r="NNC47" s="19"/>
      <c r="NND47" s="19"/>
      <c r="NNE47" s="19"/>
      <c r="NNF47" s="19"/>
      <c r="NNG47" s="19"/>
      <c r="NNH47" s="19"/>
      <c r="NNI47" s="19"/>
      <c r="NNJ47" s="19"/>
      <c r="NNK47" s="19"/>
      <c r="NNL47" s="19"/>
      <c r="NNM47" s="19"/>
      <c r="NNN47" s="19"/>
      <c r="NNO47" s="19"/>
      <c r="NNP47" s="19"/>
      <c r="NNQ47" s="19"/>
      <c r="NNR47" s="19"/>
      <c r="NNS47" s="19"/>
      <c r="NNT47" s="19"/>
      <c r="NNU47" s="19"/>
      <c r="NNV47" s="19"/>
      <c r="NNW47" s="19"/>
      <c r="NNX47" s="19"/>
      <c r="NNY47" s="19"/>
      <c r="NNZ47" s="19"/>
      <c r="NOA47" s="19"/>
      <c r="NOB47" s="19"/>
      <c r="NOC47" s="19"/>
      <c r="NOD47" s="19"/>
      <c r="NOE47" s="19"/>
      <c r="NOF47" s="19"/>
      <c r="NOG47" s="19"/>
      <c r="NOH47" s="19"/>
      <c r="NOI47" s="19"/>
      <c r="NOJ47" s="19"/>
      <c r="NOK47" s="19"/>
      <c r="NOL47" s="19"/>
      <c r="NOM47" s="19"/>
      <c r="NON47" s="19"/>
      <c r="NOO47" s="19"/>
      <c r="NOP47" s="19"/>
      <c r="NOQ47" s="19"/>
      <c r="NOR47" s="19"/>
      <c r="NOS47" s="19"/>
      <c r="NOT47" s="19"/>
      <c r="NOU47" s="19"/>
      <c r="NOV47" s="19"/>
      <c r="NOW47" s="19"/>
      <c r="NOX47" s="19"/>
      <c r="NOY47" s="19"/>
      <c r="NOZ47" s="19"/>
      <c r="NPA47" s="19"/>
      <c r="NPB47" s="19"/>
      <c r="NPC47" s="19"/>
      <c r="NPD47" s="19"/>
      <c r="NPE47" s="19"/>
      <c r="NPF47" s="19"/>
      <c r="NPG47" s="19"/>
      <c r="NPH47" s="19"/>
      <c r="NPI47" s="19"/>
      <c r="NPJ47" s="19"/>
      <c r="NPK47" s="19"/>
      <c r="NPL47" s="19"/>
      <c r="NPM47" s="19"/>
      <c r="NPN47" s="19"/>
      <c r="NPO47" s="19"/>
      <c r="NPP47" s="19"/>
      <c r="NPQ47" s="19"/>
      <c r="NPR47" s="19"/>
      <c r="NPS47" s="19"/>
      <c r="NPT47" s="19"/>
      <c r="NPU47" s="19"/>
      <c r="NPV47" s="19"/>
      <c r="NPW47" s="19"/>
      <c r="NPX47" s="19"/>
      <c r="NPY47" s="19"/>
      <c r="NPZ47" s="19"/>
      <c r="NQA47" s="19"/>
      <c r="NQB47" s="19"/>
      <c r="NQC47" s="19"/>
      <c r="NQD47" s="19"/>
      <c r="NQE47" s="19"/>
      <c r="NQF47" s="19"/>
      <c r="NQG47" s="19"/>
      <c r="NQH47" s="19"/>
      <c r="NQI47" s="19"/>
      <c r="NQJ47" s="19"/>
      <c r="NQK47" s="19"/>
      <c r="NQL47" s="19"/>
      <c r="NQM47" s="19"/>
      <c r="NQN47" s="19"/>
      <c r="NQO47" s="19"/>
      <c r="NQP47" s="19"/>
      <c r="NQQ47" s="19"/>
      <c r="NQR47" s="19"/>
      <c r="NQS47" s="19"/>
      <c r="NQT47" s="19"/>
      <c r="NQU47" s="19"/>
      <c r="NQV47" s="19"/>
      <c r="NQW47" s="19"/>
      <c r="NQX47" s="19"/>
      <c r="NQY47" s="19"/>
      <c r="NQZ47" s="19"/>
      <c r="NRA47" s="19"/>
      <c r="NRB47" s="19"/>
      <c r="NRC47" s="19"/>
      <c r="NRD47" s="19"/>
      <c r="NRE47" s="19"/>
      <c r="NRF47" s="19"/>
      <c r="NRG47" s="19"/>
      <c r="NRH47" s="19"/>
      <c r="NRI47" s="19"/>
      <c r="NRJ47" s="19"/>
      <c r="NRK47" s="19"/>
      <c r="NRL47" s="19"/>
      <c r="NRM47" s="19"/>
      <c r="NRN47" s="19"/>
      <c r="NRO47" s="19"/>
      <c r="NRP47" s="19"/>
      <c r="NRQ47" s="19"/>
      <c r="NRR47" s="19"/>
      <c r="NRS47" s="19"/>
      <c r="NRT47" s="19"/>
      <c r="NRU47" s="19"/>
      <c r="NRV47" s="19"/>
      <c r="NRW47" s="19"/>
      <c r="NRX47" s="19"/>
      <c r="NRY47" s="19"/>
      <c r="NRZ47" s="19"/>
      <c r="NSA47" s="19"/>
      <c r="NSB47" s="19"/>
      <c r="NSC47" s="19"/>
      <c r="NSD47" s="19"/>
      <c r="NSE47" s="19"/>
      <c r="NSF47" s="19"/>
      <c r="NSG47" s="19"/>
      <c r="NSH47" s="19"/>
      <c r="NSI47" s="19"/>
      <c r="NSJ47" s="19"/>
      <c r="NSK47" s="19"/>
      <c r="NSL47" s="19"/>
      <c r="NSM47" s="19"/>
      <c r="NSN47" s="19"/>
      <c r="NSO47" s="19"/>
      <c r="NSP47" s="19"/>
      <c r="NSQ47" s="19"/>
      <c r="NSR47" s="19"/>
      <c r="NSS47" s="19"/>
      <c r="NST47" s="19"/>
      <c r="NSU47" s="19"/>
      <c r="NSV47" s="19"/>
      <c r="NSW47" s="19"/>
      <c r="NSX47" s="19"/>
      <c r="NSY47" s="19"/>
      <c r="NSZ47" s="19"/>
      <c r="NTA47" s="19"/>
      <c r="NTB47" s="19"/>
      <c r="NTC47" s="19"/>
      <c r="NTD47" s="19"/>
      <c r="NTE47" s="19"/>
      <c r="NTF47" s="19"/>
      <c r="NTG47" s="19"/>
      <c r="NTH47" s="19"/>
      <c r="NTI47" s="19"/>
      <c r="NTJ47" s="19"/>
      <c r="NTK47" s="19"/>
      <c r="NTL47" s="19"/>
      <c r="NTM47" s="19"/>
      <c r="NTN47" s="19"/>
      <c r="NTO47" s="19"/>
      <c r="NTP47" s="19"/>
      <c r="NTQ47" s="19"/>
      <c r="NTR47" s="19"/>
      <c r="NTS47" s="19"/>
      <c r="NTT47" s="19"/>
      <c r="NTU47" s="19"/>
      <c r="NTV47" s="19"/>
      <c r="NTW47" s="19"/>
      <c r="NTX47" s="19"/>
      <c r="NTY47" s="19"/>
      <c r="NTZ47" s="19"/>
      <c r="NUA47" s="19"/>
      <c r="NUB47" s="19"/>
      <c r="NUC47" s="19"/>
      <c r="NUD47" s="19"/>
      <c r="NUE47" s="19"/>
      <c r="NUF47" s="19"/>
      <c r="NUG47" s="19"/>
      <c r="NUH47" s="19"/>
      <c r="NUI47" s="19"/>
      <c r="NUJ47" s="19"/>
      <c r="NUK47" s="19"/>
      <c r="NUL47" s="19"/>
      <c r="NUM47" s="19"/>
      <c r="NUN47" s="19"/>
      <c r="NUO47" s="19"/>
      <c r="NUP47" s="19"/>
      <c r="NUQ47" s="19"/>
      <c r="NUR47" s="19"/>
      <c r="NUS47" s="19"/>
      <c r="NUT47" s="19"/>
      <c r="NUU47" s="19"/>
      <c r="NUV47" s="19"/>
      <c r="NUW47" s="19"/>
      <c r="NUX47" s="19"/>
      <c r="NUY47" s="19"/>
      <c r="NUZ47" s="19"/>
      <c r="NVA47" s="19"/>
      <c r="NVB47" s="19"/>
      <c r="NVC47" s="19"/>
      <c r="NVD47" s="19"/>
      <c r="NVE47" s="19"/>
      <c r="NVF47" s="19"/>
      <c r="NVG47" s="19"/>
      <c r="NVH47" s="19"/>
      <c r="NVI47" s="19"/>
      <c r="NVJ47" s="19"/>
      <c r="NVK47" s="19"/>
      <c r="NVL47" s="19"/>
      <c r="NVM47" s="19"/>
      <c r="NVN47" s="19"/>
      <c r="NVO47" s="19"/>
      <c r="NVP47" s="19"/>
      <c r="NVQ47" s="19"/>
      <c r="NVR47" s="19"/>
      <c r="NVS47" s="19"/>
      <c r="NVT47" s="19"/>
      <c r="NVU47" s="19"/>
      <c r="NVV47" s="19"/>
      <c r="NVW47" s="19"/>
      <c r="NVX47" s="19"/>
      <c r="NVY47" s="19"/>
      <c r="NVZ47" s="19"/>
      <c r="NWA47" s="19"/>
      <c r="NWB47" s="19"/>
      <c r="NWC47" s="19"/>
      <c r="NWD47" s="19"/>
      <c r="NWE47" s="19"/>
      <c r="NWF47" s="19"/>
      <c r="NWG47" s="19"/>
      <c r="NWH47" s="19"/>
      <c r="NWI47" s="19"/>
      <c r="NWJ47" s="19"/>
      <c r="NWK47" s="19"/>
      <c r="NWL47" s="19"/>
      <c r="NWM47" s="19"/>
      <c r="NWN47" s="19"/>
      <c r="NWO47" s="19"/>
      <c r="NWP47" s="19"/>
      <c r="NWQ47" s="19"/>
      <c r="NWR47" s="19"/>
      <c r="NWS47" s="19"/>
      <c r="NWT47" s="19"/>
      <c r="NWU47" s="19"/>
      <c r="NWV47" s="19"/>
      <c r="NWW47" s="19"/>
      <c r="NWX47" s="19"/>
      <c r="NWY47" s="19"/>
      <c r="NWZ47" s="19"/>
      <c r="NXA47" s="19"/>
      <c r="NXB47" s="19"/>
      <c r="NXC47" s="19"/>
      <c r="NXD47" s="19"/>
      <c r="NXE47" s="19"/>
      <c r="NXF47" s="19"/>
      <c r="NXG47" s="19"/>
      <c r="NXH47" s="19"/>
      <c r="NXI47" s="19"/>
      <c r="NXJ47" s="19"/>
      <c r="NXK47" s="19"/>
      <c r="NXL47" s="19"/>
      <c r="NXM47" s="19"/>
      <c r="NXN47" s="19"/>
      <c r="NXO47" s="19"/>
      <c r="NXP47" s="19"/>
      <c r="NXQ47" s="19"/>
      <c r="NXR47" s="19"/>
      <c r="NXS47" s="19"/>
      <c r="NXT47" s="19"/>
      <c r="NXU47" s="19"/>
      <c r="NXV47" s="19"/>
      <c r="NXW47" s="19"/>
      <c r="NXX47" s="19"/>
      <c r="NXY47" s="19"/>
      <c r="NXZ47" s="19"/>
      <c r="NYA47" s="19"/>
      <c r="NYB47" s="19"/>
      <c r="NYC47" s="19"/>
      <c r="NYD47" s="19"/>
      <c r="NYE47" s="19"/>
      <c r="NYF47" s="19"/>
      <c r="NYG47" s="19"/>
      <c r="NYH47" s="19"/>
      <c r="NYI47" s="19"/>
      <c r="NYJ47" s="19"/>
      <c r="NYK47" s="19"/>
      <c r="NYL47" s="19"/>
      <c r="NYM47" s="19"/>
      <c r="NYN47" s="19"/>
      <c r="NYO47" s="19"/>
      <c r="NYP47" s="19"/>
      <c r="NYQ47" s="19"/>
      <c r="NYR47" s="19"/>
      <c r="NYS47" s="19"/>
      <c r="NYT47" s="19"/>
      <c r="NYU47" s="19"/>
      <c r="NYV47" s="19"/>
      <c r="NYW47" s="19"/>
      <c r="NYX47" s="19"/>
      <c r="NYY47" s="19"/>
      <c r="NYZ47" s="19"/>
      <c r="NZA47" s="19"/>
      <c r="NZB47" s="19"/>
      <c r="NZC47" s="19"/>
      <c r="NZD47" s="19"/>
      <c r="NZE47" s="19"/>
      <c r="NZF47" s="19"/>
      <c r="NZG47" s="19"/>
      <c r="NZH47" s="19"/>
      <c r="NZI47" s="19"/>
      <c r="NZJ47" s="19"/>
      <c r="NZK47" s="19"/>
      <c r="NZL47" s="19"/>
      <c r="NZM47" s="19"/>
      <c r="NZN47" s="19"/>
      <c r="NZO47" s="19"/>
      <c r="NZP47" s="19"/>
      <c r="NZQ47" s="19"/>
      <c r="NZR47" s="19"/>
      <c r="NZS47" s="19"/>
      <c r="NZT47" s="19"/>
      <c r="NZU47" s="19"/>
      <c r="NZV47" s="19"/>
      <c r="NZW47" s="19"/>
      <c r="NZX47" s="19"/>
      <c r="NZY47" s="19"/>
      <c r="NZZ47" s="19"/>
      <c r="OAA47" s="19"/>
      <c r="OAB47" s="19"/>
      <c r="OAC47" s="19"/>
      <c r="OAD47" s="19"/>
      <c r="OAE47" s="19"/>
      <c r="OAF47" s="19"/>
      <c r="OAG47" s="19"/>
      <c r="OAH47" s="19"/>
      <c r="OAI47" s="19"/>
      <c r="OAJ47" s="19"/>
      <c r="OAK47" s="19"/>
      <c r="OAL47" s="19"/>
      <c r="OAM47" s="19"/>
      <c r="OAN47" s="19"/>
      <c r="OAO47" s="19"/>
      <c r="OAP47" s="19"/>
      <c r="OAQ47" s="19"/>
      <c r="OAR47" s="19"/>
      <c r="OAS47" s="19"/>
      <c r="OAT47" s="19"/>
      <c r="OAU47" s="19"/>
      <c r="OAV47" s="19"/>
      <c r="OAW47" s="19"/>
      <c r="OAX47" s="19"/>
      <c r="OAY47" s="19"/>
      <c r="OAZ47" s="19"/>
      <c r="OBA47" s="19"/>
      <c r="OBB47" s="19"/>
      <c r="OBC47" s="19"/>
      <c r="OBD47" s="19"/>
      <c r="OBE47" s="19"/>
      <c r="OBF47" s="19"/>
      <c r="OBG47" s="19"/>
      <c r="OBH47" s="19"/>
      <c r="OBI47" s="19"/>
      <c r="OBJ47" s="19"/>
      <c r="OBK47" s="19"/>
      <c r="OBL47" s="19"/>
      <c r="OBM47" s="19"/>
      <c r="OBN47" s="19"/>
      <c r="OBO47" s="19"/>
      <c r="OBP47" s="19"/>
      <c r="OBQ47" s="19"/>
      <c r="OBR47" s="19"/>
      <c r="OBS47" s="19"/>
      <c r="OBT47" s="19"/>
      <c r="OBU47" s="19"/>
      <c r="OBV47" s="19"/>
      <c r="OBW47" s="19"/>
      <c r="OBX47" s="19"/>
      <c r="OBY47" s="19"/>
      <c r="OBZ47" s="19"/>
      <c r="OCA47" s="19"/>
      <c r="OCB47" s="19"/>
      <c r="OCC47" s="19"/>
      <c r="OCD47" s="19"/>
      <c r="OCE47" s="19"/>
      <c r="OCF47" s="19"/>
      <c r="OCG47" s="19"/>
      <c r="OCH47" s="19"/>
      <c r="OCI47" s="19"/>
      <c r="OCJ47" s="19"/>
      <c r="OCK47" s="19"/>
      <c r="OCL47" s="19"/>
      <c r="OCM47" s="19"/>
      <c r="OCN47" s="19"/>
      <c r="OCO47" s="19"/>
      <c r="OCP47" s="19"/>
      <c r="OCQ47" s="19"/>
      <c r="OCR47" s="19"/>
      <c r="OCS47" s="19"/>
      <c r="OCT47" s="19"/>
      <c r="OCU47" s="19"/>
      <c r="OCV47" s="19"/>
      <c r="OCW47" s="19"/>
      <c r="OCX47" s="19"/>
      <c r="OCY47" s="19"/>
      <c r="OCZ47" s="19"/>
      <c r="ODA47" s="19"/>
      <c r="ODB47" s="19"/>
      <c r="ODC47" s="19"/>
      <c r="ODD47" s="19"/>
      <c r="ODE47" s="19"/>
      <c r="ODF47" s="19"/>
      <c r="ODG47" s="19"/>
      <c r="ODH47" s="19"/>
      <c r="ODI47" s="19"/>
      <c r="ODJ47" s="19"/>
      <c r="ODK47" s="19"/>
      <c r="ODL47" s="19"/>
      <c r="ODM47" s="19"/>
      <c r="ODN47" s="19"/>
      <c r="ODO47" s="19"/>
      <c r="ODP47" s="19"/>
      <c r="ODQ47" s="19"/>
      <c r="ODR47" s="19"/>
      <c r="ODS47" s="19"/>
      <c r="ODT47" s="19"/>
      <c r="ODU47" s="19"/>
      <c r="ODV47" s="19"/>
      <c r="ODW47" s="19"/>
      <c r="ODX47" s="19"/>
      <c r="ODY47" s="19"/>
      <c r="ODZ47" s="19"/>
      <c r="OEA47" s="19"/>
      <c r="OEB47" s="19"/>
      <c r="OEC47" s="19"/>
      <c r="OED47" s="19"/>
      <c r="OEE47" s="19"/>
      <c r="OEF47" s="19"/>
      <c r="OEG47" s="19"/>
      <c r="OEH47" s="19"/>
      <c r="OEI47" s="19"/>
      <c r="OEJ47" s="19"/>
      <c r="OEK47" s="19"/>
      <c r="OEL47" s="19"/>
      <c r="OEM47" s="19"/>
      <c r="OEN47" s="19"/>
      <c r="OEO47" s="19"/>
      <c r="OEP47" s="19"/>
      <c r="OEQ47" s="19"/>
      <c r="OER47" s="19"/>
      <c r="OES47" s="19"/>
      <c r="OET47" s="19"/>
      <c r="OEU47" s="19"/>
      <c r="OEV47" s="19"/>
      <c r="OEW47" s="19"/>
      <c r="OEX47" s="19"/>
      <c r="OEY47" s="19"/>
      <c r="OEZ47" s="19"/>
      <c r="OFA47" s="19"/>
      <c r="OFB47" s="19"/>
      <c r="OFC47" s="19"/>
      <c r="OFD47" s="19"/>
      <c r="OFE47" s="19"/>
      <c r="OFF47" s="19"/>
      <c r="OFG47" s="19"/>
      <c r="OFH47" s="19"/>
      <c r="OFI47" s="19"/>
      <c r="OFJ47" s="19"/>
      <c r="OFK47" s="19"/>
      <c r="OFL47" s="19"/>
      <c r="OFM47" s="19"/>
      <c r="OFN47" s="19"/>
      <c r="OFO47" s="19"/>
      <c r="OFP47" s="19"/>
      <c r="OFQ47" s="19"/>
      <c r="OFR47" s="19"/>
      <c r="OFS47" s="19"/>
      <c r="OFT47" s="19"/>
      <c r="OFU47" s="19"/>
      <c r="OFV47" s="19"/>
      <c r="OFW47" s="19"/>
      <c r="OFX47" s="19"/>
      <c r="OFY47" s="19"/>
      <c r="OFZ47" s="19"/>
      <c r="OGA47" s="19"/>
      <c r="OGB47" s="19"/>
      <c r="OGC47" s="19"/>
      <c r="OGD47" s="19"/>
      <c r="OGE47" s="19"/>
      <c r="OGF47" s="19"/>
      <c r="OGG47" s="19"/>
      <c r="OGH47" s="19"/>
      <c r="OGI47" s="19"/>
      <c r="OGJ47" s="19"/>
      <c r="OGK47" s="19"/>
      <c r="OGL47" s="19"/>
      <c r="OGM47" s="19"/>
      <c r="OGN47" s="19"/>
      <c r="OGO47" s="19"/>
      <c r="OGP47" s="19"/>
      <c r="OGQ47" s="19"/>
      <c r="OGR47" s="19"/>
      <c r="OGS47" s="19"/>
      <c r="OGT47" s="19"/>
      <c r="OGU47" s="19"/>
      <c r="OGV47" s="19"/>
      <c r="OGW47" s="19"/>
      <c r="OGX47" s="19"/>
      <c r="OGY47" s="19"/>
      <c r="OGZ47" s="19"/>
      <c r="OHA47" s="19"/>
      <c r="OHB47" s="19"/>
      <c r="OHC47" s="19"/>
      <c r="OHD47" s="19"/>
      <c r="OHE47" s="19"/>
      <c r="OHF47" s="19"/>
      <c r="OHG47" s="19"/>
      <c r="OHH47" s="19"/>
      <c r="OHI47" s="19"/>
      <c r="OHJ47" s="19"/>
      <c r="OHK47" s="19"/>
      <c r="OHL47" s="19"/>
      <c r="OHM47" s="19"/>
      <c r="OHN47" s="19"/>
      <c r="OHO47" s="19"/>
      <c r="OHP47" s="19"/>
      <c r="OHQ47" s="19"/>
      <c r="OHR47" s="19"/>
      <c r="OHS47" s="19"/>
      <c r="OHT47" s="19"/>
      <c r="OHU47" s="19"/>
      <c r="OHV47" s="19"/>
      <c r="OHW47" s="19"/>
      <c r="OHX47" s="19"/>
      <c r="OHY47" s="19"/>
      <c r="OHZ47" s="19"/>
      <c r="OIA47" s="19"/>
      <c r="OIB47" s="19"/>
      <c r="OIC47" s="19"/>
      <c r="OID47" s="19"/>
      <c r="OIE47" s="19"/>
      <c r="OIF47" s="19"/>
      <c r="OIG47" s="19"/>
      <c r="OIH47" s="19"/>
      <c r="OII47" s="19"/>
      <c r="OIJ47" s="19"/>
      <c r="OIK47" s="19"/>
      <c r="OIL47" s="19"/>
      <c r="OIM47" s="19"/>
      <c r="OIN47" s="19"/>
      <c r="OIO47" s="19"/>
      <c r="OIP47" s="19"/>
      <c r="OIQ47" s="19"/>
      <c r="OIR47" s="19"/>
      <c r="OIS47" s="19"/>
      <c r="OIT47" s="19"/>
      <c r="OIU47" s="19"/>
      <c r="OIV47" s="19"/>
      <c r="OIW47" s="19"/>
      <c r="OIX47" s="19"/>
      <c r="OIY47" s="19"/>
      <c r="OIZ47" s="19"/>
      <c r="OJA47" s="19"/>
      <c r="OJB47" s="19"/>
      <c r="OJC47" s="19"/>
      <c r="OJD47" s="19"/>
      <c r="OJE47" s="19"/>
      <c r="OJF47" s="19"/>
      <c r="OJG47" s="19"/>
      <c r="OJH47" s="19"/>
      <c r="OJI47" s="19"/>
      <c r="OJJ47" s="19"/>
      <c r="OJK47" s="19"/>
      <c r="OJL47" s="19"/>
      <c r="OJM47" s="19"/>
      <c r="OJN47" s="19"/>
      <c r="OJO47" s="19"/>
      <c r="OJP47" s="19"/>
      <c r="OJQ47" s="19"/>
      <c r="OJR47" s="19"/>
      <c r="OJS47" s="19"/>
      <c r="OJT47" s="19"/>
      <c r="OJU47" s="19"/>
      <c r="OJV47" s="19"/>
      <c r="OJW47" s="19"/>
      <c r="OJX47" s="19"/>
      <c r="OJY47" s="19"/>
      <c r="OJZ47" s="19"/>
      <c r="OKA47" s="19"/>
      <c r="OKB47" s="19"/>
      <c r="OKC47" s="19"/>
      <c r="OKD47" s="19"/>
      <c r="OKE47" s="19"/>
      <c r="OKF47" s="19"/>
      <c r="OKG47" s="19"/>
      <c r="OKH47" s="19"/>
      <c r="OKI47" s="19"/>
      <c r="OKJ47" s="19"/>
      <c r="OKK47" s="19"/>
      <c r="OKL47" s="19"/>
      <c r="OKM47" s="19"/>
      <c r="OKN47" s="19"/>
      <c r="OKO47" s="19"/>
      <c r="OKP47" s="19"/>
      <c r="OKQ47" s="19"/>
      <c r="OKR47" s="19"/>
      <c r="OKS47" s="19"/>
      <c r="OKT47" s="19"/>
      <c r="OKU47" s="19"/>
      <c r="OKV47" s="19"/>
      <c r="OKW47" s="19"/>
      <c r="OKX47" s="19"/>
      <c r="OKY47" s="19"/>
      <c r="OKZ47" s="19"/>
      <c r="OLA47" s="19"/>
      <c r="OLB47" s="19"/>
      <c r="OLC47" s="19"/>
      <c r="OLD47" s="19"/>
      <c r="OLE47" s="19"/>
      <c r="OLF47" s="19"/>
      <c r="OLG47" s="19"/>
      <c r="OLH47" s="19"/>
      <c r="OLI47" s="19"/>
      <c r="OLJ47" s="19"/>
      <c r="OLK47" s="19"/>
      <c r="OLL47" s="19"/>
      <c r="OLM47" s="19"/>
      <c r="OLN47" s="19"/>
      <c r="OLO47" s="19"/>
      <c r="OLP47" s="19"/>
      <c r="OLQ47" s="19"/>
      <c r="OLR47" s="19"/>
      <c r="OLS47" s="19"/>
      <c r="OLT47" s="19"/>
      <c r="OLU47" s="19"/>
      <c r="OLV47" s="19"/>
      <c r="OLW47" s="19"/>
      <c r="OLX47" s="19"/>
      <c r="OLY47" s="19"/>
      <c r="OLZ47" s="19"/>
      <c r="OMA47" s="19"/>
      <c r="OMB47" s="19"/>
      <c r="OMC47" s="19"/>
      <c r="OMD47" s="19"/>
      <c r="OME47" s="19"/>
      <c r="OMF47" s="19"/>
      <c r="OMG47" s="19"/>
      <c r="OMH47" s="19"/>
      <c r="OMI47" s="19"/>
      <c r="OMJ47" s="19"/>
      <c r="OMK47" s="19"/>
      <c r="OML47" s="19"/>
      <c r="OMM47" s="19"/>
      <c r="OMN47" s="19"/>
      <c r="OMO47" s="19"/>
      <c r="OMP47" s="19"/>
      <c r="OMQ47" s="19"/>
      <c r="OMR47" s="19"/>
      <c r="OMS47" s="19"/>
      <c r="OMT47" s="19"/>
      <c r="OMU47" s="19"/>
      <c r="OMV47" s="19"/>
      <c r="OMW47" s="19"/>
      <c r="OMX47" s="19"/>
      <c r="OMY47" s="19"/>
      <c r="OMZ47" s="19"/>
      <c r="ONA47" s="19"/>
      <c r="ONB47" s="19"/>
      <c r="ONC47" s="19"/>
      <c r="OND47" s="19"/>
      <c r="ONE47" s="19"/>
      <c r="ONF47" s="19"/>
      <c r="ONG47" s="19"/>
      <c r="ONH47" s="19"/>
      <c r="ONI47" s="19"/>
      <c r="ONJ47" s="19"/>
      <c r="ONK47" s="19"/>
      <c r="ONL47" s="19"/>
      <c r="ONM47" s="19"/>
      <c r="ONN47" s="19"/>
      <c r="ONO47" s="19"/>
      <c r="ONP47" s="19"/>
      <c r="ONQ47" s="19"/>
      <c r="ONR47" s="19"/>
      <c r="ONS47" s="19"/>
      <c r="ONT47" s="19"/>
      <c r="ONU47" s="19"/>
      <c r="ONV47" s="19"/>
      <c r="ONW47" s="19"/>
      <c r="ONX47" s="19"/>
      <c r="ONY47" s="19"/>
      <c r="ONZ47" s="19"/>
      <c r="OOA47" s="19"/>
      <c r="OOB47" s="19"/>
      <c r="OOC47" s="19"/>
      <c r="OOD47" s="19"/>
      <c r="OOE47" s="19"/>
      <c r="OOF47" s="19"/>
      <c r="OOG47" s="19"/>
      <c r="OOH47" s="19"/>
      <c r="OOI47" s="19"/>
      <c r="OOJ47" s="19"/>
      <c r="OOK47" s="19"/>
      <c r="OOL47" s="19"/>
      <c r="OOM47" s="19"/>
      <c r="OON47" s="19"/>
      <c r="OOO47" s="19"/>
      <c r="OOP47" s="19"/>
      <c r="OOQ47" s="19"/>
      <c r="OOR47" s="19"/>
      <c r="OOS47" s="19"/>
      <c r="OOT47" s="19"/>
      <c r="OOU47" s="19"/>
      <c r="OOV47" s="19"/>
      <c r="OOW47" s="19"/>
      <c r="OOX47" s="19"/>
      <c r="OOY47" s="19"/>
      <c r="OOZ47" s="19"/>
      <c r="OPA47" s="19"/>
      <c r="OPB47" s="19"/>
      <c r="OPC47" s="19"/>
      <c r="OPD47" s="19"/>
      <c r="OPE47" s="19"/>
      <c r="OPF47" s="19"/>
      <c r="OPG47" s="19"/>
      <c r="OPH47" s="19"/>
      <c r="OPI47" s="19"/>
      <c r="OPJ47" s="19"/>
      <c r="OPK47" s="19"/>
      <c r="OPL47" s="19"/>
      <c r="OPM47" s="19"/>
      <c r="OPN47" s="19"/>
      <c r="OPO47" s="19"/>
      <c r="OPP47" s="19"/>
      <c r="OPQ47" s="19"/>
      <c r="OPR47" s="19"/>
      <c r="OPS47" s="19"/>
      <c r="OPT47" s="19"/>
      <c r="OPU47" s="19"/>
      <c r="OPV47" s="19"/>
      <c r="OPW47" s="19"/>
      <c r="OPX47" s="19"/>
      <c r="OPY47" s="19"/>
      <c r="OPZ47" s="19"/>
      <c r="OQA47" s="19"/>
      <c r="OQB47" s="19"/>
      <c r="OQC47" s="19"/>
      <c r="OQD47" s="19"/>
      <c r="OQE47" s="19"/>
      <c r="OQF47" s="19"/>
      <c r="OQG47" s="19"/>
      <c r="OQH47" s="19"/>
      <c r="OQI47" s="19"/>
      <c r="OQJ47" s="19"/>
      <c r="OQK47" s="19"/>
      <c r="OQL47" s="19"/>
      <c r="OQM47" s="19"/>
      <c r="OQN47" s="19"/>
      <c r="OQO47" s="19"/>
      <c r="OQP47" s="19"/>
      <c r="OQQ47" s="19"/>
      <c r="OQR47" s="19"/>
      <c r="OQS47" s="19"/>
      <c r="OQT47" s="19"/>
      <c r="OQU47" s="19"/>
      <c r="OQV47" s="19"/>
      <c r="OQW47" s="19"/>
      <c r="OQX47" s="19"/>
      <c r="OQY47" s="19"/>
      <c r="OQZ47" s="19"/>
      <c r="ORA47" s="19"/>
      <c r="ORB47" s="19"/>
      <c r="ORC47" s="19"/>
      <c r="ORD47" s="19"/>
      <c r="ORE47" s="19"/>
      <c r="ORF47" s="19"/>
      <c r="ORG47" s="19"/>
      <c r="ORH47" s="19"/>
      <c r="ORI47" s="19"/>
      <c r="ORJ47" s="19"/>
      <c r="ORK47" s="19"/>
      <c r="ORL47" s="19"/>
      <c r="ORM47" s="19"/>
      <c r="ORN47" s="19"/>
      <c r="ORO47" s="19"/>
      <c r="ORP47" s="19"/>
      <c r="ORQ47" s="19"/>
      <c r="ORR47" s="19"/>
      <c r="ORS47" s="19"/>
      <c r="ORT47" s="19"/>
      <c r="ORU47" s="19"/>
      <c r="ORV47" s="19"/>
      <c r="ORW47" s="19"/>
      <c r="ORX47" s="19"/>
      <c r="ORY47" s="19"/>
      <c r="ORZ47" s="19"/>
      <c r="OSA47" s="19"/>
      <c r="OSB47" s="19"/>
      <c r="OSC47" s="19"/>
      <c r="OSD47" s="19"/>
      <c r="OSE47" s="19"/>
      <c r="OSF47" s="19"/>
      <c r="OSG47" s="19"/>
      <c r="OSH47" s="19"/>
      <c r="OSI47" s="19"/>
      <c r="OSJ47" s="19"/>
      <c r="OSK47" s="19"/>
      <c r="OSL47" s="19"/>
      <c r="OSM47" s="19"/>
      <c r="OSN47" s="19"/>
      <c r="OSO47" s="19"/>
      <c r="OSP47" s="19"/>
      <c r="OSQ47" s="19"/>
      <c r="OSR47" s="19"/>
      <c r="OSS47" s="19"/>
      <c r="OST47" s="19"/>
      <c r="OSU47" s="19"/>
      <c r="OSV47" s="19"/>
      <c r="OSW47" s="19"/>
      <c r="OSX47" s="19"/>
      <c r="OSY47" s="19"/>
      <c r="OSZ47" s="19"/>
      <c r="OTA47" s="19"/>
      <c r="OTB47" s="19"/>
      <c r="OTC47" s="19"/>
      <c r="OTD47" s="19"/>
      <c r="OTE47" s="19"/>
      <c r="OTF47" s="19"/>
      <c r="OTG47" s="19"/>
      <c r="OTH47" s="19"/>
      <c r="OTI47" s="19"/>
      <c r="OTJ47" s="19"/>
      <c r="OTK47" s="19"/>
      <c r="OTL47" s="19"/>
      <c r="OTM47" s="19"/>
      <c r="OTN47" s="19"/>
      <c r="OTO47" s="19"/>
      <c r="OTP47" s="19"/>
      <c r="OTQ47" s="19"/>
      <c r="OTR47" s="19"/>
      <c r="OTS47" s="19"/>
      <c r="OTT47" s="19"/>
      <c r="OTU47" s="19"/>
      <c r="OTV47" s="19"/>
      <c r="OTW47" s="19"/>
      <c r="OTX47" s="19"/>
      <c r="OTY47" s="19"/>
      <c r="OTZ47" s="19"/>
      <c r="OUA47" s="19"/>
      <c r="OUB47" s="19"/>
      <c r="OUC47" s="19"/>
      <c r="OUD47" s="19"/>
      <c r="OUE47" s="19"/>
      <c r="OUF47" s="19"/>
      <c r="OUG47" s="19"/>
      <c r="OUH47" s="19"/>
      <c r="OUI47" s="19"/>
      <c r="OUJ47" s="19"/>
      <c r="OUK47" s="19"/>
      <c r="OUL47" s="19"/>
      <c r="OUM47" s="19"/>
      <c r="OUN47" s="19"/>
      <c r="OUO47" s="19"/>
      <c r="OUP47" s="19"/>
      <c r="OUQ47" s="19"/>
      <c r="OUR47" s="19"/>
      <c r="OUS47" s="19"/>
      <c r="OUT47" s="19"/>
      <c r="OUU47" s="19"/>
      <c r="OUV47" s="19"/>
      <c r="OUW47" s="19"/>
      <c r="OUX47" s="19"/>
      <c r="OUY47" s="19"/>
      <c r="OUZ47" s="19"/>
      <c r="OVA47" s="19"/>
      <c r="OVB47" s="19"/>
      <c r="OVC47" s="19"/>
      <c r="OVD47" s="19"/>
      <c r="OVE47" s="19"/>
      <c r="OVF47" s="19"/>
      <c r="OVG47" s="19"/>
      <c r="OVH47" s="19"/>
      <c r="OVI47" s="19"/>
      <c r="OVJ47" s="19"/>
      <c r="OVK47" s="19"/>
      <c r="OVL47" s="19"/>
      <c r="OVM47" s="19"/>
      <c r="OVN47" s="19"/>
      <c r="OVO47" s="19"/>
      <c r="OVP47" s="19"/>
      <c r="OVQ47" s="19"/>
      <c r="OVR47" s="19"/>
      <c r="OVS47" s="19"/>
      <c r="OVT47" s="19"/>
      <c r="OVU47" s="19"/>
      <c r="OVV47" s="19"/>
      <c r="OVW47" s="19"/>
      <c r="OVX47" s="19"/>
      <c r="OVY47" s="19"/>
      <c r="OVZ47" s="19"/>
      <c r="OWA47" s="19"/>
      <c r="OWB47" s="19"/>
      <c r="OWC47" s="19"/>
      <c r="OWD47" s="19"/>
      <c r="OWE47" s="19"/>
      <c r="OWF47" s="19"/>
      <c r="OWG47" s="19"/>
      <c r="OWH47" s="19"/>
      <c r="OWI47" s="19"/>
      <c r="OWJ47" s="19"/>
      <c r="OWK47" s="19"/>
      <c r="OWL47" s="19"/>
      <c r="OWM47" s="19"/>
      <c r="OWN47" s="19"/>
      <c r="OWO47" s="19"/>
      <c r="OWP47" s="19"/>
      <c r="OWQ47" s="19"/>
      <c r="OWR47" s="19"/>
      <c r="OWS47" s="19"/>
      <c r="OWT47" s="19"/>
      <c r="OWU47" s="19"/>
      <c r="OWV47" s="19"/>
      <c r="OWW47" s="19"/>
      <c r="OWX47" s="19"/>
      <c r="OWY47" s="19"/>
      <c r="OWZ47" s="19"/>
      <c r="OXA47" s="19"/>
      <c r="OXB47" s="19"/>
      <c r="OXC47" s="19"/>
      <c r="OXD47" s="19"/>
      <c r="OXE47" s="19"/>
      <c r="OXF47" s="19"/>
      <c r="OXG47" s="19"/>
      <c r="OXH47" s="19"/>
      <c r="OXI47" s="19"/>
      <c r="OXJ47" s="19"/>
      <c r="OXK47" s="19"/>
      <c r="OXL47" s="19"/>
      <c r="OXM47" s="19"/>
      <c r="OXN47" s="19"/>
      <c r="OXO47" s="19"/>
      <c r="OXP47" s="19"/>
      <c r="OXQ47" s="19"/>
      <c r="OXR47" s="19"/>
      <c r="OXS47" s="19"/>
      <c r="OXT47" s="19"/>
      <c r="OXU47" s="19"/>
      <c r="OXV47" s="19"/>
      <c r="OXW47" s="19"/>
      <c r="OXX47" s="19"/>
      <c r="OXY47" s="19"/>
      <c r="OXZ47" s="19"/>
      <c r="OYA47" s="19"/>
      <c r="OYB47" s="19"/>
      <c r="OYC47" s="19"/>
      <c r="OYD47" s="19"/>
      <c r="OYE47" s="19"/>
      <c r="OYF47" s="19"/>
      <c r="OYG47" s="19"/>
      <c r="OYH47" s="19"/>
      <c r="OYI47" s="19"/>
      <c r="OYJ47" s="19"/>
      <c r="OYK47" s="19"/>
      <c r="OYL47" s="19"/>
      <c r="OYM47" s="19"/>
      <c r="OYN47" s="19"/>
      <c r="OYO47" s="19"/>
      <c r="OYP47" s="19"/>
      <c r="OYQ47" s="19"/>
      <c r="OYR47" s="19"/>
      <c r="OYS47" s="19"/>
      <c r="OYT47" s="19"/>
      <c r="OYU47" s="19"/>
      <c r="OYV47" s="19"/>
      <c r="OYW47" s="19"/>
      <c r="OYX47" s="19"/>
      <c r="OYY47" s="19"/>
      <c r="OYZ47" s="19"/>
      <c r="OZA47" s="19"/>
      <c r="OZB47" s="19"/>
      <c r="OZC47" s="19"/>
      <c r="OZD47" s="19"/>
      <c r="OZE47" s="19"/>
      <c r="OZF47" s="19"/>
      <c r="OZG47" s="19"/>
      <c r="OZH47" s="19"/>
      <c r="OZI47" s="19"/>
      <c r="OZJ47" s="19"/>
      <c r="OZK47" s="19"/>
      <c r="OZL47" s="19"/>
      <c r="OZM47" s="19"/>
      <c r="OZN47" s="19"/>
      <c r="OZO47" s="19"/>
      <c r="OZP47" s="19"/>
      <c r="OZQ47" s="19"/>
      <c r="OZR47" s="19"/>
      <c r="OZS47" s="19"/>
      <c r="OZT47" s="19"/>
      <c r="OZU47" s="19"/>
      <c r="OZV47" s="19"/>
      <c r="OZW47" s="19"/>
      <c r="OZX47" s="19"/>
      <c r="OZY47" s="19"/>
      <c r="OZZ47" s="19"/>
      <c r="PAA47" s="19"/>
      <c r="PAB47" s="19"/>
      <c r="PAC47" s="19"/>
      <c r="PAD47" s="19"/>
      <c r="PAE47" s="19"/>
      <c r="PAF47" s="19"/>
      <c r="PAG47" s="19"/>
      <c r="PAH47" s="19"/>
      <c r="PAI47" s="19"/>
      <c r="PAJ47" s="19"/>
      <c r="PAK47" s="19"/>
      <c r="PAL47" s="19"/>
      <c r="PAM47" s="19"/>
      <c r="PAN47" s="19"/>
      <c r="PAO47" s="19"/>
      <c r="PAP47" s="19"/>
      <c r="PAQ47" s="19"/>
      <c r="PAR47" s="19"/>
      <c r="PAS47" s="19"/>
      <c r="PAT47" s="19"/>
      <c r="PAU47" s="19"/>
      <c r="PAV47" s="19"/>
      <c r="PAW47" s="19"/>
      <c r="PAX47" s="19"/>
      <c r="PAY47" s="19"/>
      <c r="PAZ47" s="19"/>
      <c r="PBA47" s="19"/>
      <c r="PBB47" s="19"/>
      <c r="PBC47" s="19"/>
      <c r="PBD47" s="19"/>
      <c r="PBE47" s="19"/>
      <c r="PBF47" s="19"/>
      <c r="PBG47" s="19"/>
      <c r="PBH47" s="19"/>
      <c r="PBI47" s="19"/>
      <c r="PBJ47" s="19"/>
      <c r="PBK47" s="19"/>
      <c r="PBL47" s="19"/>
      <c r="PBM47" s="19"/>
      <c r="PBN47" s="19"/>
      <c r="PBO47" s="19"/>
      <c r="PBP47" s="19"/>
      <c r="PBQ47" s="19"/>
      <c r="PBR47" s="19"/>
      <c r="PBS47" s="19"/>
      <c r="PBT47" s="19"/>
      <c r="PBU47" s="19"/>
      <c r="PBV47" s="19"/>
      <c r="PBW47" s="19"/>
      <c r="PBX47" s="19"/>
      <c r="PBY47" s="19"/>
      <c r="PBZ47" s="19"/>
      <c r="PCA47" s="19"/>
      <c r="PCB47" s="19"/>
      <c r="PCC47" s="19"/>
      <c r="PCD47" s="19"/>
      <c r="PCE47" s="19"/>
      <c r="PCF47" s="19"/>
      <c r="PCG47" s="19"/>
      <c r="PCH47" s="19"/>
      <c r="PCI47" s="19"/>
      <c r="PCJ47" s="19"/>
      <c r="PCK47" s="19"/>
      <c r="PCL47" s="19"/>
      <c r="PCM47" s="19"/>
      <c r="PCN47" s="19"/>
      <c r="PCO47" s="19"/>
      <c r="PCP47" s="19"/>
      <c r="PCQ47" s="19"/>
      <c r="PCR47" s="19"/>
      <c r="PCS47" s="19"/>
      <c r="PCT47" s="19"/>
      <c r="PCU47" s="19"/>
      <c r="PCV47" s="19"/>
      <c r="PCW47" s="19"/>
      <c r="PCX47" s="19"/>
      <c r="PCY47" s="19"/>
      <c r="PCZ47" s="19"/>
      <c r="PDA47" s="19"/>
      <c r="PDB47" s="19"/>
      <c r="PDC47" s="19"/>
      <c r="PDD47" s="19"/>
      <c r="PDE47" s="19"/>
      <c r="PDF47" s="19"/>
      <c r="PDG47" s="19"/>
      <c r="PDH47" s="19"/>
      <c r="PDI47" s="19"/>
      <c r="PDJ47" s="19"/>
      <c r="PDK47" s="19"/>
      <c r="PDL47" s="19"/>
      <c r="PDM47" s="19"/>
      <c r="PDN47" s="19"/>
      <c r="PDO47" s="19"/>
      <c r="PDP47" s="19"/>
      <c r="PDQ47" s="19"/>
      <c r="PDR47" s="19"/>
      <c r="PDS47" s="19"/>
      <c r="PDT47" s="19"/>
      <c r="PDU47" s="19"/>
      <c r="PDV47" s="19"/>
      <c r="PDW47" s="19"/>
      <c r="PDX47" s="19"/>
      <c r="PDY47" s="19"/>
      <c r="PDZ47" s="19"/>
      <c r="PEA47" s="19"/>
      <c r="PEB47" s="19"/>
      <c r="PEC47" s="19"/>
      <c r="PED47" s="19"/>
      <c r="PEE47" s="19"/>
      <c r="PEF47" s="19"/>
      <c r="PEG47" s="19"/>
      <c r="PEH47" s="19"/>
      <c r="PEI47" s="19"/>
      <c r="PEJ47" s="19"/>
      <c r="PEK47" s="19"/>
      <c r="PEL47" s="19"/>
      <c r="PEM47" s="19"/>
      <c r="PEN47" s="19"/>
      <c r="PEO47" s="19"/>
      <c r="PEP47" s="19"/>
      <c r="PEQ47" s="19"/>
      <c r="PER47" s="19"/>
      <c r="PES47" s="19"/>
      <c r="PET47" s="19"/>
      <c r="PEU47" s="19"/>
      <c r="PEV47" s="19"/>
      <c r="PEW47" s="19"/>
      <c r="PEX47" s="19"/>
      <c r="PEY47" s="19"/>
      <c r="PEZ47" s="19"/>
      <c r="PFA47" s="19"/>
      <c r="PFB47" s="19"/>
      <c r="PFC47" s="19"/>
      <c r="PFD47" s="19"/>
      <c r="PFE47" s="19"/>
      <c r="PFF47" s="19"/>
      <c r="PFG47" s="19"/>
      <c r="PFH47" s="19"/>
      <c r="PFI47" s="19"/>
      <c r="PFJ47" s="19"/>
      <c r="PFK47" s="19"/>
      <c r="PFL47" s="19"/>
      <c r="PFM47" s="19"/>
      <c r="PFN47" s="19"/>
      <c r="PFO47" s="19"/>
      <c r="PFP47" s="19"/>
      <c r="PFQ47" s="19"/>
      <c r="PFR47" s="19"/>
      <c r="PFS47" s="19"/>
      <c r="PFT47" s="19"/>
      <c r="PFU47" s="19"/>
      <c r="PFV47" s="19"/>
      <c r="PFW47" s="19"/>
      <c r="PFX47" s="19"/>
      <c r="PFY47" s="19"/>
      <c r="PFZ47" s="19"/>
      <c r="PGA47" s="19"/>
      <c r="PGB47" s="19"/>
      <c r="PGC47" s="19"/>
      <c r="PGD47" s="19"/>
      <c r="PGE47" s="19"/>
      <c r="PGF47" s="19"/>
      <c r="PGG47" s="19"/>
      <c r="PGH47" s="19"/>
      <c r="PGI47" s="19"/>
      <c r="PGJ47" s="19"/>
      <c r="PGK47" s="19"/>
      <c r="PGL47" s="19"/>
      <c r="PGM47" s="19"/>
      <c r="PGN47" s="19"/>
      <c r="PGO47" s="19"/>
      <c r="PGP47" s="19"/>
      <c r="PGQ47" s="19"/>
      <c r="PGR47" s="19"/>
      <c r="PGS47" s="19"/>
      <c r="PGT47" s="19"/>
      <c r="PGU47" s="19"/>
      <c r="PGV47" s="19"/>
      <c r="PGW47" s="19"/>
      <c r="PGX47" s="19"/>
      <c r="PGY47" s="19"/>
      <c r="PGZ47" s="19"/>
      <c r="PHA47" s="19"/>
      <c r="PHB47" s="19"/>
      <c r="PHC47" s="19"/>
      <c r="PHD47" s="19"/>
      <c r="PHE47" s="19"/>
      <c r="PHF47" s="19"/>
      <c r="PHG47" s="19"/>
      <c r="PHH47" s="19"/>
      <c r="PHI47" s="19"/>
      <c r="PHJ47" s="19"/>
      <c r="PHK47" s="19"/>
      <c r="PHL47" s="19"/>
      <c r="PHM47" s="19"/>
      <c r="PHN47" s="19"/>
      <c r="PHO47" s="19"/>
      <c r="PHP47" s="19"/>
      <c r="PHQ47" s="19"/>
      <c r="PHR47" s="19"/>
      <c r="PHS47" s="19"/>
      <c r="PHT47" s="19"/>
      <c r="PHU47" s="19"/>
      <c r="PHV47" s="19"/>
      <c r="PHW47" s="19"/>
      <c r="PHX47" s="19"/>
      <c r="PHY47" s="19"/>
      <c r="PHZ47" s="19"/>
      <c r="PIA47" s="19"/>
      <c r="PIB47" s="19"/>
      <c r="PIC47" s="19"/>
      <c r="PID47" s="19"/>
      <c r="PIE47" s="19"/>
      <c r="PIF47" s="19"/>
      <c r="PIG47" s="19"/>
      <c r="PIH47" s="19"/>
      <c r="PII47" s="19"/>
      <c r="PIJ47" s="19"/>
      <c r="PIK47" s="19"/>
      <c r="PIL47" s="19"/>
      <c r="PIM47" s="19"/>
      <c r="PIN47" s="19"/>
      <c r="PIO47" s="19"/>
      <c r="PIP47" s="19"/>
      <c r="PIQ47" s="19"/>
      <c r="PIR47" s="19"/>
      <c r="PIS47" s="19"/>
      <c r="PIT47" s="19"/>
      <c r="PIU47" s="19"/>
      <c r="PIV47" s="19"/>
      <c r="PIW47" s="19"/>
      <c r="PIX47" s="19"/>
      <c r="PIY47" s="19"/>
      <c r="PIZ47" s="19"/>
      <c r="PJA47" s="19"/>
      <c r="PJB47" s="19"/>
      <c r="PJC47" s="19"/>
      <c r="PJD47" s="19"/>
      <c r="PJE47" s="19"/>
      <c r="PJF47" s="19"/>
      <c r="PJG47" s="19"/>
      <c r="PJH47" s="19"/>
      <c r="PJI47" s="19"/>
      <c r="PJJ47" s="19"/>
      <c r="PJK47" s="19"/>
      <c r="PJL47" s="19"/>
      <c r="PJM47" s="19"/>
      <c r="PJN47" s="19"/>
      <c r="PJO47" s="19"/>
      <c r="PJP47" s="19"/>
      <c r="PJQ47" s="19"/>
      <c r="PJR47" s="19"/>
      <c r="PJS47" s="19"/>
      <c r="PJT47" s="19"/>
      <c r="PJU47" s="19"/>
      <c r="PJV47" s="19"/>
      <c r="PJW47" s="19"/>
      <c r="PJX47" s="19"/>
      <c r="PJY47" s="19"/>
      <c r="PJZ47" s="19"/>
      <c r="PKA47" s="19"/>
      <c r="PKB47" s="19"/>
      <c r="PKC47" s="19"/>
      <c r="PKD47" s="19"/>
      <c r="PKE47" s="19"/>
      <c r="PKF47" s="19"/>
      <c r="PKG47" s="19"/>
      <c r="PKH47" s="19"/>
      <c r="PKI47" s="19"/>
      <c r="PKJ47" s="19"/>
      <c r="PKK47" s="19"/>
      <c r="PKL47" s="19"/>
      <c r="PKM47" s="19"/>
      <c r="PKN47" s="19"/>
      <c r="PKO47" s="19"/>
      <c r="PKP47" s="19"/>
      <c r="PKQ47" s="19"/>
      <c r="PKR47" s="19"/>
      <c r="PKS47" s="19"/>
      <c r="PKT47" s="19"/>
      <c r="PKU47" s="19"/>
      <c r="PKV47" s="19"/>
      <c r="PKW47" s="19"/>
      <c r="PKX47" s="19"/>
      <c r="PKY47" s="19"/>
      <c r="PKZ47" s="19"/>
      <c r="PLA47" s="19"/>
      <c r="PLB47" s="19"/>
      <c r="PLC47" s="19"/>
      <c r="PLD47" s="19"/>
      <c r="PLE47" s="19"/>
      <c r="PLF47" s="19"/>
      <c r="PLG47" s="19"/>
      <c r="PLH47" s="19"/>
      <c r="PLI47" s="19"/>
      <c r="PLJ47" s="19"/>
      <c r="PLK47" s="19"/>
      <c r="PLL47" s="19"/>
      <c r="PLM47" s="19"/>
      <c r="PLN47" s="19"/>
      <c r="PLO47" s="19"/>
      <c r="PLP47" s="19"/>
      <c r="PLQ47" s="19"/>
      <c r="PLR47" s="19"/>
      <c r="PLS47" s="19"/>
      <c r="PLT47" s="19"/>
      <c r="PLU47" s="19"/>
      <c r="PLV47" s="19"/>
      <c r="PLW47" s="19"/>
      <c r="PLX47" s="19"/>
      <c r="PLY47" s="19"/>
      <c r="PLZ47" s="19"/>
      <c r="PMA47" s="19"/>
      <c r="PMB47" s="19"/>
      <c r="PMC47" s="19"/>
      <c r="PMD47" s="19"/>
      <c r="PME47" s="19"/>
      <c r="PMF47" s="19"/>
      <c r="PMG47" s="19"/>
      <c r="PMH47" s="19"/>
      <c r="PMI47" s="19"/>
      <c r="PMJ47" s="19"/>
      <c r="PMK47" s="19"/>
      <c r="PML47" s="19"/>
      <c r="PMM47" s="19"/>
      <c r="PMN47" s="19"/>
      <c r="PMO47" s="19"/>
      <c r="PMP47" s="19"/>
      <c r="PMQ47" s="19"/>
      <c r="PMR47" s="19"/>
      <c r="PMS47" s="19"/>
      <c r="PMT47" s="19"/>
      <c r="PMU47" s="19"/>
      <c r="PMV47" s="19"/>
      <c r="PMW47" s="19"/>
      <c r="PMX47" s="19"/>
      <c r="PMY47" s="19"/>
      <c r="PMZ47" s="19"/>
      <c r="PNA47" s="19"/>
      <c r="PNB47" s="19"/>
      <c r="PNC47" s="19"/>
      <c r="PND47" s="19"/>
      <c r="PNE47" s="19"/>
      <c r="PNF47" s="19"/>
      <c r="PNG47" s="19"/>
      <c r="PNH47" s="19"/>
      <c r="PNI47" s="19"/>
      <c r="PNJ47" s="19"/>
      <c r="PNK47" s="19"/>
      <c r="PNL47" s="19"/>
      <c r="PNM47" s="19"/>
      <c r="PNN47" s="19"/>
      <c r="PNO47" s="19"/>
      <c r="PNP47" s="19"/>
      <c r="PNQ47" s="19"/>
      <c r="PNR47" s="19"/>
      <c r="PNS47" s="19"/>
      <c r="PNT47" s="19"/>
      <c r="PNU47" s="19"/>
      <c r="PNV47" s="19"/>
      <c r="PNW47" s="19"/>
      <c r="PNX47" s="19"/>
      <c r="PNY47" s="19"/>
      <c r="PNZ47" s="19"/>
      <c r="POA47" s="19"/>
      <c r="POB47" s="19"/>
      <c r="POC47" s="19"/>
      <c r="POD47" s="19"/>
      <c r="POE47" s="19"/>
      <c r="POF47" s="19"/>
      <c r="POG47" s="19"/>
      <c r="POH47" s="19"/>
      <c r="POI47" s="19"/>
      <c r="POJ47" s="19"/>
      <c r="POK47" s="19"/>
      <c r="POL47" s="19"/>
      <c r="POM47" s="19"/>
      <c r="PON47" s="19"/>
      <c r="POO47" s="19"/>
      <c r="POP47" s="19"/>
      <c r="POQ47" s="19"/>
      <c r="POR47" s="19"/>
      <c r="POS47" s="19"/>
      <c r="POT47" s="19"/>
      <c r="POU47" s="19"/>
      <c r="POV47" s="19"/>
      <c r="POW47" s="19"/>
      <c r="POX47" s="19"/>
      <c r="POY47" s="19"/>
      <c r="POZ47" s="19"/>
      <c r="PPA47" s="19"/>
      <c r="PPB47" s="19"/>
      <c r="PPC47" s="19"/>
      <c r="PPD47" s="19"/>
      <c r="PPE47" s="19"/>
      <c r="PPF47" s="19"/>
      <c r="PPG47" s="19"/>
      <c r="PPH47" s="19"/>
      <c r="PPI47" s="19"/>
      <c r="PPJ47" s="19"/>
      <c r="PPK47" s="19"/>
      <c r="PPL47" s="19"/>
      <c r="PPM47" s="19"/>
      <c r="PPN47" s="19"/>
      <c r="PPO47" s="19"/>
      <c r="PPP47" s="19"/>
      <c r="PPQ47" s="19"/>
      <c r="PPR47" s="19"/>
      <c r="PPS47" s="19"/>
      <c r="PPT47" s="19"/>
      <c r="PPU47" s="19"/>
      <c r="PPV47" s="19"/>
      <c r="PPW47" s="19"/>
      <c r="PPX47" s="19"/>
      <c r="PPY47" s="19"/>
      <c r="PPZ47" s="19"/>
      <c r="PQA47" s="19"/>
      <c r="PQB47" s="19"/>
      <c r="PQC47" s="19"/>
      <c r="PQD47" s="19"/>
      <c r="PQE47" s="19"/>
      <c r="PQF47" s="19"/>
      <c r="PQG47" s="19"/>
      <c r="PQH47" s="19"/>
      <c r="PQI47" s="19"/>
      <c r="PQJ47" s="19"/>
      <c r="PQK47" s="19"/>
      <c r="PQL47" s="19"/>
      <c r="PQM47" s="19"/>
      <c r="PQN47" s="19"/>
      <c r="PQO47" s="19"/>
      <c r="PQP47" s="19"/>
      <c r="PQQ47" s="19"/>
      <c r="PQR47" s="19"/>
      <c r="PQS47" s="19"/>
      <c r="PQT47" s="19"/>
      <c r="PQU47" s="19"/>
      <c r="PQV47" s="19"/>
      <c r="PQW47" s="19"/>
      <c r="PQX47" s="19"/>
      <c r="PQY47" s="19"/>
      <c r="PQZ47" s="19"/>
      <c r="PRA47" s="19"/>
      <c r="PRB47" s="19"/>
      <c r="PRC47" s="19"/>
      <c r="PRD47" s="19"/>
      <c r="PRE47" s="19"/>
      <c r="PRF47" s="19"/>
      <c r="PRG47" s="19"/>
      <c r="PRH47" s="19"/>
      <c r="PRI47" s="19"/>
      <c r="PRJ47" s="19"/>
      <c r="PRK47" s="19"/>
      <c r="PRL47" s="19"/>
      <c r="PRM47" s="19"/>
      <c r="PRN47" s="19"/>
      <c r="PRO47" s="19"/>
      <c r="PRP47" s="19"/>
      <c r="PRQ47" s="19"/>
      <c r="PRR47" s="19"/>
      <c r="PRS47" s="19"/>
      <c r="PRT47" s="19"/>
      <c r="PRU47" s="19"/>
      <c r="PRV47" s="19"/>
      <c r="PRW47" s="19"/>
      <c r="PRX47" s="19"/>
      <c r="PRY47" s="19"/>
      <c r="PRZ47" s="19"/>
      <c r="PSA47" s="19"/>
      <c r="PSB47" s="19"/>
      <c r="PSC47" s="19"/>
      <c r="PSD47" s="19"/>
      <c r="PSE47" s="19"/>
      <c r="PSF47" s="19"/>
      <c r="PSG47" s="19"/>
      <c r="PSH47" s="19"/>
      <c r="PSI47" s="19"/>
      <c r="PSJ47" s="19"/>
      <c r="PSK47" s="19"/>
      <c r="PSL47" s="19"/>
      <c r="PSM47" s="19"/>
      <c r="PSN47" s="19"/>
      <c r="PSO47" s="19"/>
      <c r="PSP47" s="19"/>
      <c r="PSQ47" s="19"/>
      <c r="PSR47" s="19"/>
      <c r="PSS47" s="19"/>
      <c r="PST47" s="19"/>
      <c r="PSU47" s="19"/>
      <c r="PSV47" s="19"/>
      <c r="PSW47" s="19"/>
      <c r="PSX47" s="19"/>
      <c r="PSY47" s="19"/>
      <c r="PSZ47" s="19"/>
      <c r="PTA47" s="19"/>
      <c r="PTB47" s="19"/>
      <c r="PTC47" s="19"/>
      <c r="PTD47" s="19"/>
      <c r="PTE47" s="19"/>
      <c r="PTF47" s="19"/>
      <c r="PTG47" s="19"/>
      <c r="PTH47" s="19"/>
      <c r="PTI47" s="19"/>
      <c r="PTJ47" s="19"/>
      <c r="PTK47" s="19"/>
      <c r="PTL47" s="19"/>
      <c r="PTM47" s="19"/>
      <c r="PTN47" s="19"/>
      <c r="PTO47" s="19"/>
      <c r="PTP47" s="19"/>
      <c r="PTQ47" s="19"/>
      <c r="PTR47" s="19"/>
      <c r="PTS47" s="19"/>
      <c r="PTT47" s="19"/>
      <c r="PTU47" s="19"/>
      <c r="PTV47" s="19"/>
      <c r="PTW47" s="19"/>
      <c r="PTX47" s="19"/>
      <c r="PTY47" s="19"/>
      <c r="PTZ47" s="19"/>
      <c r="PUA47" s="19"/>
      <c r="PUB47" s="19"/>
      <c r="PUC47" s="19"/>
      <c r="PUD47" s="19"/>
      <c r="PUE47" s="19"/>
      <c r="PUF47" s="19"/>
      <c r="PUG47" s="19"/>
      <c r="PUH47" s="19"/>
      <c r="PUI47" s="19"/>
      <c r="PUJ47" s="19"/>
      <c r="PUK47" s="19"/>
      <c r="PUL47" s="19"/>
      <c r="PUM47" s="19"/>
      <c r="PUN47" s="19"/>
      <c r="PUO47" s="19"/>
      <c r="PUP47" s="19"/>
      <c r="PUQ47" s="19"/>
      <c r="PUR47" s="19"/>
      <c r="PUS47" s="19"/>
      <c r="PUT47" s="19"/>
      <c r="PUU47" s="19"/>
      <c r="PUV47" s="19"/>
      <c r="PUW47" s="19"/>
      <c r="PUX47" s="19"/>
      <c r="PUY47" s="19"/>
      <c r="PUZ47" s="19"/>
      <c r="PVA47" s="19"/>
      <c r="PVB47" s="19"/>
      <c r="PVC47" s="19"/>
      <c r="PVD47" s="19"/>
      <c r="PVE47" s="19"/>
      <c r="PVF47" s="19"/>
      <c r="PVG47" s="19"/>
      <c r="PVH47" s="19"/>
      <c r="PVI47" s="19"/>
      <c r="PVJ47" s="19"/>
      <c r="PVK47" s="19"/>
      <c r="PVL47" s="19"/>
      <c r="PVM47" s="19"/>
      <c r="PVN47" s="19"/>
      <c r="PVO47" s="19"/>
      <c r="PVP47" s="19"/>
      <c r="PVQ47" s="19"/>
      <c r="PVR47" s="19"/>
      <c r="PVS47" s="19"/>
      <c r="PVT47" s="19"/>
      <c r="PVU47" s="19"/>
      <c r="PVV47" s="19"/>
      <c r="PVW47" s="19"/>
      <c r="PVX47" s="19"/>
      <c r="PVY47" s="19"/>
      <c r="PVZ47" s="19"/>
      <c r="PWA47" s="19"/>
      <c r="PWB47" s="19"/>
      <c r="PWC47" s="19"/>
      <c r="PWD47" s="19"/>
      <c r="PWE47" s="19"/>
      <c r="PWF47" s="19"/>
      <c r="PWG47" s="19"/>
      <c r="PWH47" s="19"/>
      <c r="PWI47" s="19"/>
      <c r="PWJ47" s="19"/>
      <c r="PWK47" s="19"/>
      <c r="PWL47" s="19"/>
      <c r="PWM47" s="19"/>
      <c r="PWN47" s="19"/>
      <c r="PWO47" s="19"/>
      <c r="PWP47" s="19"/>
      <c r="PWQ47" s="19"/>
      <c r="PWR47" s="19"/>
      <c r="PWS47" s="19"/>
      <c r="PWT47" s="19"/>
      <c r="PWU47" s="19"/>
      <c r="PWV47" s="19"/>
      <c r="PWW47" s="19"/>
      <c r="PWX47" s="19"/>
      <c r="PWY47" s="19"/>
      <c r="PWZ47" s="19"/>
      <c r="PXA47" s="19"/>
      <c r="PXB47" s="19"/>
      <c r="PXC47" s="19"/>
      <c r="PXD47" s="19"/>
      <c r="PXE47" s="19"/>
      <c r="PXF47" s="19"/>
      <c r="PXG47" s="19"/>
      <c r="PXH47" s="19"/>
      <c r="PXI47" s="19"/>
      <c r="PXJ47" s="19"/>
      <c r="PXK47" s="19"/>
      <c r="PXL47" s="19"/>
      <c r="PXM47" s="19"/>
      <c r="PXN47" s="19"/>
      <c r="PXO47" s="19"/>
      <c r="PXP47" s="19"/>
      <c r="PXQ47" s="19"/>
      <c r="PXR47" s="19"/>
      <c r="PXS47" s="19"/>
      <c r="PXT47" s="19"/>
      <c r="PXU47" s="19"/>
      <c r="PXV47" s="19"/>
      <c r="PXW47" s="19"/>
      <c r="PXX47" s="19"/>
      <c r="PXY47" s="19"/>
      <c r="PXZ47" s="19"/>
      <c r="PYA47" s="19"/>
      <c r="PYB47" s="19"/>
      <c r="PYC47" s="19"/>
      <c r="PYD47" s="19"/>
      <c r="PYE47" s="19"/>
      <c r="PYF47" s="19"/>
      <c r="PYG47" s="19"/>
      <c r="PYH47" s="19"/>
      <c r="PYI47" s="19"/>
      <c r="PYJ47" s="19"/>
      <c r="PYK47" s="19"/>
      <c r="PYL47" s="19"/>
      <c r="PYM47" s="19"/>
      <c r="PYN47" s="19"/>
      <c r="PYO47" s="19"/>
      <c r="PYP47" s="19"/>
      <c r="PYQ47" s="19"/>
      <c r="PYR47" s="19"/>
      <c r="PYS47" s="19"/>
      <c r="PYT47" s="19"/>
      <c r="PYU47" s="19"/>
      <c r="PYV47" s="19"/>
      <c r="PYW47" s="19"/>
      <c r="PYX47" s="19"/>
      <c r="PYY47" s="19"/>
      <c r="PYZ47" s="19"/>
      <c r="PZA47" s="19"/>
      <c r="PZB47" s="19"/>
      <c r="PZC47" s="19"/>
      <c r="PZD47" s="19"/>
      <c r="PZE47" s="19"/>
      <c r="PZF47" s="19"/>
      <c r="PZG47" s="19"/>
      <c r="PZH47" s="19"/>
      <c r="PZI47" s="19"/>
      <c r="PZJ47" s="19"/>
      <c r="PZK47" s="19"/>
      <c r="PZL47" s="19"/>
      <c r="PZM47" s="19"/>
      <c r="PZN47" s="19"/>
      <c r="PZO47" s="19"/>
      <c r="PZP47" s="19"/>
      <c r="PZQ47" s="19"/>
      <c r="PZR47" s="19"/>
      <c r="PZS47" s="19"/>
      <c r="PZT47" s="19"/>
      <c r="PZU47" s="19"/>
      <c r="PZV47" s="19"/>
      <c r="PZW47" s="19"/>
      <c r="PZX47" s="19"/>
      <c r="PZY47" s="19"/>
      <c r="PZZ47" s="19"/>
      <c r="QAA47" s="19"/>
      <c r="QAB47" s="19"/>
      <c r="QAC47" s="19"/>
      <c r="QAD47" s="19"/>
      <c r="QAE47" s="19"/>
      <c r="QAF47" s="19"/>
      <c r="QAG47" s="19"/>
      <c r="QAH47" s="19"/>
      <c r="QAI47" s="19"/>
      <c r="QAJ47" s="19"/>
      <c r="QAK47" s="19"/>
      <c r="QAL47" s="19"/>
      <c r="QAM47" s="19"/>
      <c r="QAN47" s="19"/>
      <c r="QAO47" s="19"/>
      <c r="QAP47" s="19"/>
      <c r="QAQ47" s="19"/>
      <c r="QAR47" s="19"/>
      <c r="QAS47" s="19"/>
      <c r="QAT47" s="19"/>
      <c r="QAU47" s="19"/>
      <c r="QAV47" s="19"/>
      <c r="QAW47" s="19"/>
      <c r="QAX47" s="19"/>
      <c r="QAY47" s="19"/>
      <c r="QAZ47" s="19"/>
      <c r="QBA47" s="19"/>
      <c r="QBB47" s="19"/>
      <c r="QBC47" s="19"/>
      <c r="QBD47" s="19"/>
      <c r="QBE47" s="19"/>
      <c r="QBF47" s="19"/>
      <c r="QBG47" s="19"/>
      <c r="QBH47" s="19"/>
      <c r="QBI47" s="19"/>
      <c r="QBJ47" s="19"/>
      <c r="QBK47" s="19"/>
      <c r="QBL47" s="19"/>
      <c r="QBM47" s="19"/>
      <c r="QBN47" s="19"/>
      <c r="QBO47" s="19"/>
      <c r="QBP47" s="19"/>
      <c r="QBQ47" s="19"/>
      <c r="QBR47" s="19"/>
      <c r="QBS47" s="19"/>
      <c r="QBT47" s="19"/>
      <c r="QBU47" s="19"/>
      <c r="QBV47" s="19"/>
      <c r="QBW47" s="19"/>
      <c r="QBX47" s="19"/>
      <c r="QBY47" s="19"/>
      <c r="QBZ47" s="19"/>
      <c r="QCA47" s="19"/>
      <c r="QCB47" s="19"/>
      <c r="QCC47" s="19"/>
      <c r="QCD47" s="19"/>
      <c r="QCE47" s="19"/>
      <c r="QCF47" s="19"/>
      <c r="QCG47" s="19"/>
      <c r="QCH47" s="19"/>
      <c r="QCI47" s="19"/>
      <c r="QCJ47" s="19"/>
      <c r="QCK47" s="19"/>
      <c r="QCL47" s="19"/>
      <c r="QCM47" s="19"/>
      <c r="QCN47" s="19"/>
      <c r="QCO47" s="19"/>
      <c r="QCP47" s="19"/>
      <c r="QCQ47" s="19"/>
      <c r="QCR47" s="19"/>
      <c r="QCS47" s="19"/>
      <c r="QCT47" s="19"/>
      <c r="QCU47" s="19"/>
      <c r="QCV47" s="19"/>
      <c r="QCW47" s="19"/>
      <c r="QCX47" s="19"/>
      <c r="QCY47" s="19"/>
      <c r="QCZ47" s="19"/>
      <c r="QDA47" s="19"/>
      <c r="QDB47" s="19"/>
      <c r="QDC47" s="19"/>
      <c r="QDD47" s="19"/>
      <c r="QDE47" s="19"/>
      <c r="QDF47" s="19"/>
      <c r="QDG47" s="19"/>
      <c r="QDH47" s="19"/>
      <c r="QDI47" s="19"/>
      <c r="QDJ47" s="19"/>
      <c r="QDK47" s="19"/>
      <c r="QDL47" s="19"/>
      <c r="QDM47" s="19"/>
      <c r="QDN47" s="19"/>
      <c r="QDO47" s="19"/>
      <c r="QDP47" s="19"/>
      <c r="QDQ47" s="19"/>
      <c r="QDR47" s="19"/>
      <c r="QDS47" s="19"/>
      <c r="QDT47" s="19"/>
      <c r="QDU47" s="19"/>
      <c r="QDV47" s="19"/>
      <c r="QDW47" s="19"/>
      <c r="QDX47" s="19"/>
      <c r="QDY47" s="19"/>
      <c r="QDZ47" s="19"/>
      <c r="QEA47" s="19"/>
      <c r="QEB47" s="19"/>
      <c r="QEC47" s="19"/>
      <c r="QED47" s="19"/>
      <c r="QEE47" s="19"/>
      <c r="QEF47" s="19"/>
      <c r="QEG47" s="19"/>
      <c r="QEH47" s="19"/>
      <c r="QEI47" s="19"/>
      <c r="QEJ47" s="19"/>
      <c r="QEK47" s="19"/>
      <c r="QEL47" s="19"/>
      <c r="QEM47" s="19"/>
      <c r="QEN47" s="19"/>
      <c r="QEO47" s="19"/>
      <c r="QEP47" s="19"/>
      <c r="QEQ47" s="19"/>
      <c r="QER47" s="19"/>
      <c r="QES47" s="19"/>
      <c r="QET47" s="19"/>
      <c r="QEU47" s="19"/>
      <c r="QEV47" s="19"/>
      <c r="QEW47" s="19"/>
      <c r="QEX47" s="19"/>
      <c r="QEY47" s="19"/>
      <c r="QEZ47" s="19"/>
      <c r="QFA47" s="19"/>
      <c r="QFB47" s="19"/>
      <c r="QFC47" s="19"/>
      <c r="QFD47" s="19"/>
      <c r="QFE47" s="19"/>
      <c r="QFF47" s="19"/>
      <c r="QFG47" s="19"/>
      <c r="QFH47" s="19"/>
      <c r="QFI47" s="19"/>
      <c r="QFJ47" s="19"/>
      <c r="QFK47" s="19"/>
      <c r="QFL47" s="19"/>
      <c r="QFM47" s="19"/>
      <c r="QFN47" s="19"/>
      <c r="QFO47" s="19"/>
      <c r="QFP47" s="19"/>
      <c r="QFQ47" s="19"/>
      <c r="QFR47" s="19"/>
      <c r="QFS47" s="19"/>
      <c r="QFT47" s="19"/>
      <c r="QFU47" s="19"/>
      <c r="QFV47" s="19"/>
      <c r="QFW47" s="19"/>
      <c r="QFX47" s="19"/>
      <c r="QFY47" s="19"/>
      <c r="QFZ47" s="19"/>
      <c r="QGA47" s="19"/>
      <c r="QGB47" s="19"/>
      <c r="QGC47" s="19"/>
      <c r="QGD47" s="19"/>
      <c r="QGE47" s="19"/>
      <c r="QGF47" s="19"/>
      <c r="QGG47" s="19"/>
      <c r="QGH47" s="19"/>
      <c r="QGI47" s="19"/>
      <c r="QGJ47" s="19"/>
      <c r="QGK47" s="19"/>
      <c r="QGL47" s="19"/>
      <c r="QGM47" s="19"/>
      <c r="QGN47" s="19"/>
      <c r="QGO47" s="19"/>
      <c r="QGP47" s="19"/>
      <c r="QGQ47" s="19"/>
      <c r="QGR47" s="19"/>
      <c r="QGS47" s="19"/>
      <c r="QGT47" s="19"/>
      <c r="QGU47" s="19"/>
      <c r="QGV47" s="19"/>
      <c r="QGW47" s="19"/>
      <c r="QGX47" s="19"/>
      <c r="QGY47" s="19"/>
      <c r="QGZ47" s="19"/>
      <c r="QHA47" s="19"/>
      <c r="QHB47" s="19"/>
      <c r="QHC47" s="19"/>
      <c r="QHD47" s="19"/>
      <c r="QHE47" s="19"/>
      <c r="QHF47" s="19"/>
      <c r="QHG47" s="19"/>
      <c r="QHH47" s="19"/>
      <c r="QHI47" s="19"/>
      <c r="QHJ47" s="19"/>
      <c r="QHK47" s="19"/>
      <c r="QHL47" s="19"/>
      <c r="QHM47" s="19"/>
      <c r="QHN47" s="19"/>
      <c r="QHO47" s="19"/>
      <c r="QHP47" s="19"/>
      <c r="QHQ47" s="19"/>
      <c r="QHR47" s="19"/>
      <c r="QHS47" s="19"/>
      <c r="QHT47" s="19"/>
      <c r="QHU47" s="19"/>
      <c r="QHV47" s="19"/>
      <c r="QHW47" s="19"/>
      <c r="QHX47" s="19"/>
      <c r="QHY47" s="19"/>
      <c r="QHZ47" s="19"/>
      <c r="QIA47" s="19"/>
      <c r="QIB47" s="19"/>
      <c r="QIC47" s="19"/>
      <c r="QID47" s="19"/>
      <c r="QIE47" s="19"/>
      <c r="QIF47" s="19"/>
      <c r="QIG47" s="19"/>
      <c r="QIH47" s="19"/>
      <c r="QII47" s="19"/>
      <c r="QIJ47" s="19"/>
      <c r="QIK47" s="19"/>
      <c r="QIL47" s="19"/>
      <c r="QIM47" s="19"/>
      <c r="QIN47" s="19"/>
      <c r="QIO47" s="19"/>
      <c r="QIP47" s="19"/>
      <c r="QIQ47" s="19"/>
      <c r="QIR47" s="19"/>
      <c r="QIS47" s="19"/>
      <c r="QIT47" s="19"/>
      <c r="QIU47" s="19"/>
      <c r="QIV47" s="19"/>
      <c r="QIW47" s="19"/>
      <c r="QIX47" s="19"/>
      <c r="QIY47" s="19"/>
      <c r="QIZ47" s="19"/>
      <c r="QJA47" s="19"/>
      <c r="QJB47" s="19"/>
      <c r="QJC47" s="19"/>
      <c r="QJD47" s="19"/>
      <c r="QJE47" s="19"/>
      <c r="QJF47" s="19"/>
      <c r="QJG47" s="19"/>
      <c r="QJH47" s="19"/>
      <c r="QJI47" s="19"/>
      <c r="QJJ47" s="19"/>
      <c r="QJK47" s="19"/>
      <c r="QJL47" s="19"/>
      <c r="QJM47" s="19"/>
      <c r="QJN47" s="19"/>
      <c r="QJO47" s="19"/>
      <c r="QJP47" s="19"/>
      <c r="QJQ47" s="19"/>
      <c r="QJR47" s="19"/>
      <c r="QJS47" s="19"/>
      <c r="QJT47" s="19"/>
      <c r="QJU47" s="19"/>
      <c r="QJV47" s="19"/>
      <c r="QJW47" s="19"/>
      <c r="QJX47" s="19"/>
      <c r="QJY47" s="19"/>
      <c r="QJZ47" s="19"/>
      <c r="QKA47" s="19"/>
      <c r="QKB47" s="19"/>
      <c r="QKC47" s="19"/>
      <c r="QKD47" s="19"/>
      <c r="QKE47" s="19"/>
      <c r="QKF47" s="19"/>
      <c r="QKG47" s="19"/>
      <c r="QKH47" s="19"/>
      <c r="QKI47" s="19"/>
      <c r="QKJ47" s="19"/>
      <c r="QKK47" s="19"/>
      <c r="QKL47" s="19"/>
      <c r="QKM47" s="19"/>
      <c r="QKN47" s="19"/>
      <c r="QKO47" s="19"/>
      <c r="QKP47" s="19"/>
      <c r="QKQ47" s="19"/>
      <c r="QKR47" s="19"/>
      <c r="QKS47" s="19"/>
      <c r="QKT47" s="19"/>
      <c r="QKU47" s="19"/>
      <c r="QKV47" s="19"/>
      <c r="QKW47" s="19"/>
      <c r="QKX47" s="19"/>
      <c r="QKY47" s="19"/>
      <c r="QKZ47" s="19"/>
      <c r="QLA47" s="19"/>
      <c r="QLB47" s="19"/>
      <c r="QLC47" s="19"/>
      <c r="QLD47" s="19"/>
      <c r="QLE47" s="19"/>
      <c r="QLF47" s="19"/>
      <c r="QLG47" s="19"/>
      <c r="QLH47" s="19"/>
      <c r="QLI47" s="19"/>
      <c r="QLJ47" s="19"/>
      <c r="QLK47" s="19"/>
      <c r="QLL47" s="19"/>
      <c r="QLM47" s="19"/>
      <c r="QLN47" s="19"/>
      <c r="QLO47" s="19"/>
      <c r="QLP47" s="19"/>
      <c r="QLQ47" s="19"/>
      <c r="QLR47" s="19"/>
      <c r="QLS47" s="19"/>
      <c r="QLT47" s="19"/>
      <c r="QLU47" s="19"/>
      <c r="QLV47" s="19"/>
      <c r="QLW47" s="19"/>
      <c r="QLX47" s="19"/>
      <c r="QLY47" s="19"/>
      <c r="QLZ47" s="19"/>
      <c r="QMA47" s="19"/>
      <c r="QMB47" s="19"/>
      <c r="QMC47" s="19"/>
      <c r="QMD47" s="19"/>
      <c r="QME47" s="19"/>
      <c r="QMF47" s="19"/>
      <c r="QMG47" s="19"/>
      <c r="QMH47" s="19"/>
      <c r="QMI47" s="19"/>
      <c r="QMJ47" s="19"/>
      <c r="QMK47" s="19"/>
      <c r="QML47" s="19"/>
      <c r="QMM47" s="19"/>
      <c r="QMN47" s="19"/>
      <c r="QMO47" s="19"/>
      <c r="QMP47" s="19"/>
      <c r="QMQ47" s="19"/>
      <c r="QMR47" s="19"/>
      <c r="QMS47" s="19"/>
      <c r="QMT47" s="19"/>
      <c r="QMU47" s="19"/>
      <c r="QMV47" s="19"/>
      <c r="QMW47" s="19"/>
      <c r="QMX47" s="19"/>
      <c r="QMY47" s="19"/>
      <c r="QMZ47" s="19"/>
      <c r="QNA47" s="19"/>
      <c r="QNB47" s="19"/>
      <c r="QNC47" s="19"/>
      <c r="QND47" s="19"/>
      <c r="QNE47" s="19"/>
      <c r="QNF47" s="19"/>
      <c r="QNG47" s="19"/>
      <c r="QNH47" s="19"/>
      <c r="QNI47" s="19"/>
      <c r="QNJ47" s="19"/>
      <c r="QNK47" s="19"/>
      <c r="QNL47" s="19"/>
      <c r="QNM47" s="19"/>
      <c r="QNN47" s="19"/>
      <c r="QNO47" s="19"/>
      <c r="QNP47" s="19"/>
      <c r="QNQ47" s="19"/>
      <c r="QNR47" s="19"/>
      <c r="QNS47" s="19"/>
      <c r="QNT47" s="19"/>
      <c r="QNU47" s="19"/>
      <c r="QNV47" s="19"/>
      <c r="QNW47" s="19"/>
      <c r="QNX47" s="19"/>
      <c r="QNY47" s="19"/>
      <c r="QNZ47" s="19"/>
      <c r="QOA47" s="19"/>
      <c r="QOB47" s="19"/>
      <c r="QOC47" s="19"/>
      <c r="QOD47" s="19"/>
      <c r="QOE47" s="19"/>
      <c r="QOF47" s="19"/>
      <c r="QOG47" s="19"/>
      <c r="QOH47" s="19"/>
      <c r="QOI47" s="19"/>
      <c r="QOJ47" s="19"/>
      <c r="QOK47" s="19"/>
      <c r="QOL47" s="19"/>
      <c r="QOM47" s="19"/>
      <c r="QON47" s="19"/>
      <c r="QOO47" s="19"/>
      <c r="QOP47" s="19"/>
      <c r="QOQ47" s="19"/>
      <c r="QOR47" s="19"/>
      <c r="QOS47" s="19"/>
      <c r="QOT47" s="19"/>
      <c r="QOU47" s="19"/>
      <c r="QOV47" s="19"/>
      <c r="QOW47" s="19"/>
      <c r="QOX47" s="19"/>
      <c r="QOY47" s="19"/>
      <c r="QOZ47" s="19"/>
      <c r="QPA47" s="19"/>
      <c r="QPB47" s="19"/>
      <c r="QPC47" s="19"/>
      <c r="QPD47" s="19"/>
      <c r="QPE47" s="19"/>
      <c r="QPF47" s="19"/>
      <c r="QPG47" s="19"/>
      <c r="QPH47" s="19"/>
      <c r="QPI47" s="19"/>
      <c r="QPJ47" s="19"/>
      <c r="QPK47" s="19"/>
      <c r="QPL47" s="19"/>
      <c r="QPM47" s="19"/>
      <c r="QPN47" s="19"/>
      <c r="QPO47" s="19"/>
      <c r="QPP47" s="19"/>
      <c r="QPQ47" s="19"/>
      <c r="QPR47" s="19"/>
      <c r="QPS47" s="19"/>
      <c r="QPT47" s="19"/>
      <c r="QPU47" s="19"/>
      <c r="QPV47" s="19"/>
      <c r="QPW47" s="19"/>
      <c r="QPX47" s="19"/>
      <c r="QPY47" s="19"/>
      <c r="QPZ47" s="19"/>
      <c r="QQA47" s="19"/>
      <c r="QQB47" s="19"/>
      <c r="QQC47" s="19"/>
      <c r="QQD47" s="19"/>
      <c r="QQE47" s="19"/>
      <c r="QQF47" s="19"/>
      <c r="QQG47" s="19"/>
      <c r="QQH47" s="19"/>
      <c r="QQI47" s="19"/>
      <c r="QQJ47" s="19"/>
      <c r="QQK47" s="19"/>
      <c r="QQL47" s="19"/>
      <c r="QQM47" s="19"/>
      <c r="QQN47" s="19"/>
      <c r="QQO47" s="19"/>
      <c r="QQP47" s="19"/>
      <c r="QQQ47" s="19"/>
      <c r="QQR47" s="19"/>
      <c r="QQS47" s="19"/>
      <c r="QQT47" s="19"/>
      <c r="QQU47" s="19"/>
      <c r="QQV47" s="19"/>
      <c r="QQW47" s="19"/>
      <c r="QQX47" s="19"/>
      <c r="QQY47" s="19"/>
      <c r="QQZ47" s="19"/>
      <c r="QRA47" s="19"/>
      <c r="QRB47" s="19"/>
      <c r="QRC47" s="19"/>
      <c r="QRD47" s="19"/>
      <c r="QRE47" s="19"/>
      <c r="QRF47" s="19"/>
      <c r="QRG47" s="19"/>
      <c r="QRH47" s="19"/>
      <c r="QRI47" s="19"/>
      <c r="QRJ47" s="19"/>
      <c r="QRK47" s="19"/>
      <c r="QRL47" s="19"/>
      <c r="QRM47" s="19"/>
      <c r="QRN47" s="19"/>
      <c r="QRO47" s="19"/>
      <c r="QRP47" s="19"/>
      <c r="QRQ47" s="19"/>
      <c r="QRR47" s="19"/>
      <c r="QRS47" s="19"/>
      <c r="QRT47" s="19"/>
      <c r="QRU47" s="19"/>
      <c r="QRV47" s="19"/>
      <c r="QRW47" s="19"/>
      <c r="QRX47" s="19"/>
      <c r="QRY47" s="19"/>
      <c r="QRZ47" s="19"/>
      <c r="QSA47" s="19"/>
      <c r="QSB47" s="19"/>
      <c r="QSC47" s="19"/>
      <c r="QSD47" s="19"/>
      <c r="QSE47" s="19"/>
      <c r="QSF47" s="19"/>
      <c r="QSG47" s="19"/>
      <c r="QSH47" s="19"/>
      <c r="QSI47" s="19"/>
      <c r="QSJ47" s="19"/>
      <c r="QSK47" s="19"/>
      <c r="QSL47" s="19"/>
      <c r="QSM47" s="19"/>
      <c r="QSN47" s="19"/>
      <c r="QSO47" s="19"/>
      <c r="QSP47" s="19"/>
      <c r="QSQ47" s="19"/>
      <c r="QSR47" s="19"/>
      <c r="QSS47" s="19"/>
      <c r="QST47" s="19"/>
      <c r="QSU47" s="19"/>
      <c r="QSV47" s="19"/>
      <c r="QSW47" s="19"/>
      <c r="QSX47" s="19"/>
      <c r="QSY47" s="19"/>
      <c r="QSZ47" s="19"/>
      <c r="QTA47" s="19"/>
      <c r="QTB47" s="19"/>
      <c r="QTC47" s="19"/>
      <c r="QTD47" s="19"/>
      <c r="QTE47" s="19"/>
      <c r="QTF47" s="19"/>
      <c r="QTG47" s="19"/>
      <c r="QTH47" s="19"/>
      <c r="QTI47" s="19"/>
      <c r="QTJ47" s="19"/>
      <c r="QTK47" s="19"/>
      <c r="QTL47" s="19"/>
      <c r="QTM47" s="19"/>
      <c r="QTN47" s="19"/>
      <c r="QTO47" s="19"/>
      <c r="QTP47" s="19"/>
      <c r="QTQ47" s="19"/>
      <c r="QTR47" s="19"/>
      <c r="QTS47" s="19"/>
      <c r="QTT47" s="19"/>
      <c r="QTU47" s="19"/>
      <c r="QTV47" s="19"/>
      <c r="QTW47" s="19"/>
      <c r="QTX47" s="19"/>
      <c r="QTY47" s="19"/>
      <c r="QTZ47" s="19"/>
      <c r="QUA47" s="19"/>
      <c r="QUB47" s="19"/>
      <c r="QUC47" s="19"/>
      <c r="QUD47" s="19"/>
      <c r="QUE47" s="19"/>
      <c r="QUF47" s="19"/>
      <c r="QUG47" s="19"/>
      <c r="QUH47" s="19"/>
      <c r="QUI47" s="19"/>
      <c r="QUJ47" s="19"/>
      <c r="QUK47" s="19"/>
      <c r="QUL47" s="19"/>
      <c r="QUM47" s="19"/>
      <c r="QUN47" s="19"/>
      <c r="QUO47" s="19"/>
      <c r="QUP47" s="19"/>
      <c r="QUQ47" s="19"/>
      <c r="QUR47" s="19"/>
      <c r="QUS47" s="19"/>
      <c r="QUT47" s="19"/>
      <c r="QUU47" s="19"/>
      <c r="QUV47" s="19"/>
      <c r="QUW47" s="19"/>
      <c r="QUX47" s="19"/>
      <c r="QUY47" s="19"/>
      <c r="QUZ47" s="19"/>
      <c r="QVA47" s="19"/>
      <c r="QVB47" s="19"/>
      <c r="QVC47" s="19"/>
      <c r="QVD47" s="19"/>
      <c r="QVE47" s="19"/>
      <c r="QVF47" s="19"/>
      <c r="QVG47" s="19"/>
      <c r="QVH47" s="19"/>
      <c r="QVI47" s="19"/>
      <c r="QVJ47" s="19"/>
      <c r="QVK47" s="19"/>
      <c r="QVL47" s="19"/>
      <c r="QVM47" s="19"/>
      <c r="QVN47" s="19"/>
      <c r="QVO47" s="19"/>
      <c r="QVP47" s="19"/>
      <c r="QVQ47" s="19"/>
      <c r="QVR47" s="19"/>
      <c r="QVS47" s="19"/>
      <c r="QVT47" s="19"/>
      <c r="QVU47" s="19"/>
      <c r="QVV47" s="19"/>
      <c r="QVW47" s="19"/>
      <c r="QVX47" s="19"/>
      <c r="QVY47" s="19"/>
      <c r="QVZ47" s="19"/>
      <c r="QWA47" s="19"/>
      <c r="QWB47" s="19"/>
      <c r="QWC47" s="19"/>
      <c r="QWD47" s="19"/>
      <c r="QWE47" s="19"/>
      <c r="QWF47" s="19"/>
      <c r="QWG47" s="19"/>
      <c r="QWH47" s="19"/>
      <c r="QWI47" s="19"/>
      <c r="QWJ47" s="19"/>
      <c r="QWK47" s="19"/>
      <c r="QWL47" s="19"/>
      <c r="QWM47" s="19"/>
      <c r="QWN47" s="19"/>
      <c r="QWO47" s="19"/>
      <c r="QWP47" s="19"/>
      <c r="QWQ47" s="19"/>
      <c r="QWR47" s="19"/>
      <c r="QWS47" s="19"/>
      <c r="QWT47" s="19"/>
      <c r="QWU47" s="19"/>
      <c r="QWV47" s="19"/>
      <c r="QWW47" s="19"/>
      <c r="QWX47" s="19"/>
      <c r="QWY47" s="19"/>
      <c r="QWZ47" s="19"/>
      <c r="QXA47" s="19"/>
      <c r="QXB47" s="19"/>
      <c r="QXC47" s="19"/>
      <c r="QXD47" s="19"/>
      <c r="QXE47" s="19"/>
      <c r="QXF47" s="19"/>
      <c r="QXG47" s="19"/>
      <c r="QXH47" s="19"/>
      <c r="QXI47" s="19"/>
      <c r="QXJ47" s="19"/>
      <c r="QXK47" s="19"/>
      <c r="QXL47" s="19"/>
      <c r="QXM47" s="19"/>
      <c r="QXN47" s="19"/>
      <c r="QXO47" s="19"/>
      <c r="QXP47" s="19"/>
      <c r="QXQ47" s="19"/>
      <c r="QXR47" s="19"/>
      <c r="QXS47" s="19"/>
      <c r="QXT47" s="19"/>
      <c r="QXU47" s="19"/>
      <c r="QXV47" s="19"/>
      <c r="QXW47" s="19"/>
      <c r="QXX47" s="19"/>
      <c r="QXY47" s="19"/>
      <c r="QXZ47" s="19"/>
      <c r="QYA47" s="19"/>
      <c r="QYB47" s="19"/>
      <c r="QYC47" s="19"/>
      <c r="QYD47" s="19"/>
      <c r="QYE47" s="19"/>
      <c r="QYF47" s="19"/>
      <c r="QYG47" s="19"/>
      <c r="QYH47" s="19"/>
      <c r="QYI47" s="19"/>
      <c r="QYJ47" s="19"/>
      <c r="QYK47" s="19"/>
      <c r="QYL47" s="19"/>
      <c r="QYM47" s="19"/>
      <c r="QYN47" s="19"/>
      <c r="QYO47" s="19"/>
      <c r="QYP47" s="19"/>
      <c r="QYQ47" s="19"/>
      <c r="QYR47" s="19"/>
      <c r="QYS47" s="19"/>
      <c r="QYT47" s="19"/>
      <c r="QYU47" s="19"/>
      <c r="QYV47" s="19"/>
      <c r="QYW47" s="19"/>
      <c r="QYX47" s="19"/>
      <c r="QYY47" s="19"/>
      <c r="QYZ47" s="19"/>
      <c r="QZA47" s="19"/>
      <c r="QZB47" s="19"/>
      <c r="QZC47" s="19"/>
      <c r="QZD47" s="19"/>
      <c r="QZE47" s="19"/>
      <c r="QZF47" s="19"/>
      <c r="QZG47" s="19"/>
      <c r="QZH47" s="19"/>
      <c r="QZI47" s="19"/>
      <c r="QZJ47" s="19"/>
      <c r="QZK47" s="19"/>
      <c r="QZL47" s="19"/>
      <c r="QZM47" s="19"/>
      <c r="QZN47" s="19"/>
      <c r="QZO47" s="19"/>
      <c r="QZP47" s="19"/>
      <c r="QZQ47" s="19"/>
      <c r="QZR47" s="19"/>
      <c r="QZS47" s="19"/>
      <c r="QZT47" s="19"/>
      <c r="QZU47" s="19"/>
      <c r="QZV47" s="19"/>
      <c r="QZW47" s="19"/>
      <c r="QZX47" s="19"/>
      <c r="QZY47" s="19"/>
      <c r="QZZ47" s="19"/>
      <c r="RAA47" s="19"/>
      <c r="RAB47" s="19"/>
      <c r="RAC47" s="19"/>
      <c r="RAD47" s="19"/>
      <c r="RAE47" s="19"/>
      <c r="RAF47" s="19"/>
      <c r="RAG47" s="19"/>
      <c r="RAH47" s="19"/>
      <c r="RAI47" s="19"/>
      <c r="RAJ47" s="19"/>
      <c r="RAK47" s="19"/>
      <c r="RAL47" s="19"/>
      <c r="RAM47" s="19"/>
      <c r="RAN47" s="19"/>
      <c r="RAO47" s="19"/>
      <c r="RAP47" s="19"/>
      <c r="RAQ47" s="19"/>
      <c r="RAR47" s="19"/>
      <c r="RAS47" s="19"/>
      <c r="RAT47" s="19"/>
      <c r="RAU47" s="19"/>
      <c r="RAV47" s="19"/>
      <c r="RAW47" s="19"/>
      <c r="RAX47" s="19"/>
      <c r="RAY47" s="19"/>
      <c r="RAZ47" s="19"/>
      <c r="RBA47" s="19"/>
      <c r="RBB47" s="19"/>
      <c r="RBC47" s="19"/>
      <c r="RBD47" s="19"/>
      <c r="RBE47" s="19"/>
      <c r="RBF47" s="19"/>
      <c r="RBG47" s="19"/>
      <c r="RBH47" s="19"/>
      <c r="RBI47" s="19"/>
      <c r="RBJ47" s="19"/>
      <c r="RBK47" s="19"/>
      <c r="RBL47" s="19"/>
      <c r="RBM47" s="19"/>
      <c r="RBN47" s="19"/>
      <c r="RBO47" s="19"/>
      <c r="RBP47" s="19"/>
      <c r="RBQ47" s="19"/>
      <c r="RBR47" s="19"/>
      <c r="RBS47" s="19"/>
      <c r="RBT47" s="19"/>
      <c r="RBU47" s="19"/>
      <c r="RBV47" s="19"/>
      <c r="RBW47" s="19"/>
      <c r="RBX47" s="19"/>
      <c r="RBY47" s="19"/>
      <c r="RBZ47" s="19"/>
      <c r="RCA47" s="19"/>
      <c r="RCB47" s="19"/>
      <c r="RCC47" s="19"/>
      <c r="RCD47" s="19"/>
      <c r="RCE47" s="19"/>
      <c r="RCF47" s="19"/>
      <c r="RCG47" s="19"/>
      <c r="RCH47" s="19"/>
      <c r="RCI47" s="19"/>
      <c r="RCJ47" s="19"/>
      <c r="RCK47" s="19"/>
      <c r="RCL47" s="19"/>
      <c r="RCM47" s="19"/>
      <c r="RCN47" s="19"/>
      <c r="RCO47" s="19"/>
      <c r="RCP47" s="19"/>
      <c r="RCQ47" s="19"/>
      <c r="RCR47" s="19"/>
      <c r="RCS47" s="19"/>
      <c r="RCT47" s="19"/>
      <c r="RCU47" s="19"/>
      <c r="RCV47" s="19"/>
      <c r="RCW47" s="19"/>
      <c r="RCX47" s="19"/>
      <c r="RCY47" s="19"/>
      <c r="RCZ47" s="19"/>
      <c r="RDA47" s="19"/>
      <c r="RDB47" s="19"/>
      <c r="RDC47" s="19"/>
      <c r="RDD47" s="19"/>
      <c r="RDE47" s="19"/>
      <c r="RDF47" s="19"/>
      <c r="RDG47" s="19"/>
      <c r="RDH47" s="19"/>
      <c r="RDI47" s="19"/>
      <c r="RDJ47" s="19"/>
      <c r="RDK47" s="19"/>
      <c r="RDL47" s="19"/>
      <c r="RDM47" s="19"/>
      <c r="RDN47" s="19"/>
      <c r="RDO47" s="19"/>
      <c r="RDP47" s="19"/>
      <c r="RDQ47" s="19"/>
      <c r="RDR47" s="19"/>
      <c r="RDS47" s="19"/>
      <c r="RDT47" s="19"/>
      <c r="RDU47" s="19"/>
      <c r="RDV47" s="19"/>
      <c r="RDW47" s="19"/>
      <c r="RDX47" s="19"/>
      <c r="RDY47" s="19"/>
      <c r="RDZ47" s="19"/>
      <c r="REA47" s="19"/>
      <c r="REB47" s="19"/>
      <c r="REC47" s="19"/>
      <c r="RED47" s="19"/>
      <c r="REE47" s="19"/>
      <c r="REF47" s="19"/>
      <c r="REG47" s="19"/>
      <c r="REH47" s="19"/>
      <c r="REI47" s="19"/>
      <c r="REJ47" s="19"/>
      <c r="REK47" s="19"/>
      <c r="REL47" s="19"/>
      <c r="REM47" s="19"/>
      <c r="REN47" s="19"/>
      <c r="REO47" s="19"/>
      <c r="REP47" s="19"/>
      <c r="REQ47" s="19"/>
      <c r="RER47" s="19"/>
      <c r="RES47" s="19"/>
      <c r="RET47" s="19"/>
      <c r="REU47" s="19"/>
      <c r="REV47" s="19"/>
      <c r="REW47" s="19"/>
      <c r="REX47" s="19"/>
      <c r="REY47" s="19"/>
      <c r="REZ47" s="19"/>
      <c r="RFA47" s="19"/>
      <c r="RFB47" s="19"/>
      <c r="RFC47" s="19"/>
      <c r="RFD47" s="19"/>
      <c r="RFE47" s="19"/>
      <c r="RFF47" s="19"/>
      <c r="RFG47" s="19"/>
      <c r="RFH47" s="19"/>
      <c r="RFI47" s="19"/>
      <c r="RFJ47" s="19"/>
      <c r="RFK47" s="19"/>
      <c r="RFL47" s="19"/>
      <c r="RFM47" s="19"/>
      <c r="RFN47" s="19"/>
      <c r="RFO47" s="19"/>
      <c r="RFP47" s="19"/>
      <c r="RFQ47" s="19"/>
      <c r="RFR47" s="19"/>
      <c r="RFS47" s="19"/>
      <c r="RFT47" s="19"/>
      <c r="RFU47" s="19"/>
      <c r="RFV47" s="19"/>
      <c r="RFW47" s="19"/>
      <c r="RFX47" s="19"/>
      <c r="RFY47" s="19"/>
      <c r="RFZ47" s="19"/>
      <c r="RGA47" s="19"/>
      <c r="RGB47" s="19"/>
      <c r="RGC47" s="19"/>
      <c r="RGD47" s="19"/>
      <c r="RGE47" s="19"/>
      <c r="RGF47" s="19"/>
      <c r="RGG47" s="19"/>
      <c r="RGH47" s="19"/>
      <c r="RGI47" s="19"/>
      <c r="RGJ47" s="19"/>
      <c r="RGK47" s="19"/>
      <c r="RGL47" s="19"/>
      <c r="RGM47" s="19"/>
      <c r="RGN47" s="19"/>
      <c r="RGO47" s="19"/>
      <c r="RGP47" s="19"/>
      <c r="RGQ47" s="19"/>
      <c r="RGR47" s="19"/>
      <c r="RGS47" s="19"/>
      <c r="RGT47" s="19"/>
      <c r="RGU47" s="19"/>
      <c r="RGV47" s="19"/>
      <c r="RGW47" s="19"/>
      <c r="RGX47" s="19"/>
      <c r="RGY47" s="19"/>
      <c r="RGZ47" s="19"/>
      <c r="RHA47" s="19"/>
      <c r="RHB47" s="19"/>
      <c r="RHC47" s="19"/>
      <c r="RHD47" s="19"/>
      <c r="RHE47" s="19"/>
      <c r="RHF47" s="19"/>
      <c r="RHG47" s="19"/>
      <c r="RHH47" s="19"/>
      <c r="RHI47" s="19"/>
      <c r="RHJ47" s="19"/>
      <c r="RHK47" s="19"/>
      <c r="RHL47" s="19"/>
      <c r="RHM47" s="19"/>
      <c r="RHN47" s="19"/>
      <c r="RHO47" s="19"/>
      <c r="RHP47" s="19"/>
      <c r="RHQ47" s="19"/>
      <c r="RHR47" s="19"/>
      <c r="RHS47" s="19"/>
      <c r="RHT47" s="19"/>
      <c r="RHU47" s="19"/>
      <c r="RHV47" s="19"/>
      <c r="RHW47" s="19"/>
      <c r="RHX47" s="19"/>
      <c r="RHY47" s="19"/>
      <c r="RHZ47" s="19"/>
      <c r="RIA47" s="19"/>
      <c r="RIB47" s="19"/>
      <c r="RIC47" s="19"/>
      <c r="RID47" s="19"/>
      <c r="RIE47" s="19"/>
      <c r="RIF47" s="19"/>
      <c r="RIG47" s="19"/>
      <c r="RIH47" s="19"/>
      <c r="RII47" s="19"/>
      <c r="RIJ47" s="19"/>
      <c r="RIK47" s="19"/>
      <c r="RIL47" s="19"/>
      <c r="RIM47" s="19"/>
      <c r="RIN47" s="19"/>
      <c r="RIO47" s="19"/>
      <c r="RIP47" s="19"/>
      <c r="RIQ47" s="19"/>
      <c r="RIR47" s="19"/>
      <c r="RIS47" s="19"/>
      <c r="RIT47" s="19"/>
      <c r="RIU47" s="19"/>
      <c r="RIV47" s="19"/>
      <c r="RIW47" s="19"/>
      <c r="RIX47" s="19"/>
      <c r="RIY47" s="19"/>
      <c r="RIZ47" s="19"/>
      <c r="RJA47" s="19"/>
      <c r="RJB47" s="19"/>
      <c r="RJC47" s="19"/>
      <c r="RJD47" s="19"/>
      <c r="RJE47" s="19"/>
      <c r="RJF47" s="19"/>
      <c r="RJG47" s="19"/>
      <c r="RJH47" s="19"/>
      <c r="RJI47" s="19"/>
      <c r="RJJ47" s="19"/>
      <c r="RJK47" s="19"/>
      <c r="RJL47" s="19"/>
      <c r="RJM47" s="19"/>
      <c r="RJN47" s="19"/>
      <c r="RJO47" s="19"/>
      <c r="RJP47" s="19"/>
      <c r="RJQ47" s="19"/>
      <c r="RJR47" s="19"/>
      <c r="RJS47" s="19"/>
      <c r="RJT47" s="19"/>
      <c r="RJU47" s="19"/>
      <c r="RJV47" s="19"/>
      <c r="RJW47" s="19"/>
      <c r="RJX47" s="19"/>
      <c r="RJY47" s="19"/>
      <c r="RJZ47" s="19"/>
      <c r="RKA47" s="19"/>
      <c r="RKB47" s="19"/>
      <c r="RKC47" s="19"/>
      <c r="RKD47" s="19"/>
      <c r="RKE47" s="19"/>
      <c r="RKF47" s="19"/>
      <c r="RKG47" s="19"/>
      <c r="RKH47" s="19"/>
      <c r="RKI47" s="19"/>
      <c r="RKJ47" s="19"/>
      <c r="RKK47" s="19"/>
      <c r="RKL47" s="19"/>
      <c r="RKM47" s="19"/>
      <c r="RKN47" s="19"/>
      <c r="RKO47" s="19"/>
      <c r="RKP47" s="19"/>
      <c r="RKQ47" s="19"/>
      <c r="RKR47" s="19"/>
      <c r="RKS47" s="19"/>
      <c r="RKT47" s="19"/>
      <c r="RKU47" s="19"/>
      <c r="RKV47" s="19"/>
      <c r="RKW47" s="19"/>
      <c r="RKX47" s="19"/>
      <c r="RKY47" s="19"/>
      <c r="RKZ47" s="19"/>
      <c r="RLA47" s="19"/>
      <c r="RLB47" s="19"/>
      <c r="RLC47" s="19"/>
      <c r="RLD47" s="19"/>
      <c r="RLE47" s="19"/>
      <c r="RLF47" s="19"/>
      <c r="RLG47" s="19"/>
      <c r="RLH47" s="19"/>
      <c r="RLI47" s="19"/>
      <c r="RLJ47" s="19"/>
      <c r="RLK47" s="19"/>
      <c r="RLL47" s="19"/>
      <c r="RLM47" s="19"/>
      <c r="RLN47" s="19"/>
      <c r="RLO47" s="19"/>
      <c r="RLP47" s="19"/>
      <c r="RLQ47" s="19"/>
      <c r="RLR47" s="19"/>
      <c r="RLS47" s="19"/>
      <c r="RLT47" s="19"/>
      <c r="RLU47" s="19"/>
      <c r="RLV47" s="19"/>
      <c r="RLW47" s="19"/>
      <c r="RLX47" s="19"/>
      <c r="RLY47" s="19"/>
      <c r="RLZ47" s="19"/>
      <c r="RMA47" s="19"/>
      <c r="RMB47" s="19"/>
      <c r="RMC47" s="19"/>
      <c r="RMD47" s="19"/>
      <c r="RME47" s="19"/>
      <c r="RMF47" s="19"/>
      <c r="RMG47" s="19"/>
      <c r="RMH47" s="19"/>
      <c r="RMI47" s="19"/>
      <c r="RMJ47" s="19"/>
      <c r="RMK47" s="19"/>
      <c r="RML47" s="19"/>
      <c r="RMM47" s="19"/>
      <c r="RMN47" s="19"/>
      <c r="RMO47" s="19"/>
      <c r="RMP47" s="19"/>
      <c r="RMQ47" s="19"/>
      <c r="RMR47" s="19"/>
      <c r="RMS47" s="19"/>
      <c r="RMT47" s="19"/>
      <c r="RMU47" s="19"/>
      <c r="RMV47" s="19"/>
      <c r="RMW47" s="19"/>
      <c r="RMX47" s="19"/>
      <c r="RMY47" s="19"/>
      <c r="RMZ47" s="19"/>
      <c r="RNA47" s="19"/>
      <c r="RNB47" s="19"/>
      <c r="RNC47" s="19"/>
      <c r="RND47" s="19"/>
      <c r="RNE47" s="19"/>
      <c r="RNF47" s="19"/>
      <c r="RNG47" s="19"/>
      <c r="RNH47" s="19"/>
      <c r="RNI47" s="19"/>
      <c r="RNJ47" s="19"/>
      <c r="RNK47" s="19"/>
      <c r="RNL47" s="19"/>
      <c r="RNM47" s="19"/>
      <c r="RNN47" s="19"/>
      <c r="RNO47" s="19"/>
      <c r="RNP47" s="19"/>
      <c r="RNQ47" s="19"/>
      <c r="RNR47" s="19"/>
      <c r="RNS47" s="19"/>
      <c r="RNT47" s="19"/>
      <c r="RNU47" s="19"/>
      <c r="RNV47" s="19"/>
      <c r="RNW47" s="19"/>
      <c r="RNX47" s="19"/>
      <c r="RNY47" s="19"/>
      <c r="RNZ47" s="19"/>
      <c r="ROA47" s="19"/>
      <c r="ROB47" s="19"/>
      <c r="ROC47" s="19"/>
      <c r="ROD47" s="19"/>
      <c r="ROE47" s="19"/>
      <c r="ROF47" s="19"/>
      <c r="ROG47" s="19"/>
      <c r="ROH47" s="19"/>
      <c r="ROI47" s="19"/>
      <c r="ROJ47" s="19"/>
      <c r="ROK47" s="19"/>
      <c r="ROL47" s="19"/>
      <c r="ROM47" s="19"/>
      <c r="RON47" s="19"/>
      <c r="ROO47" s="19"/>
      <c r="ROP47" s="19"/>
      <c r="ROQ47" s="19"/>
      <c r="ROR47" s="19"/>
      <c r="ROS47" s="19"/>
      <c r="ROT47" s="19"/>
      <c r="ROU47" s="19"/>
      <c r="ROV47" s="19"/>
      <c r="ROW47" s="19"/>
      <c r="ROX47" s="19"/>
      <c r="ROY47" s="19"/>
      <c r="ROZ47" s="19"/>
      <c r="RPA47" s="19"/>
      <c r="RPB47" s="19"/>
      <c r="RPC47" s="19"/>
      <c r="RPD47" s="19"/>
      <c r="RPE47" s="19"/>
      <c r="RPF47" s="19"/>
      <c r="RPG47" s="19"/>
      <c r="RPH47" s="19"/>
      <c r="RPI47" s="19"/>
      <c r="RPJ47" s="19"/>
      <c r="RPK47" s="19"/>
      <c r="RPL47" s="19"/>
      <c r="RPM47" s="19"/>
      <c r="RPN47" s="19"/>
      <c r="RPO47" s="19"/>
      <c r="RPP47" s="19"/>
      <c r="RPQ47" s="19"/>
      <c r="RPR47" s="19"/>
      <c r="RPS47" s="19"/>
      <c r="RPT47" s="19"/>
      <c r="RPU47" s="19"/>
      <c r="RPV47" s="19"/>
      <c r="RPW47" s="19"/>
      <c r="RPX47" s="19"/>
      <c r="RPY47" s="19"/>
      <c r="RPZ47" s="19"/>
      <c r="RQA47" s="19"/>
      <c r="RQB47" s="19"/>
      <c r="RQC47" s="19"/>
      <c r="RQD47" s="19"/>
      <c r="RQE47" s="19"/>
      <c r="RQF47" s="19"/>
      <c r="RQG47" s="19"/>
      <c r="RQH47" s="19"/>
      <c r="RQI47" s="19"/>
      <c r="RQJ47" s="19"/>
      <c r="RQK47" s="19"/>
      <c r="RQL47" s="19"/>
      <c r="RQM47" s="19"/>
      <c r="RQN47" s="19"/>
      <c r="RQO47" s="19"/>
      <c r="RQP47" s="19"/>
      <c r="RQQ47" s="19"/>
      <c r="RQR47" s="19"/>
      <c r="RQS47" s="19"/>
      <c r="RQT47" s="19"/>
      <c r="RQU47" s="19"/>
      <c r="RQV47" s="19"/>
      <c r="RQW47" s="19"/>
      <c r="RQX47" s="19"/>
      <c r="RQY47" s="19"/>
      <c r="RQZ47" s="19"/>
      <c r="RRA47" s="19"/>
      <c r="RRB47" s="19"/>
      <c r="RRC47" s="19"/>
      <c r="RRD47" s="19"/>
      <c r="RRE47" s="19"/>
      <c r="RRF47" s="19"/>
      <c r="RRG47" s="19"/>
      <c r="RRH47" s="19"/>
      <c r="RRI47" s="19"/>
      <c r="RRJ47" s="19"/>
      <c r="RRK47" s="19"/>
      <c r="RRL47" s="19"/>
      <c r="RRM47" s="19"/>
      <c r="RRN47" s="19"/>
      <c r="RRO47" s="19"/>
      <c r="RRP47" s="19"/>
      <c r="RRQ47" s="19"/>
      <c r="RRR47" s="19"/>
      <c r="RRS47" s="19"/>
      <c r="RRT47" s="19"/>
      <c r="RRU47" s="19"/>
      <c r="RRV47" s="19"/>
      <c r="RRW47" s="19"/>
      <c r="RRX47" s="19"/>
      <c r="RRY47" s="19"/>
      <c r="RRZ47" s="19"/>
      <c r="RSA47" s="19"/>
      <c r="RSB47" s="19"/>
      <c r="RSC47" s="19"/>
      <c r="RSD47" s="19"/>
      <c r="RSE47" s="19"/>
      <c r="RSF47" s="19"/>
      <c r="RSG47" s="19"/>
      <c r="RSH47" s="19"/>
      <c r="RSI47" s="19"/>
      <c r="RSJ47" s="19"/>
      <c r="RSK47" s="19"/>
      <c r="RSL47" s="19"/>
      <c r="RSM47" s="19"/>
      <c r="RSN47" s="19"/>
      <c r="RSO47" s="19"/>
      <c r="RSP47" s="19"/>
      <c r="RSQ47" s="19"/>
      <c r="RSR47" s="19"/>
      <c r="RSS47" s="19"/>
      <c r="RST47" s="19"/>
      <c r="RSU47" s="19"/>
      <c r="RSV47" s="19"/>
      <c r="RSW47" s="19"/>
      <c r="RSX47" s="19"/>
      <c r="RSY47" s="19"/>
      <c r="RSZ47" s="19"/>
      <c r="RTA47" s="19"/>
      <c r="RTB47" s="19"/>
      <c r="RTC47" s="19"/>
      <c r="RTD47" s="19"/>
      <c r="RTE47" s="19"/>
      <c r="RTF47" s="19"/>
      <c r="RTG47" s="19"/>
      <c r="RTH47" s="19"/>
      <c r="RTI47" s="19"/>
      <c r="RTJ47" s="19"/>
      <c r="RTK47" s="19"/>
      <c r="RTL47" s="19"/>
      <c r="RTM47" s="19"/>
      <c r="RTN47" s="19"/>
      <c r="RTO47" s="19"/>
      <c r="RTP47" s="19"/>
      <c r="RTQ47" s="19"/>
      <c r="RTR47" s="19"/>
      <c r="RTS47" s="19"/>
      <c r="RTT47" s="19"/>
      <c r="RTU47" s="19"/>
      <c r="RTV47" s="19"/>
      <c r="RTW47" s="19"/>
      <c r="RTX47" s="19"/>
      <c r="RTY47" s="19"/>
      <c r="RTZ47" s="19"/>
      <c r="RUA47" s="19"/>
      <c r="RUB47" s="19"/>
      <c r="RUC47" s="19"/>
      <c r="RUD47" s="19"/>
      <c r="RUE47" s="19"/>
      <c r="RUF47" s="19"/>
      <c r="RUG47" s="19"/>
      <c r="RUH47" s="19"/>
      <c r="RUI47" s="19"/>
      <c r="RUJ47" s="19"/>
      <c r="RUK47" s="19"/>
      <c r="RUL47" s="19"/>
      <c r="RUM47" s="19"/>
      <c r="RUN47" s="19"/>
      <c r="RUO47" s="19"/>
      <c r="RUP47" s="19"/>
      <c r="RUQ47" s="19"/>
      <c r="RUR47" s="19"/>
      <c r="RUS47" s="19"/>
      <c r="RUT47" s="19"/>
      <c r="RUU47" s="19"/>
      <c r="RUV47" s="19"/>
      <c r="RUW47" s="19"/>
      <c r="RUX47" s="19"/>
      <c r="RUY47" s="19"/>
      <c r="RUZ47" s="19"/>
      <c r="RVA47" s="19"/>
      <c r="RVB47" s="19"/>
      <c r="RVC47" s="19"/>
      <c r="RVD47" s="19"/>
      <c r="RVE47" s="19"/>
      <c r="RVF47" s="19"/>
      <c r="RVG47" s="19"/>
      <c r="RVH47" s="19"/>
      <c r="RVI47" s="19"/>
      <c r="RVJ47" s="19"/>
      <c r="RVK47" s="19"/>
      <c r="RVL47" s="19"/>
      <c r="RVM47" s="19"/>
      <c r="RVN47" s="19"/>
      <c r="RVO47" s="19"/>
      <c r="RVP47" s="19"/>
      <c r="RVQ47" s="19"/>
      <c r="RVR47" s="19"/>
      <c r="RVS47" s="19"/>
      <c r="RVT47" s="19"/>
      <c r="RVU47" s="19"/>
      <c r="RVV47" s="19"/>
      <c r="RVW47" s="19"/>
      <c r="RVX47" s="19"/>
      <c r="RVY47" s="19"/>
      <c r="RVZ47" s="19"/>
      <c r="RWA47" s="19"/>
      <c r="RWB47" s="19"/>
      <c r="RWC47" s="19"/>
      <c r="RWD47" s="19"/>
      <c r="RWE47" s="19"/>
      <c r="RWF47" s="19"/>
      <c r="RWG47" s="19"/>
      <c r="RWH47" s="19"/>
      <c r="RWI47" s="19"/>
      <c r="RWJ47" s="19"/>
      <c r="RWK47" s="19"/>
      <c r="RWL47" s="19"/>
      <c r="RWM47" s="19"/>
      <c r="RWN47" s="19"/>
      <c r="RWO47" s="19"/>
      <c r="RWP47" s="19"/>
      <c r="RWQ47" s="19"/>
      <c r="RWR47" s="19"/>
      <c r="RWS47" s="19"/>
      <c r="RWT47" s="19"/>
      <c r="RWU47" s="19"/>
      <c r="RWV47" s="19"/>
      <c r="RWW47" s="19"/>
      <c r="RWX47" s="19"/>
      <c r="RWY47" s="19"/>
      <c r="RWZ47" s="19"/>
      <c r="RXA47" s="19"/>
      <c r="RXB47" s="19"/>
      <c r="RXC47" s="19"/>
      <c r="RXD47" s="19"/>
      <c r="RXE47" s="19"/>
      <c r="RXF47" s="19"/>
      <c r="RXG47" s="19"/>
      <c r="RXH47" s="19"/>
      <c r="RXI47" s="19"/>
      <c r="RXJ47" s="19"/>
      <c r="RXK47" s="19"/>
      <c r="RXL47" s="19"/>
      <c r="RXM47" s="19"/>
      <c r="RXN47" s="19"/>
      <c r="RXO47" s="19"/>
      <c r="RXP47" s="19"/>
      <c r="RXQ47" s="19"/>
      <c r="RXR47" s="19"/>
      <c r="RXS47" s="19"/>
      <c r="RXT47" s="19"/>
      <c r="RXU47" s="19"/>
      <c r="RXV47" s="19"/>
      <c r="RXW47" s="19"/>
      <c r="RXX47" s="19"/>
      <c r="RXY47" s="19"/>
      <c r="RXZ47" s="19"/>
      <c r="RYA47" s="19"/>
      <c r="RYB47" s="19"/>
      <c r="RYC47" s="19"/>
      <c r="RYD47" s="19"/>
      <c r="RYE47" s="19"/>
      <c r="RYF47" s="19"/>
      <c r="RYG47" s="19"/>
      <c r="RYH47" s="19"/>
      <c r="RYI47" s="19"/>
      <c r="RYJ47" s="19"/>
      <c r="RYK47" s="19"/>
      <c r="RYL47" s="19"/>
      <c r="RYM47" s="19"/>
      <c r="RYN47" s="19"/>
      <c r="RYO47" s="19"/>
      <c r="RYP47" s="19"/>
      <c r="RYQ47" s="19"/>
      <c r="RYR47" s="19"/>
      <c r="RYS47" s="19"/>
      <c r="RYT47" s="19"/>
      <c r="RYU47" s="19"/>
      <c r="RYV47" s="19"/>
      <c r="RYW47" s="19"/>
      <c r="RYX47" s="19"/>
      <c r="RYY47" s="19"/>
      <c r="RYZ47" s="19"/>
      <c r="RZA47" s="19"/>
      <c r="RZB47" s="19"/>
      <c r="RZC47" s="19"/>
      <c r="RZD47" s="19"/>
      <c r="RZE47" s="19"/>
      <c r="RZF47" s="19"/>
      <c r="RZG47" s="19"/>
      <c r="RZH47" s="19"/>
      <c r="RZI47" s="19"/>
      <c r="RZJ47" s="19"/>
      <c r="RZK47" s="19"/>
      <c r="RZL47" s="19"/>
      <c r="RZM47" s="19"/>
      <c r="RZN47" s="19"/>
      <c r="RZO47" s="19"/>
      <c r="RZP47" s="19"/>
      <c r="RZQ47" s="19"/>
      <c r="RZR47" s="19"/>
      <c r="RZS47" s="19"/>
      <c r="RZT47" s="19"/>
      <c r="RZU47" s="19"/>
      <c r="RZV47" s="19"/>
      <c r="RZW47" s="19"/>
      <c r="RZX47" s="19"/>
      <c r="RZY47" s="19"/>
      <c r="RZZ47" s="19"/>
      <c r="SAA47" s="19"/>
      <c r="SAB47" s="19"/>
      <c r="SAC47" s="19"/>
      <c r="SAD47" s="19"/>
      <c r="SAE47" s="19"/>
      <c r="SAF47" s="19"/>
      <c r="SAG47" s="19"/>
      <c r="SAH47" s="19"/>
      <c r="SAI47" s="19"/>
      <c r="SAJ47" s="19"/>
      <c r="SAK47" s="19"/>
      <c r="SAL47" s="19"/>
      <c r="SAM47" s="19"/>
      <c r="SAN47" s="19"/>
      <c r="SAO47" s="19"/>
      <c r="SAP47" s="19"/>
      <c r="SAQ47" s="19"/>
      <c r="SAR47" s="19"/>
      <c r="SAS47" s="19"/>
      <c r="SAT47" s="19"/>
      <c r="SAU47" s="19"/>
      <c r="SAV47" s="19"/>
      <c r="SAW47" s="19"/>
      <c r="SAX47" s="19"/>
      <c r="SAY47" s="19"/>
      <c r="SAZ47" s="19"/>
      <c r="SBA47" s="19"/>
      <c r="SBB47" s="19"/>
      <c r="SBC47" s="19"/>
      <c r="SBD47" s="19"/>
      <c r="SBE47" s="19"/>
      <c r="SBF47" s="19"/>
      <c r="SBG47" s="19"/>
      <c r="SBH47" s="19"/>
      <c r="SBI47" s="19"/>
      <c r="SBJ47" s="19"/>
      <c r="SBK47" s="19"/>
      <c r="SBL47" s="19"/>
      <c r="SBM47" s="19"/>
      <c r="SBN47" s="19"/>
      <c r="SBO47" s="19"/>
      <c r="SBP47" s="19"/>
      <c r="SBQ47" s="19"/>
      <c r="SBR47" s="19"/>
      <c r="SBS47" s="19"/>
      <c r="SBT47" s="19"/>
      <c r="SBU47" s="19"/>
      <c r="SBV47" s="19"/>
      <c r="SBW47" s="19"/>
      <c r="SBX47" s="19"/>
      <c r="SBY47" s="19"/>
      <c r="SBZ47" s="19"/>
      <c r="SCA47" s="19"/>
      <c r="SCB47" s="19"/>
      <c r="SCC47" s="19"/>
      <c r="SCD47" s="19"/>
      <c r="SCE47" s="19"/>
      <c r="SCF47" s="19"/>
      <c r="SCG47" s="19"/>
      <c r="SCH47" s="19"/>
      <c r="SCI47" s="19"/>
      <c r="SCJ47" s="19"/>
      <c r="SCK47" s="19"/>
      <c r="SCL47" s="19"/>
      <c r="SCM47" s="19"/>
      <c r="SCN47" s="19"/>
      <c r="SCO47" s="19"/>
      <c r="SCP47" s="19"/>
      <c r="SCQ47" s="19"/>
      <c r="SCR47" s="19"/>
      <c r="SCS47" s="19"/>
      <c r="SCT47" s="19"/>
      <c r="SCU47" s="19"/>
      <c r="SCV47" s="19"/>
      <c r="SCW47" s="19"/>
      <c r="SCX47" s="19"/>
      <c r="SCY47" s="19"/>
      <c r="SCZ47" s="19"/>
      <c r="SDA47" s="19"/>
      <c r="SDB47" s="19"/>
      <c r="SDC47" s="19"/>
      <c r="SDD47" s="19"/>
      <c r="SDE47" s="19"/>
      <c r="SDF47" s="19"/>
      <c r="SDG47" s="19"/>
      <c r="SDH47" s="19"/>
      <c r="SDI47" s="19"/>
      <c r="SDJ47" s="19"/>
      <c r="SDK47" s="19"/>
      <c r="SDL47" s="19"/>
      <c r="SDM47" s="19"/>
      <c r="SDN47" s="19"/>
      <c r="SDO47" s="19"/>
      <c r="SDP47" s="19"/>
      <c r="SDQ47" s="19"/>
      <c r="SDR47" s="19"/>
      <c r="SDS47" s="19"/>
      <c r="SDT47" s="19"/>
      <c r="SDU47" s="19"/>
      <c r="SDV47" s="19"/>
      <c r="SDW47" s="19"/>
      <c r="SDX47" s="19"/>
      <c r="SDY47" s="19"/>
      <c r="SDZ47" s="19"/>
      <c r="SEA47" s="19"/>
      <c r="SEB47" s="19"/>
      <c r="SEC47" s="19"/>
      <c r="SED47" s="19"/>
      <c r="SEE47" s="19"/>
      <c r="SEF47" s="19"/>
      <c r="SEG47" s="19"/>
      <c r="SEH47" s="19"/>
      <c r="SEI47" s="19"/>
      <c r="SEJ47" s="19"/>
      <c r="SEK47" s="19"/>
      <c r="SEL47" s="19"/>
      <c r="SEM47" s="19"/>
      <c r="SEN47" s="19"/>
      <c r="SEO47" s="19"/>
      <c r="SEP47" s="19"/>
      <c r="SEQ47" s="19"/>
      <c r="SER47" s="19"/>
      <c r="SES47" s="19"/>
      <c r="SET47" s="19"/>
      <c r="SEU47" s="19"/>
      <c r="SEV47" s="19"/>
      <c r="SEW47" s="19"/>
      <c r="SEX47" s="19"/>
      <c r="SEY47" s="19"/>
      <c r="SEZ47" s="19"/>
      <c r="SFA47" s="19"/>
      <c r="SFB47" s="19"/>
      <c r="SFC47" s="19"/>
      <c r="SFD47" s="19"/>
      <c r="SFE47" s="19"/>
      <c r="SFF47" s="19"/>
      <c r="SFG47" s="19"/>
      <c r="SFH47" s="19"/>
      <c r="SFI47" s="19"/>
      <c r="SFJ47" s="19"/>
      <c r="SFK47" s="19"/>
      <c r="SFL47" s="19"/>
      <c r="SFM47" s="19"/>
      <c r="SFN47" s="19"/>
      <c r="SFO47" s="19"/>
      <c r="SFP47" s="19"/>
      <c r="SFQ47" s="19"/>
      <c r="SFR47" s="19"/>
      <c r="SFS47" s="19"/>
      <c r="SFT47" s="19"/>
      <c r="SFU47" s="19"/>
      <c r="SFV47" s="19"/>
      <c r="SFW47" s="19"/>
      <c r="SFX47" s="19"/>
      <c r="SFY47" s="19"/>
      <c r="SFZ47" s="19"/>
      <c r="SGA47" s="19"/>
      <c r="SGB47" s="19"/>
      <c r="SGC47" s="19"/>
      <c r="SGD47" s="19"/>
      <c r="SGE47" s="19"/>
      <c r="SGF47" s="19"/>
      <c r="SGG47" s="19"/>
      <c r="SGH47" s="19"/>
      <c r="SGI47" s="19"/>
      <c r="SGJ47" s="19"/>
      <c r="SGK47" s="19"/>
      <c r="SGL47" s="19"/>
      <c r="SGM47" s="19"/>
      <c r="SGN47" s="19"/>
      <c r="SGO47" s="19"/>
      <c r="SGP47" s="19"/>
      <c r="SGQ47" s="19"/>
      <c r="SGR47" s="19"/>
      <c r="SGS47" s="19"/>
      <c r="SGT47" s="19"/>
      <c r="SGU47" s="19"/>
      <c r="SGV47" s="19"/>
      <c r="SGW47" s="19"/>
      <c r="SGX47" s="19"/>
      <c r="SGY47" s="19"/>
      <c r="SGZ47" s="19"/>
      <c r="SHA47" s="19"/>
      <c r="SHB47" s="19"/>
      <c r="SHC47" s="19"/>
      <c r="SHD47" s="19"/>
      <c r="SHE47" s="19"/>
      <c r="SHF47" s="19"/>
      <c r="SHG47" s="19"/>
      <c r="SHH47" s="19"/>
      <c r="SHI47" s="19"/>
      <c r="SHJ47" s="19"/>
      <c r="SHK47" s="19"/>
      <c r="SHL47" s="19"/>
      <c r="SHM47" s="19"/>
      <c r="SHN47" s="19"/>
      <c r="SHO47" s="19"/>
      <c r="SHP47" s="19"/>
      <c r="SHQ47" s="19"/>
      <c r="SHR47" s="19"/>
      <c r="SHS47" s="19"/>
      <c r="SHT47" s="19"/>
      <c r="SHU47" s="19"/>
      <c r="SHV47" s="19"/>
      <c r="SHW47" s="19"/>
      <c r="SHX47" s="19"/>
      <c r="SHY47" s="19"/>
      <c r="SHZ47" s="19"/>
      <c r="SIA47" s="19"/>
      <c r="SIB47" s="19"/>
      <c r="SIC47" s="19"/>
      <c r="SID47" s="19"/>
      <c r="SIE47" s="19"/>
      <c r="SIF47" s="19"/>
      <c r="SIG47" s="19"/>
      <c r="SIH47" s="19"/>
      <c r="SII47" s="19"/>
      <c r="SIJ47" s="19"/>
      <c r="SIK47" s="19"/>
      <c r="SIL47" s="19"/>
      <c r="SIM47" s="19"/>
      <c r="SIN47" s="19"/>
      <c r="SIO47" s="19"/>
      <c r="SIP47" s="19"/>
      <c r="SIQ47" s="19"/>
      <c r="SIR47" s="19"/>
      <c r="SIS47" s="19"/>
      <c r="SIT47" s="19"/>
      <c r="SIU47" s="19"/>
      <c r="SIV47" s="19"/>
      <c r="SIW47" s="19"/>
      <c r="SIX47" s="19"/>
      <c r="SIY47" s="19"/>
      <c r="SIZ47" s="19"/>
      <c r="SJA47" s="19"/>
      <c r="SJB47" s="19"/>
      <c r="SJC47" s="19"/>
      <c r="SJD47" s="19"/>
      <c r="SJE47" s="19"/>
      <c r="SJF47" s="19"/>
      <c r="SJG47" s="19"/>
      <c r="SJH47" s="19"/>
      <c r="SJI47" s="19"/>
      <c r="SJJ47" s="19"/>
      <c r="SJK47" s="19"/>
      <c r="SJL47" s="19"/>
      <c r="SJM47" s="19"/>
      <c r="SJN47" s="19"/>
      <c r="SJO47" s="19"/>
      <c r="SJP47" s="19"/>
      <c r="SJQ47" s="19"/>
      <c r="SJR47" s="19"/>
      <c r="SJS47" s="19"/>
      <c r="SJT47" s="19"/>
      <c r="SJU47" s="19"/>
      <c r="SJV47" s="19"/>
      <c r="SJW47" s="19"/>
      <c r="SJX47" s="19"/>
      <c r="SJY47" s="19"/>
      <c r="SJZ47" s="19"/>
      <c r="SKA47" s="19"/>
      <c r="SKB47" s="19"/>
      <c r="SKC47" s="19"/>
      <c r="SKD47" s="19"/>
      <c r="SKE47" s="19"/>
      <c r="SKF47" s="19"/>
      <c r="SKG47" s="19"/>
      <c r="SKH47" s="19"/>
      <c r="SKI47" s="19"/>
      <c r="SKJ47" s="19"/>
      <c r="SKK47" s="19"/>
      <c r="SKL47" s="19"/>
      <c r="SKM47" s="19"/>
      <c r="SKN47" s="19"/>
      <c r="SKO47" s="19"/>
      <c r="SKP47" s="19"/>
      <c r="SKQ47" s="19"/>
      <c r="SKR47" s="19"/>
      <c r="SKS47" s="19"/>
      <c r="SKT47" s="19"/>
      <c r="SKU47" s="19"/>
      <c r="SKV47" s="19"/>
      <c r="SKW47" s="19"/>
      <c r="SKX47" s="19"/>
      <c r="SKY47" s="19"/>
      <c r="SKZ47" s="19"/>
      <c r="SLA47" s="19"/>
      <c r="SLB47" s="19"/>
      <c r="SLC47" s="19"/>
      <c r="SLD47" s="19"/>
      <c r="SLE47" s="19"/>
      <c r="SLF47" s="19"/>
      <c r="SLG47" s="19"/>
      <c r="SLH47" s="19"/>
      <c r="SLI47" s="19"/>
      <c r="SLJ47" s="19"/>
      <c r="SLK47" s="19"/>
      <c r="SLL47" s="19"/>
      <c r="SLM47" s="19"/>
      <c r="SLN47" s="19"/>
      <c r="SLO47" s="19"/>
      <c r="SLP47" s="19"/>
      <c r="SLQ47" s="19"/>
      <c r="SLR47" s="19"/>
      <c r="SLS47" s="19"/>
      <c r="SLT47" s="19"/>
      <c r="SLU47" s="19"/>
      <c r="SLV47" s="19"/>
      <c r="SLW47" s="19"/>
      <c r="SLX47" s="19"/>
      <c r="SLY47" s="19"/>
      <c r="SLZ47" s="19"/>
      <c r="SMA47" s="19"/>
      <c r="SMB47" s="19"/>
      <c r="SMC47" s="19"/>
      <c r="SMD47" s="19"/>
      <c r="SME47" s="19"/>
      <c r="SMF47" s="19"/>
      <c r="SMG47" s="19"/>
      <c r="SMH47" s="19"/>
      <c r="SMI47" s="19"/>
      <c r="SMJ47" s="19"/>
      <c r="SMK47" s="19"/>
      <c r="SML47" s="19"/>
      <c r="SMM47" s="19"/>
      <c r="SMN47" s="19"/>
      <c r="SMO47" s="19"/>
      <c r="SMP47" s="19"/>
      <c r="SMQ47" s="19"/>
      <c r="SMR47" s="19"/>
      <c r="SMS47" s="19"/>
      <c r="SMT47" s="19"/>
      <c r="SMU47" s="19"/>
      <c r="SMV47" s="19"/>
      <c r="SMW47" s="19"/>
      <c r="SMX47" s="19"/>
      <c r="SMY47" s="19"/>
      <c r="SMZ47" s="19"/>
      <c r="SNA47" s="19"/>
      <c r="SNB47" s="19"/>
      <c r="SNC47" s="19"/>
      <c r="SND47" s="19"/>
      <c r="SNE47" s="19"/>
      <c r="SNF47" s="19"/>
      <c r="SNG47" s="19"/>
      <c r="SNH47" s="19"/>
      <c r="SNI47" s="19"/>
      <c r="SNJ47" s="19"/>
      <c r="SNK47" s="19"/>
      <c r="SNL47" s="19"/>
      <c r="SNM47" s="19"/>
      <c r="SNN47" s="19"/>
      <c r="SNO47" s="19"/>
      <c r="SNP47" s="19"/>
      <c r="SNQ47" s="19"/>
      <c r="SNR47" s="19"/>
      <c r="SNS47" s="19"/>
      <c r="SNT47" s="19"/>
      <c r="SNU47" s="19"/>
      <c r="SNV47" s="19"/>
      <c r="SNW47" s="19"/>
      <c r="SNX47" s="19"/>
      <c r="SNY47" s="19"/>
      <c r="SNZ47" s="19"/>
      <c r="SOA47" s="19"/>
      <c r="SOB47" s="19"/>
      <c r="SOC47" s="19"/>
      <c r="SOD47" s="19"/>
      <c r="SOE47" s="19"/>
      <c r="SOF47" s="19"/>
      <c r="SOG47" s="19"/>
      <c r="SOH47" s="19"/>
      <c r="SOI47" s="19"/>
      <c r="SOJ47" s="19"/>
      <c r="SOK47" s="19"/>
      <c r="SOL47" s="19"/>
      <c r="SOM47" s="19"/>
      <c r="SON47" s="19"/>
      <c r="SOO47" s="19"/>
      <c r="SOP47" s="19"/>
      <c r="SOQ47" s="19"/>
      <c r="SOR47" s="19"/>
      <c r="SOS47" s="19"/>
      <c r="SOT47" s="19"/>
      <c r="SOU47" s="19"/>
      <c r="SOV47" s="19"/>
      <c r="SOW47" s="19"/>
      <c r="SOX47" s="19"/>
      <c r="SOY47" s="19"/>
      <c r="SOZ47" s="19"/>
      <c r="SPA47" s="19"/>
      <c r="SPB47" s="19"/>
      <c r="SPC47" s="19"/>
      <c r="SPD47" s="19"/>
      <c r="SPE47" s="19"/>
      <c r="SPF47" s="19"/>
      <c r="SPG47" s="19"/>
      <c r="SPH47" s="19"/>
      <c r="SPI47" s="19"/>
      <c r="SPJ47" s="19"/>
      <c r="SPK47" s="19"/>
      <c r="SPL47" s="19"/>
      <c r="SPM47" s="19"/>
      <c r="SPN47" s="19"/>
      <c r="SPO47" s="19"/>
      <c r="SPP47" s="19"/>
      <c r="SPQ47" s="19"/>
      <c r="SPR47" s="19"/>
      <c r="SPS47" s="19"/>
      <c r="SPT47" s="19"/>
      <c r="SPU47" s="19"/>
      <c r="SPV47" s="19"/>
      <c r="SPW47" s="19"/>
      <c r="SPX47" s="19"/>
      <c r="SPY47" s="19"/>
      <c r="SPZ47" s="19"/>
      <c r="SQA47" s="19"/>
      <c r="SQB47" s="19"/>
      <c r="SQC47" s="19"/>
      <c r="SQD47" s="19"/>
      <c r="SQE47" s="19"/>
      <c r="SQF47" s="19"/>
      <c r="SQG47" s="19"/>
      <c r="SQH47" s="19"/>
      <c r="SQI47" s="19"/>
      <c r="SQJ47" s="19"/>
      <c r="SQK47" s="19"/>
      <c r="SQL47" s="19"/>
      <c r="SQM47" s="19"/>
      <c r="SQN47" s="19"/>
      <c r="SQO47" s="19"/>
      <c r="SQP47" s="19"/>
      <c r="SQQ47" s="19"/>
      <c r="SQR47" s="19"/>
      <c r="SQS47" s="19"/>
      <c r="SQT47" s="19"/>
      <c r="SQU47" s="19"/>
      <c r="SQV47" s="19"/>
      <c r="SQW47" s="19"/>
      <c r="SQX47" s="19"/>
      <c r="SQY47" s="19"/>
      <c r="SQZ47" s="19"/>
      <c r="SRA47" s="19"/>
      <c r="SRB47" s="19"/>
      <c r="SRC47" s="19"/>
      <c r="SRD47" s="19"/>
      <c r="SRE47" s="19"/>
      <c r="SRF47" s="19"/>
      <c r="SRG47" s="19"/>
      <c r="SRH47" s="19"/>
      <c r="SRI47" s="19"/>
      <c r="SRJ47" s="19"/>
      <c r="SRK47" s="19"/>
      <c r="SRL47" s="19"/>
      <c r="SRM47" s="19"/>
      <c r="SRN47" s="19"/>
      <c r="SRO47" s="19"/>
      <c r="SRP47" s="19"/>
      <c r="SRQ47" s="19"/>
      <c r="SRR47" s="19"/>
      <c r="SRS47" s="19"/>
      <c r="SRT47" s="19"/>
      <c r="SRU47" s="19"/>
      <c r="SRV47" s="19"/>
      <c r="SRW47" s="19"/>
      <c r="SRX47" s="19"/>
      <c r="SRY47" s="19"/>
      <c r="SRZ47" s="19"/>
      <c r="SSA47" s="19"/>
      <c r="SSB47" s="19"/>
      <c r="SSC47" s="19"/>
      <c r="SSD47" s="19"/>
      <c r="SSE47" s="19"/>
      <c r="SSF47" s="19"/>
      <c r="SSG47" s="19"/>
      <c r="SSH47" s="19"/>
      <c r="SSI47" s="19"/>
      <c r="SSJ47" s="19"/>
      <c r="SSK47" s="19"/>
      <c r="SSL47" s="19"/>
      <c r="SSM47" s="19"/>
      <c r="SSN47" s="19"/>
      <c r="SSO47" s="19"/>
      <c r="SSP47" s="19"/>
      <c r="SSQ47" s="19"/>
      <c r="SSR47" s="19"/>
      <c r="SSS47" s="19"/>
      <c r="SST47" s="19"/>
      <c r="SSU47" s="19"/>
      <c r="SSV47" s="19"/>
      <c r="SSW47" s="19"/>
      <c r="SSX47" s="19"/>
      <c r="SSY47" s="19"/>
      <c r="SSZ47" s="19"/>
      <c r="STA47" s="19"/>
      <c r="STB47" s="19"/>
      <c r="STC47" s="19"/>
      <c r="STD47" s="19"/>
      <c r="STE47" s="19"/>
      <c r="STF47" s="19"/>
      <c r="STG47" s="19"/>
      <c r="STH47" s="19"/>
      <c r="STI47" s="19"/>
      <c r="STJ47" s="19"/>
      <c r="STK47" s="19"/>
      <c r="STL47" s="19"/>
      <c r="STM47" s="19"/>
      <c r="STN47" s="19"/>
      <c r="STO47" s="19"/>
      <c r="STP47" s="19"/>
      <c r="STQ47" s="19"/>
      <c r="STR47" s="19"/>
      <c r="STS47" s="19"/>
      <c r="STT47" s="19"/>
      <c r="STU47" s="19"/>
      <c r="STV47" s="19"/>
      <c r="STW47" s="19"/>
      <c r="STX47" s="19"/>
      <c r="STY47" s="19"/>
      <c r="STZ47" s="19"/>
      <c r="SUA47" s="19"/>
      <c r="SUB47" s="19"/>
      <c r="SUC47" s="19"/>
      <c r="SUD47" s="19"/>
      <c r="SUE47" s="19"/>
      <c r="SUF47" s="19"/>
      <c r="SUG47" s="19"/>
      <c r="SUH47" s="19"/>
      <c r="SUI47" s="19"/>
      <c r="SUJ47" s="19"/>
      <c r="SUK47" s="19"/>
      <c r="SUL47" s="19"/>
      <c r="SUM47" s="19"/>
      <c r="SUN47" s="19"/>
      <c r="SUO47" s="19"/>
      <c r="SUP47" s="19"/>
      <c r="SUQ47" s="19"/>
      <c r="SUR47" s="19"/>
      <c r="SUS47" s="19"/>
      <c r="SUT47" s="19"/>
      <c r="SUU47" s="19"/>
      <c r="SUV47" s="19"/>
      <c r="SUW47" s="19"/>
      <c r="SUX47" s="19"/>
      <c r="SUY47" s="19"/>
      <c r="SUZ47" s="19"/>
      <c r="SVA47" s="19"/>
      <c r="SVB47" s="19"/>
      <c r="SVC47" s="19"/>
      <c r="SVD47" s="19"/>
      <c r="SVE47" s="19"/>
      <c r="SVF47" s="19"/>
      <c r="SVG47" s="19"/>
      <c r="SVH47" s="19"/>
      <c r="SVI47" s="19"/>
      <c r="SVJ47" s="19"/>
      <c r="SVK47" s="19"/>
      <c r="SVL47" s="19"/>
      <c r="SVM47" s="19"/>
      <c r="SVN47" s="19"/>
      <c r="SVO47" s="19"/>
      <c r="SVP47" s="19"/>
      <c r="SVQ47" s="19"/>
      <c r="SVR47" s="19"/>
      <c r="SVS47" s="19"/>
      <c r="SVT47" s="19"/>
      <c r="SVU47" s="19"/>
      <c r="SVV47" s="19"/>
      <c r="SVW47" s="19"/>
      <c r="SVX47" s="19"/>
      <c r="SVY47" s="19"/>
      <c r="SVZ47" s="19"/>
      <c r="SWA47" s="19"/>
      <c r="SWB47" s="19"/>
      <c r="SWC47" s="19"/>
      <c r="SWD47" s="19"/>
      <c r="SWE47" s="19"/>
      <c r="SWF47" s="19"/>
      <c r="SWG47" s="19"/>
      <c r="SWH47" s="19"/>
      <c r="SWI47" s="19"/>
      <c r="SWJ47" s="19"/>
      <c r="SWK47" s="19"/>
      <c r="SWL47" s="19"/>
      <c r="SWM47" s="19"/>
      <c r="SWN47" s="19"/>
      <c r="SWO47" s="19"/>
      <c r="SWP47" s="19"/>
      <c r="SWQ47" s="19"/>
      <c r="SWR47" s="19"/>
      <c r="SWS47" s="19"/>
      <c r="SWT47" s="19"/>
      <c r="SWU47" s="19"/>
      <c r="SWV47" s="19"/>
      <c r="SWW47" s="19"/>
      <c r="SWX47" s="19"/>
      <c r="SWY47" s="19"/>
      <c r="SWZ47" s="19"/>
      <c r="SXA47" s="19"/>
      <c r="SXB47" s="19"/>
      <c r="SXC47" s="19"/>
      <c r="SXD47" s="19"/>
      <c r="SXE47" s="19"/>
      <c r="SXF47" s="19"/>
      <c r="SXG47" s="19"/>
      <c r="SXH47" s="19"/>
      <c r="SXI47" s="19"/>
      <c r="SXJ47" s="19"/>
      <c r="SXK47" s="19"/>
      <c r="SXL47" s="19"/>
      <c r="SXM47" s="19"/>
      <c r="SXN47" s="19"/>
      <c r="SXO47" s="19"/>
      <c r="SXP47" s="19"/>
      <c r="SXQ47" s="19"/>
      <c r="SXR47" s="19"/>
      <c r="SXS47" s="19"/>
      <c r="SXT47" s="19"/>
      <c r="SXU47" s="19"/>
      <c r="SXV47" s="19"/>
      <c r="SXW47" s="19"/>
      <c r="SXX47" s="19"/>
      <c r="SXY47" s="19"/>
      <c r="SXZ47" s="19"/>
      <c r="SYA47" s="19"/>
      <c r="SYB47" s="19"/>
      <c r="SYC47" s="19"/>
      <c r="SYD47" s="19"/>
      <c r="SYE47" s="19"/>
      <c r="SYF47" s="19"/>
      <c r="SYG47" s="19"/>
      <c r="SYH47" s="19"/>
      <c r="SYI47" s="19"/>
      <c r="SYJ47" s="19"/>
      <c r="SYK47" s="19"/>
      <c r="SYL47" s="19"/>
      <c r="SYM47" s="19"/>
      <c r="SYN47" s="19"/>
      <c r="SYO47" s="19"/>
      <c r="SYP47" s="19"/>
      <c r="SYQ47" s="19"/>
      <c r="SYR47" s="19"/>
      <c r="SYS47" s="19"/>
      <c r="SYT47" s="19"/>
      <c r="SYU47" s="19"/>
      <c r="SYV47" s="19"/>
      <c r="SYW47" s="19"/>
      <c r="SYX47" s="19"/>
      <c r="SYY47" s="19"/>
      <c r="SYZ47" s="19"/>
      <c r="SZA47" s="19"/>
      <c r="SZB47" s="19"/>
      <c r="SZC47" s="19"/>
      <c r="SZD47" s="19"/>
      <c r="SZE47" s="19"/>
      <c r="SZF47" s="19"/>
      <c r="SZG47" s="19"/>
      <c r="SZH47" s="19"/>
      <c r="SZI47" s="19"/>
      <c r="SZJ47" s="19"/>
      <c r="SZK47" s="19"/>
      <c r="SZL47" s="19"/>
      <c r="SZM47" s="19"/>
      <c r="SZN47" s="19"/>
      <c r="SZO47" s="19"/>
      <c r="SZP47" s="19"/>
      <c r="SZQ47" s="19"/>
      <c r="SZR47" s="19"/>
      <c r="SZS47" s="19"/>
      <c r="SZT47" s="19"/>
      <c r="SZU47" s="19"/>
      <c r="SZV47" s="19"/>
      <c r="SZW47" s="19"/>
      <c r="SZX47" s="19"/>
      <c r="SZY47" s="19"/>
      <c r="SZZ47" s="19"/>
      <c r="TAA47" s="19"/>
      <c r="TAB47" s="19"/>
      <c r="TAC47" s="19"/>
      <c r="TAD47" s="19"/>
      <c r="TAE47" s="19"/>
      <c r="TAF47" s="19"/>
      <c r="TAG47" s="19"/>
      <c r="TAH47" s="19"/>
      <c r="TAI47" s="19"/>
      <c r="TAJ47" s="19"/>
      <c r="TAK47" s="19"/>
      <c r="TAL47" s="19"/>
      <c r="TAM47" s="19"/>
      <c r="TAN47" s="19"/>
      <c r="TAO47" s="19"/>
      <c r="TAP47" s="19"/>
      <c r="TAQ47" s="19"/>
      <c r="TAR47" s="19"/>
      <c r="TAS47" s="19"/>
      <c r="TAT47" s="19"/>
      <c r="TAU47" s="19"/>
      <c r="TAV47" s="19"/>
      <c r="TAW47" s="19"/>
      <c r="TAX47" s="19"/>
      <c r="TAY47" s="19"/>
      <c r="TAZ47" s="19"/>
      <c r="TBA47" s="19"/>
      <c r="TBB47" s="19"/>
      <c r="TBC47" s="19"/>
      <c r="TBD47" s="19"/>
      <c r="TBE47" s="19"/>
      <c r="TBF47" s="19"/>
      <c r="TBG47" s="19"/>
      <c r="TBH47" s="19"/>
      <c r="TBI47" s="19"/>
      <c r="TBJ47" s="19"/>
      <c r="TBK47" s="19"/>
      <c r="TBL47" s="19"/>
      <c r="TBM47" s="19"/>
      <c r="TBN47" s="19"/>
      <c r="TBO47" s="19"/>
      <c r="TBP47" s="19"/>
      <c r="TBQ47" s="19"/>
      <c r="TBR47" s="19"/>
      <c r="TBS47" s="19"/>
      <c r="TBT47" s="19"/>
      <c r="TBU47" s="19"/>
      <c r="TBV47" s="19"/>
      <c r="TBW47" s="19"/>
      <c r="TBX47" s="19"/>
      <c r="TBY47" s="19"/>
      <c r="TBZ47" s="19"/>
      <c r="TCA47" s="19"/>
      <c r="TCB47" s="19"/>
      <c r="TCC47" s="19"/>
      <c r="TCD47" s="19"/>
      <c r="TCE47" s="19"/>
      <c r="TCF47" s="19"/>
      <c r="TCG47" s="19"/>
      <c r="TCH47" s="19"/>
      <c r="TCI47" s="19"/>
      <c r="TCJ47" s="19"/>
      <c r="TCK47" s="19"/>
      <c r="TCL47" s="19"/>
      <c r="TCM47" s="19"/>
      <c r="TCN47" s="19"/>
      <c r="TCO47" s="19"/>
      <c r="TCP47" s="19"/>
      <c r="TCQ47" s="19"/>
      <c r="TCR47" s="19"/>
      <c r="TCS47" s="19"/>
      <c r="TCT47" s="19"/>
      <c r="TCU47" s="19"/>
      <c r="TCV47" s="19"/>
      <c r="TCW47" s="19"/>
      <c r="TCX47" s="19"/>
      <c r="TCY47" s="19"/>
      <c r="TCZ47" s="19"/>
      <c r="TDA47" s="19"/>
      <c r="TDB47" s="19"/>
      <c r="TDC47" s="19"/>
      <c r="TDD47" s="19"/>
      <c r="TDE47" s="19"/>
      <c r="TDF47" s="19"/>
      <c r="TDG47" s="19"/>
      <c r="TDH47" s="19"/>
      <c r="TDI47" s="19"/>
      <c r="TDJ47" s="19"/>
      <c r="TDK47" s="19"/>
      <c r="TDL47" s="19"/>
      <c r="TDM47" s="19"/>
      <c r="TDN47" s="19"/>
      <c r="TDO47" s="19"/>
      <c r="TDP47" s="19"/>
      <c r="TDQ47" s="19"/>
      <c r="TDR47" s="19"/>
      <c r="TDS47" s="19"/>
      <c r="TDT47" s="19"/>
      <c r="TDU47" s="19"/>
      <c r="TDV47" s="19"/>
      <c r="TDW47" s="19"/>
      <c r="TDX47" s="19"/>
      <c r="TDY47" s="19"/>
      <c r="TDZ47" s="19"/>
      <c r="TEA47" s="19"/>
      <c r="TEB47" s="19"/>
      <c r="TEC47" s="19"/>
      <c r="TED47" s="19"/>
      <c r="TEE47" s="19"/>
      <c r="TEF47" s="19"/>
      <c r="TEG47" s="19"/>
      <c r="TEH47" s="19"/>
      <c r="TEI47" s="19"/>
      <c r="TEJ47" s="19"/>
      <c r="TEK47" s="19"/>
      <c r="TEL47" s="19"/>
      <c r="TEM47" s="19"/>
      <c r="TEN47" s="19"/>
      <c r="TEO47" s="19"/>
      <c r="TEP47" s="19"/>
      <c r="TEQ47" s="19"/>
      <c r="TER47" s="19"/>
      <c r="TES47" s="19"/>
      <c r="TET47" s="19"/>
      <c r="TEU47" s="19"/>
      <c r="TEV47" s="19"/>
      <c r="TEW47" s="19"/>
      <c r="TEX47" s="19"/>
      <c r="TEY47" s="19"/>
      <c r="TEZ47" s="19"/>
      <c r="TFA47" s="19"/>
      <c r="TFB47" s="19"/>
      <c r="TFC47" s="19"/>
      <c r="TFD47" s="19"/>
      <c r="TFE47" s="19"/>
      <c r="TFF47" s="19"/>
      <c r="TFG47" s="19"/>
      <c r="TFH47" s="19"/>
      <c r="TFI47" s="19"/>
      <c r="TFJ47" s="19"/>
      <c r="TFK47" s="19"/>
      <c r="TFL47" s="19"/>
      <c r="TFM47" s="19"/>
      <c r="TFN47" s="19"/>
      <c r="TFO47" s="19"/>
      <c r="TFP47" s="19"/>
      <c r="TFQ47" s="19"/>
      <c r="TFR47" s="19"/>
      <c r="TFS47" s="19"/>
      <c r="TFT47" s="19"/>
      <c r="TFU47" s="19"/>
      <c r="TFV47" s="19"/>
      <c r="TFW47" s="19"/>
      <c r="TFX47" s="19"/>
      <c r="TFY47" s="19"/>
      <c r="TFZ47" s="19"/>
      <c r="TGA47" s="19"/>
      <c r="TGB47" s="19"/>
      <c r="TGC47" s="19"/>
      <c r="TGD47" s="19"/>
      <c r="TGE47" s="19"/>
      <c r="TGF47" s="19"/>
      <c r="TGG47" s="19"/>
      <c r="TGH47" s="19"/>
      <c r="TGI47" s="19"/>
      <c r="TGJ47" s="19"/>
      <c r="TGK47" s="19"/>
      <c r="TGL47" s="19"/>
      <c r="TGM47" s="19"/>
      <c r="TGN47" s="19"/>
      <c r="TGO47" s="19"/>
      <c r="TGP47" s="19"/>
      <c r="TGQ47" s="19"/>
      <c r="TGR47" s="19"/>
      <c r="TGS47" s="19"/>
      <c r="TGT47" s="19"/>
      <c r="TGU47" s="19"/>
      <c r="TGV47" s="19"/>
      <c r="TGW47" s="19"/>
      <c r="TGX47" s="19"/>
      <c r="TGY47" s="19"/>
      <c r="TGZ47" s="19"/>
      <c r="THA47" s="19"/>
      <c r="THB47" s="19"/>
      <c r="THC47" s="19"/>
      <c r="THD47" s="19"/>
      <c r="THE47" s="19"/>
      <c r="THF47" s="19"/>
      <c r="THG47" s="19"/>
      <c r="THH47" s="19"/>
      <c r="THI47" s="19"/>
      <c r="THJ47" s="19"/>
      <c r="THK47" s="19"/>
      <c r="THL47" s="19"/>
      <c r="THM47" s="19"/>
      <c r="THN47" s="19"/>
      <c r="THO47" s="19"/>
      <c r="THP47" s="19"/>
      <c r="THQ47" s="19"/>
      <c r="THR47" s="19"/>
      <c r="THS47" s="19"/>
      <c r="THT47" s="19"/>
      <c r="THU47" s="19"/>
      <c r="THV47" s="19"/>
      <c r="THW47" s="19"/>
      <c r="THX47" s="19"/>
      <c r="THY47" s="19"/>
      <c r="THZ47" s="19"/>
      <c r="TIA47" s="19"/>
      <c r="TIB47" s="19"/>
      <c r="TIC47" s="19"/>
      <c r="TID47" s="19"/>
      <c r="TIE47" s="19"/>
      <c r="TIF47" s="19"/>
      <c r="TIG47" s="19"/>
      <c r="TIH47" s="19"/>
      <c r="TII47" s="19"/>
      <c r="TIJ47" s="19"/>
      <c r="TIK47" s="19"/>
      <c r="TIL47" s="19"/>
      <c r="TIM47" s="19"/>
      <c r="TIN47" s="19"/>
      <c r="TIO47" s="19"/>
      <c r="TIP47" s="19"/>
      <c r="TIQ47" s="19"/>
      <c r="TIR47" s="19"/>
      <c r="TIS47" s="19"/>
      <c r="TIT47" s="19"/>
      <c r="TIU47" s="19"/>
      <c r="TIV47" s="19"/>
      <c r="TIW47" s="19"/>
      <c r="TIX47" s="19"/>
      <c r="TIY47" s="19"/>
      <c r="TIZ47" s="19"/>
      <c r="TJA47" s="19"/>
      <c r="TJB47" s="19"/>
      <c r="TJC47" s="19"/>
      <c r="TJD47" s="19"/>
      <c r="TJE47" s="19"/>
      <c r="TJF47" s="19"/>
      <c r="TJG47" s="19"/>
      <c r="TJH47" s="19"/>
      <c r="TJI47" s="19"/>
      <c r="TJJ47" s="19"/>
      <c r="TJK47" s="19"/>
      <c r="TJL47" s="19"/>
      <c r="TJM47" s="19"/>
      <c r="TJN47" s="19"/>
      <c r="TJO47" s="19"/>
      <c r="TJP47" s="19"/>
      <c r="TJQ47" s="19"/>
      <c r="TJR47" s="19"/>
      <c r="TJS47" s="19"/>
      <c r="TJT47" s="19"/>
      <c r="TJU47" s="19"/>
      <c r="TJV47" s="19"/>
      <c r="TJW47" s="19"/>
      <c r="TJX47" s="19"/>
      <c r="TJY47" s="19"/>
      <c r="TJZ47" s="19"/>
      <c r="TKA47" s="19"/>
      <c r="TKB47" s="19"/>
      <c r="TKC47" s="19"/>
      <c r="TKD47" s="19"/>
      <c r="TKE47" s="19"/>
      <c r="TKF47" s="19"/>
      <c r="TKG47" s="19"/>
      <c r="TKH47" s="19"/>
      <c r="TKI47" s="19"/>
      <c r="TKJ47" s="19"/>
      <c r="TKK47" s="19"/>
      <c r="TKL47" s="19"/>
      <c r="TKM47" s="19"/>
      <c r="TKN47" s="19"/>
      <c r="TKO47" s="19"/>
      <c r="TKP47" s="19"/>
      <c r="TKQ47" s="19"/>
      <c r="TKR47" s="19"/>
      <c r="TKS47" s="19"/>
      <c r="TKT47" s="19"/>
      <c r="TKU47" s="19"/>
      <c r="TKV47" s="19"/>
      <c r="TKW47" s="19"/>
      <c r="TKX47" s="19"/>
      <c r="TKY47" s="19"/>
      <c r="TKZ47" s="19"/>
      <c r="TLA47" s="19"/>
      <c r="TLB47" s="19"/>
      <c r="TLC47" s="19"/>
      <c r="TLD47" s="19"/>
      <c r="TLE47" s="19"/>
      <c r="TLF47" s="19"/>
      <c r="TLG47" s="19"/>
      <c r="TLH47" s="19"/>
      <c r="TLI47" s="19"/>
      <c r="TLJ47" s="19"/>
      <c r="TLK47" s="19"/>
      <c r="TLL47" s="19"/>
      <c r="TLM47" s="19"/>
      <c r="TLN47" s="19"/>
      <c r="TLO47" s="19"/>
      <c r="TLP47" s="19"/>
      <c r="TLQ47" s="19"/>
      <c r="TLR47" s="19"/>
      <c r="TLS47" s="19"/>
      <c r="TLT47" s="19"/>
      <c r="TLU47" s="19"/>
      <c r="TLV47" s="19"/>
      <c r="TLW47" s="19"/>
      <c r="TLX47" s="19"/>
      <c r="TLY47" s="19"/>
      <c r="TLZ47" s="19"/>
      <c r="TMA47" s="19"/>
      <c r="TMB47" s="19"/>
      <c r="TMC47" s="19"/>
      <c r="TMD47" s="19"/>
      <c r="TME47" s="19"/>
      <c r="TMF47" s="19"/>
      <c r="TMG47" s="19"/>
      <c r="TMH47" s="19"/>
      <c r="TMI47" s="19"/>
      <c r="TMJ47" s="19"/>
      <c r="TMK47" s="19"/>
      <c r="TML47" s="19"/>
      <c r="TMM47" s="19"/>
      <c r="TMN47" s="19"/>
      <c r="TMO47" s="19"/>
      <c r="TMP47" s="19"/>
      <c r="TMQ47" s="19"/>
      <c r="TMR47" s="19"/>
      <c r="TMS47" s="19"/>
      <c r="TMT47" s="19"/>
      <c r="TMU47" s="19"/>
      <c r="TMV47" s="19"/>
      <c r="TMW47" s="19"/>
      <c r="TMX47" s="19"/>
      <c r="TMY47" s="19"/>
      <c r="TMZ47" s="19"/>
      <c r="TNA47" s="19"/>
      <c r="TNB47" s="19"/>
      <c r="TNC47" s="19"/>
      <c r="TND47" s="19"/>
      <c r="TNE47" s="19"/>
      <c r="TNF47" s="19"/>
      <c r="TNG47" s="19"/>
      <c r="TNH47" s="19"/>
      <c r="TNI47" s="19"/>
      <c r="TNJ47" s="19"/>
      <c r="TNK47" s="19"/>
      <c r="TNL47" s="19"/>
      <c r="TNM47" s="19"/>
      <c r="TNN47" s="19"/>
      <c r="TNO47" s="19"/>
      <c r="TNP47" s="19"/>
      <c r="TNQ47" s="19"/>
      <c r="TNR47" s="19"/>
      <c r="TNS47" s="19"/>
      <c r="TNT47" s="19"/>
      <c r="TNU47" s="19"/>
      <c r="TNV47" s="19"/>
      <c r="TNW47" s="19"/>
      <c r="TNX47" s="19"/>
      <c r="TNY47" s="19"/>
      <c r="TNZ47" s="19"/>
      <c r="TOA47" s="19"/>
      <c r="TOB47" s="19"/>
      <c r="TOC47" s="19"/>
      <c r="TOD47" s="19"/>
      <c r="TOE47" s="19"/>
      <c r="TOF47" s="19"/>
      <c r="TOG47" s="19"/>
      <c r="TOH47" s="19"/>
      <c r="TOI47" s="19"/>
      <c r="TOJ47" s="19"/>
      <c r="TOK47" s="19"/>
      <c r="TOL47" s="19"/>
      <c r="TOM47" s="19"/>
      <c r="TON47" s="19"/>
      <c r="TOO47" s="19"/>
      <c r="TOP47" s="19"/>
      <c r="TOQ47" s="19"/>
      <c r="TOR47" s="19"/>
      <c r="TOS47" s="19"/>
      <c r="TOT47" s="19"/>
      <c r="TOU47" s="19"/>
      <c r="TOV47" s="19"/>
      <c r="TOW47" s="19"/>
      <c r="TOX47" s="19"/>
      <c r="TOY47" s="19"/>
      <c r="TOZ47" s="19"/>
      <c r="TPA47" s="19"/>
      <c r="TPB47" s="19"/>
      <c r="TPC47" s="19"/>
      <c r="TPD47" s="19"/>
      <c r="TPE47" s="19"/>
      <c r="TPF47" s="19"/>
      <c r="TPG47" s="19"/>
      <c r="TPH47" s="19"/>
      <c r="TPI47" s="19"/>
      <c r="TPJ47" s="19"/>
      <c r="TPK47" s="19"/>
      <c r="TPL47" s="19"/>
      <c r="TPM47" s="19"/>
      <c r="TPN47" s="19"/>
      <c r="TPO47" s="19"/>
      <c r="TPP47" s="19"/>
      <c r="TPQ47" s="19"/>
      <c r="TPR47" s="19"/>
      <c r="TPS47" s="19"/>
      <c r="TPT47" s="19"/>
      <c r="TPU47" s="19"/>
      <c r="TPV47" s="19"/>
      <c r="TPW47" s="19"/>
      <c r="TPX47" s="19"/>
      <c r="TPY47" s="19"/>
      <c r="TPZ47" s="19"/>
      <c r="TQA47" s="19"/>
      <c r="TQB47" s="19"/>
      <c r="TQC47" s="19"/>
      <c r="TQD47" s="19"/>
      <c r="TQE47" s="19"/>
      <c r="TQF47" s="19"/>
      <c r="TQG47" s="19"/>
      <c r="TQH47" s="19"/>
      <c r="TQI47" s="19"/>
      <c r="TQJ47" s="19"/>
      <c r="TQK47" s="19"/>
      <c r="TQL47" s="19"/>
      <c r="TQM47" s="19"/>
      <c r="TQN47" s="19"/>
      <c r="TQO47" s="19"/>
      <c r="TQP47" s="19"/>
      <c r="TQQ47" s="19"/>
      <c r="TQR47" s="19"/>
      <c r="TQS47" s="19"/>
      <c r="TQT47" s="19"/>
      <c r="TQU47" s="19"/>
      <c r="TQV47" s="19"/>
      <c r="TQW47" s="19"/>
      <c r="TQX47" s="19"/>
      <c r="TQY47" s="19"/>
      <c r="TQZ47" s="19"/>
      <c r="TRA47" s="19"/>
      <c r="TRB47" s="19"/>
      <c r="TRC47" s="19"/>
      <c r="TRD47" s="19"/>
      <c r="TRE47" s="19"/>
      <c r="TRF47" s="19"/>
      <c r="TRG47" s="19"/>
      <c r="TRH47" s="19"/>
      <c r="TRI47" s="19"/>
      <c r="TRJ47" s="19"/>
      <c r="TRK47" s="19"/>
      <c r="TRL47" s="19"/>
      <c r="TRM47" s="19"/>
      <c r="TRN47" s="19"/>
      <c r="TRO47" s="19"/>
      <c r="TRP47" s="19"/>
      <c r="TRQ47" s="19"/>
      <c r="TRR47" s="19"/>
      <c r="TRS47" s="19"/>
      <c r="TRT47" s="19"/>
      <c r="TRU47" s="19"/>
      <c r="TRV47" s="19"/>
      <c r="TRW47" s="19"/>
      <c r="TRX47" s="19"/>
      <c r="TRY47" s="19"/>
      <c r="TRZ47" s="19"/>
      <c r="TSA47" s="19"/>
      <c r="TSB47" s="19"/>
      <c r="TSC47" s="19"/>
      <c r="TSD47" s="19"/>
      <c r="TSE47" s="19"/>
      <c r="TSF47" s="19"/>
      <c r="TSG47" s="19"/>
      <c r="TSH47" s="19"/>
      <c r="TSI47" s="19"/>
      <c r="TSJ47" s="19"/>
      <c r="TSK47" s="19"/>
      <c r="TSL47" s="19"/>
      <c r="TSM47" s="19"/>
      <c r="TSN47" s="19"/>
      <c r="TSO47" s="19"/>
      <c r="TSP47" s="19"/>
      <c r="TSQ47" s="19"/>
      <c r="TSR47" s="19"/>
      <c r="TSS47" s="19"/>
      <c r="TST47" s="19"/>
      <c r="TSU47" s="19"/>
      <c r="TSV47" s="19"/>
      <c r="TSW47" s="19"/>
      <c r="TSX47" s="19"/>
      <c r="TSY47" s="19"/>
      <c r="TSZ47" s="19"/>
      <c r="TTA47" s="19"/>
      <c r="TTB47" s="19"/>
      <c r="TTC47" s="19"/>
      <c r="TTD47" s="19"/>
      <c r="TTE47" s="19"/>
      <c r="TTF47" s="19"/>
      <c r="TTG47" s="19"/>
      <c r="TTH47" s="19"/>
      <c r="TTI47" s="19"/>
      <c r="TTJ47" s="19"/>
      <c r="TTK47" s="19"/>
      <c r="TTL47" s="19"/>
      <c r="TTM47" s="19"/>
      <c r="TTN47" s="19"/>
      <c r="TTO47" s="19"/>
      <c r="TTP47" s="19"/>
      <c r="TTQ47" s="19"/>
      <c r="TTR47" s="19"/>
      <c r="TTS47" s="19"/>
      <c r="TTT47" s="19"/>
      <c r="TTU47" s="19"/>
      <c r="TTV47" s="19"/>
      <c r="TTW47" s="19"/>
      <c r="TTX47" s="19"/>
      <c r="TTY47" s="19"/>
      <c r="TTZ47" s="19"/>
      <c r="TUA47" s="19"/>
      <c r="TUB47" s="19"/>
      <c r="TUC47" s="19"/>
      <c r="TUD47" s="19"/>
      <c r="TUE47" s="19"/>
      <c r="TUF47" s="19"/>
      <c r="TUG47" s="19"/>
      <c r="TUH47" s="19"/>
      <c r="TUI47" s="19"/>
      <c r="TUJ47" s="19"/>
      <c r="TUK47" s="19"/>
      <c r="TUL47" s="19"/>
      <c r="TUM47" s="19"/>
      <c r="TUN47" s="19"/>
      <c r="TUO47" s="19"/>
      <c r="TUP47" s="19"/>
      <c r="TUQ47" s="19"/>
      <c r="TUR47" s="19"/>
      <c r="TUS47" s="19"/>
      <c r="TUT47" s="19"/>
      <c r="TUU47" s="19"/>
      <c r="TUV47" s="19"/>
      <c r="TUW47" s="19"/>
      <c r="TUX47" s="19"/>
      <c r="TUY47" s="19"/>
      <c r="TUZ47" s="19"/>
      <c r="TVA47" s="19"/>
      <c r="TVB47" s="19"/>
      <c r="TVC47" s="19"/>
      <c r="TVD47" s="19"/>
      <c r="TVE47" s="19"/>
      <c r="TVF47" s="19"/>
      <c r="TVG47" s="19"/>
      <c r="TVH47" s="19"/>
      <c r="TVI47" s="19"/>
      <c r="TVJ47" s="19"/>
      <c r="TVK47" s="19"/>
      <c r="TVL47" s="19"/>
      <c r="TVM47" s="19"/>
      <c r="TVN47" s="19"/>
      <c r="TVO47" s="19"/>
      <c r="TVP47" s="19"/>
      <c r="TVQ47" s="19"/>
      <c r="TVR47" s="19"/>
      <c r="TVS47" s="19"/>
      <c r="TVT47" s="19"/>
      <c r="TVU47" s="19"/>
      <c r="TVV47" s="19"/>
      <c r="TVW47" s="19"/>
      <c r="TVX47" s="19"/>
      <c r="TVY47" s="19"/>
      <c r="TVZ47" s="19"/>
      <c r="TWA47" s="19"/>
      <c r="TWB47" s="19"/>
      <c r="TWC47" s="19"/>
      <c r="TWD47" s="19"/>
      <c r="TWE47" s="19"/>
      <c r="TWF47" s="19"/>
      <c r="TWG47" s="19"/>
      <c r="TWH47" s="19"/>
      <c r="TWI47" s="19"/>
      <c r="TWJ47" s="19"/>
      <c r="TWK47" s="19"/>
      <c r="TWL47" s="19"/>
      <c r="TWM47" s="19"/>
      <c r="TWN47" s="19"/>
      <c r="TWO47" s="19"/>
      <c r="TWP47" s="19"/>
      <c r="TWQ47" s="19"/>
      <c r="TWR47" s="19"/>
      <c r="TWS47" s="19"/>
      <c r="TWT47" s="19"/>
      <c r="TWU47" s="19"/>
      <c r="TWV47" s="19"/>
      <c r="TWW47" s="19"/>
      <c r="TWX47" s="19"/>
      <c r="TWY47" s="19"/>
      <c r="TWZ47" s="19"/>
      <c r="TXA47" s="19"/>
      <c r="TXB47" s="19"/>
      <c r="TXC47" s="19"/>
      <c r="TXD47" s="19"/>
      <c r="TXE47" s="19"/>
      <c r="TXF47" s="19"/>
      <c r="TXG47" s="19"/>
      <c r="TXH47" s="19"/>
      <c r="TXI47" s="19"/>
      <c r="TXJ47" s="19"/>
      <c r="TXK47" s="19"/>
      <c r="TXL47" s="19"/>
      <c r="TXM47" s="19"/>
      <c r="TXN47" s="19"/>
      <c r="TXO47" s="19"/>
      <c r="TXP47" s="19"/>
      <c r="TXQ47" s="19"/>
      <c r="TXR47" s="19"/>
      <c r="TXS47" s="19"/>
      <c r="TXT47" s="19"/>
      <c r="TXU47" s="19"/>
      <c r="TXV47" s="19"/>
      <c r="TXW47" s="19"/>
      <c r="TXX47" s="19"/>
      <c r="TXY47" s="19"/>
      <c r="TXZ47" s="19"/>
      <c r="TYA47" s="19"/>
      <c r="TYB47" s="19"/>
      <c r="TYC47" s="19"/>
      <c r="TYD47" s="19"/>
      <c r="TYE47" s="19"/>
      <c r="TYF47" s="19"/>
      <c r="TYG47" s="19"/>
      <c r="TYH47" s="19"/>
      <c r="TYI47" s="19"/>
      <c r="TYJ47" s="19"/>
      <c r="TYK47" s="19"/>
      <c r="TYL47" s="19"/>
      <c r="TYM47" s="19"/>
      <c r="TYN47" s="19"/>
      <c r="TYO47" s="19"/>
      <c r="TYP47" s="19"/>
      <c r="TYQ47" s="19"/>
      <c r="TYR47" s="19"/>
      <c r="TYS47" s="19"/>
      <c r="TYT47" s="19"/>
      <c r="TYU47" s="19"/>
      <c r="TYV47" s="19"/>
      <c r="TYW47" s="19"/>
      <c r="TYX47" s="19"/>
      <c r="TYY47" s="19"/>
      <c r="TYZ47" s="19"/>
      <c r="TZA47" s="19"/>
      <c r="TZB47" s="19"/>
      <c r="TZC47" s="19"/>
      <c r="TZD47" s="19"/>
      <c r="TZE47" s="19"/>
      <c r="TZF47" s="19"/>
      <c r="TZG47" s="19"/>
      <c r="TZH47" s="19"/>
      <c r="TZI47" s="19"/>
      <c r="TZJ47" s="19"/>
      <c r="TZK47" s="19"/>
      <c r="TZL47" s="19"/>
      <c r="TZM47" s="19"/>
      <c r="TZN47" s="19"/>
      <c r="TZO47" s="19"/>
      <c r="TZP47" s="19"/>
      <c r="TZQ47" s="19"/>
      <c r="TZR47" s="19"/>
      <c r="TZS47" s="19"/>
      <c r="TZT47" s="19"/>
      <c r="TZU47" s="19"/>
      <c r="TZV47" s="19"/>
      <c r="TZW47" s="19"/>
      <c r="TZX47" s="19"/>
      <c r="TZY47" s="19"/>
      <c r="TZZ47" s="19"/>
      <c r="UAA47" s="19"/>
      <c r="UAB47" s="19"/>
      <c r="UAC47" s="19"/>
      <c r="UAD47" s="19"/>
      <c r="UAE47" s="19"/>
      <c r="UAF47" s="19"/>
      <c r="UAG47" s="19"/>
      <c r="UAH47" s="19"/>
      <c r="UAI47" s="19"/>
      <c r="UAJ47" s="19"/>
      <c r="UAK47" s="19"/>
      <c r="UAL47" s="19"/>
      <c r="UAM47" s="19"/>
      <c r="UAN47" s="19"/>
      <c r="UAO47" s="19"/>
      <c r="UAP47" s="19"/>
      <c r="UAQ47" s="19"/>
      <c r="UAR47" s="19"/>
      <c r="UAS47" s="19"/>
      <c r="UAT47" s="19"/>
      <c r="UAU47" s="19"/>
      <c r="UAV47" s="19"/>
      <c r="UAW47" s="19"/>
      <c r="UAX47" s="19"/>
      <c r="UAY47" s="19"/>
      <c r="UAZ47" s="19"/>
      <c r="UBA47" s="19"/>
      <c r="UBB47" s="19"/>
      <c r="UBC47" s="19"/>
      <c r="UBD47" s="19"/>
      <c r="UBE47" s="19"/>
      <c r="UBF47" s="19"/>
      <c r="UBG47" s="19"/>
      <c r="UBH47" s="19"/>
      <c r="UBI47" s="19"/>
      <c r="UBJ47" s="19"/>
      <c r="UBK47" s="19"/>
      <c r="UBL47" s="19"/>
      <c r="UBM47" s="19"/>
      <c r="UBN47" s="19"/>
      <c r="UBO47" s="19"/>
      <c r="UBP47" s="19"/>
      <c r="UBQ47" s="19"/>
      <c r="UBR47" s="19"/>
      <c r="UBS47" s="19"/>
      <c r="UBT47" s="19"/>
      <c r="UBU47" s="19"/>
      <c r="UBV47" s="19"/>
      <c r="UBW47" s="19"/>
      <c r="UBX47" s="19"/>
      <c r="UBY47" s="19"/>
      <c r="UBZ47" s="19"/>
      <c r="UCA47" s="19"/>
      <c r="UCB47" s="19"/>
      <c r="UCC47" s="19"/>
      <c r="UCD47" s="19"/>
      <c r="UCE47" s="19"/>
      <c r="UCF47" s="19"/>
      <c r="UCG47" s="19"/>
      <c r="UCH47" s="19"/>
      <c r="UCI47" s="19"/>
      <c r="UCJ47" s="19"/>
      <c r="UCK47" s="19"/>
      <c r="UCL47" s="19"/>
      <c r="UCM47" s="19"/>
      <c r="UCN47" s="19"/>
      <c r="UCO47" s="19"/>
      <c r="UCP47" s="19"/>
      <c r="UCQ47" s="19"/>
      <c r="UCR47" s="19"/>
      <c r="UCS47" s="19"/>
      <c r="UCT47" s="19"/>
      <c r="UCU47" s="19"/>
      <c r="UCV47" s="19"/>
      <c r="UCW47" s="19"/>
      <c r="UCX47" s="19"/>
      <c r="UCY47" s="19"/>
      <c r="UCZ47" s="19"/>
      <c r="UDA47" s="19"/>
      <c r="UDB47" s="19"/>
      <c r="UDC47" s="19"/>
      <c r="UDD47" s="19"/>
      <c r="UDE47" s="19"/>
      <c r="UDF47" s="19"/>
      <c r="UDG47" s="19"/>
      <c r="UDH47" s="19"/>
      <c r="UDI47" s="19"/>
      <c r="UDJ47" s="19"/>
      <c r="UDK47" s="19"/>
      <c r="UDL47" s="19"/>
      <c r="UDM47" s="19"/>
      <c r="UDN47" s="19"/>
      <c r="UDO47" s="19"/>
      <c r="UDP47" s="19"/>
      <c r="UDQ47" s="19"/>
      <c r="UDR47" s="19"/>
      <c r="UDS47" s="19"/>
      <c r="UDT47" s="19"/>
      <c r="UDU47" s="19"/>
      <c r="UDV47" s="19"/>
      <c r="UDW47" s="19"/>
      <c r="UDX47" s="19"/>
      <c r="UDY47" s="19"/>
      <c r="UDZ47" s="19"/>
      <c r="UEA47" s="19"/>
      <c r="UEB47" s="19"/>
      <c r="UEC47" s="19"/>
      <c r="UED47" s="19"/>
      <c r="UEE47" s="19"/>
      <c r="UEF47" s="19"/>
      <c r="UEG47" s="19"/>
      <c r="UEH47" s="19"/>
      <c r="UEI47" s="19"/>
      <c r="UEJ47" s="19"/>
      <c r="UEK47" s="19"/>
      <c r="UEL47" s="19"/>
      <c r="UEM47" s="19"/>
      <c r="UEN47" s="19"/>
      <c r="UEO47" s="19"/>
      <c r="UEP47" s="19"/>
      <c r="UEQ47" s="19"/>
      <c r="UER47" s="19"/>
      <c r="UES47" s="19"/>
      <c r="UET47" s="19"/>
      <c r="UEU47" s="19"/>
      <c r="UEV47" s="19"/>
      <c r="UEW47" s="19"/>
      <c r="UEX47" s="19"/>
      <c r="UEY47" s="19"/>
      <c r="UEZ47" s="19"/>
      <c r="UFA47" s="19"/>
      <c r="UFB47" s="19"/>
      <c r="UFC47" s="19"/>
      <c r="UFD47" s="19"/>
      <c r="UFE47" s="19"/>
      <c r="UFF47" s="19"/>
      <c r="UFG47" s="19"/>
      <c r="UFH47" s="19"/>
      <c r="UFI47" s="19"/>
      <c r="UFJ47" s="19"/>
      <c r="UFK47" s="19"/>
      <c r="UFL47" s="19"/>
      <c r="UFM47" s="19"/>
      <c r="UFN47" s="19"/>
      <c r="UFO47" s="19"/>
      <c r="UFP47" s="19"/>
      <c r="UFQ47" s="19"/>
      <c r="UFR47" s="19"/>
      <c r="UFS47" s="19"/>
      <c r="UFT47" s="19"/>
      <c r="UFU47" s="19"/>
      <c r="UFV47" s="19"/>
      <c r="UFW47" s="19"/>
      <c r="UFX47" s="19"/>
      <c r="UFY47" s="19"/>
      <c r="UFZ47" s="19"/>
      <c r="UGA47" s="19"/>
      <c r="UGB47" s="19"/>
      <c r="UGC47" s="19"/>
      <c r="UGD47" s="19"/>
      <c r="UGE47" s="19"/>
      <c r="UGF47" s="19"/>
      <c r="UGG47" s="19"/>
      <c r="UGH47" s="19"/>
      <c r="UGI47" s="19"/>
      <c r="UGJ47" s="19"/>
      <c r="UGK47" s="19"/>
      <c r="UGL47" s="19"/>
      <c r="UGM47" s="19"/>
      <c r="UGN47" s="19"/>
      <c r="UGO47" s="19"/>
      <c r="UGP47" s="19"/>
      <c r="UGQ47" s="19"/>
      <c r="UGR47" s="19"/>
      <c r="UGS47" s="19"/>
      <c r="UGT47" s="19"/>
      <c r="UGU47" s="19"/>
      <c r="UGV47" s="19"/>
      <c r="UGW47" s="19"/>
      <c r="UGX47" s="19"/>
      <c r="UGY47" s="19"/>
      <c r="UGZ47" s="19"/>
      <c r="UHA47" s="19"/>
      <c r="UHB47" s="19"/>
      <c r="UHC47" s="19"/>
      <c r="UHD47" s="19"/>
      <c r="UHE47" s="19"/>
      <c r="UHF47" s="19"/>
      <c r="UHG47" s="19"/>
      <c r="UHH47" s="19"/>
      <c r="UHI47" s="19"/>
      <c r="UHJ47" s="19"/>
      <c r="UHK47" s="19"/>
      <c r="UHL47" s="19"/>
      <c r="UHM47" s="19"/>
      <c r="UHN47" s="19"/>
      <c r="UHO47" s="19"/>
      <c r="UHP47" s="19"/>
      <c r="UHQ47" s="19"/>
      <c r="UHR47" s="19"/>
      <c r="UHS47" s="19"/>
      <c r="UHT47" s="19"/>
      <c r="UHU47" s="19"/>
      <c r="UHV47" s="19"/>
      <c r="UHW47" s="19"/>
      <c r="UHX47" s="19"/>
      <c r="UHY47" s="19"/>
      <c r="UHZ47" s="19"/>
      <c r="UIA47" s="19"/>
      <c r="UIB47" s="19"/>
      <c r="UIC47" s="19"/>
      <c r="UID47" s="19"/>
      <c r="UIE47" s="19"/>
      <c r="UIF47" s="19"/>
      <c r="UIG47" s="19"/>
      <c r="UIH47" s="19"/>
      <c r="UII47" s="19"/>
      <c r="UIJ47" s="19"/>
      <c r="UIK47" s="19"/>
      <c r="UIL47" s="19"/>
      <c r="UIM47" s="19"/>
      <c r="UIN47" s="19"/>
      <c r="UIO47" s="19"/>
      <c r="UIP47" s="19"/>
      <c r="UIQ47" s="19"/>
      <c r="UIR47" s="19"/>
      <c r="UIS47" s="19"/>
      <c r="UIT47" s="19"/>
      <c r="UIU47" s="19"/>
      <c r="UIV47" s="19"/>
      <c r="UIW47" s="19"/>
      <c r="UIX47" s="19"/>
      <c r="UIY47" s="19"/>
      <c r="UIZ47" s="19"/>
      <c r="UJA47" s="19"/>
      <c r="UJB47" s="19"/>
      <c r="UJC47" s="19"/>
      <c r="UJD47" s="19"/>
      <c r="UJE47" s="19"/>
      <c r="UJF47" s="19"/>
      <c r="UJG47" s="19"/>
      <c r="UJH47" s="19"/>
      <c r="UJI47" s="19"/>
      <c r="UJJ47" s="19"/>
      <c r="UJK47" s="19"/>
      <c r="UJL47" s="19"/>
      <c r="UJM47" s="19"/>
      <c r="UJN47" s="19"/>
      <c r="UJO47" s="19"/>
      <c r="UJP47" s="19"/>
      <c r="UJQ47" s="19"/>
      <c r="UJR47" s="19"/>
      <c r="UJS47" s="19"/>
      <c r="UJT47" s="19"/>
      <c r="UJU47" s="19"/>
      <c r="UJV47" s="19"/>
      <c r="UJW47" s="19"/>
      <c r="UJX47" s="19"/>
      <c r="UJY47" s="19"/>
      <c r="UJZ47" s="19"/>
      <c r="UKA47" s="19"/>
      <c r="UKB47" s="19"/>
      <c r="UKC47" s="19"/>
      <c r="UKD47" s="19"/>
      <c r="UKE47" s="19"/>
      <c r="UKF47" s="19"/>
      <c r="UKG47" s="19"/>
      <c r="UKH47" s="19"/>
      <c r="UKI47" s="19"/>
      <c r="UKJ47" s="19"/>
      <c r="UKK47" s="19"/>
      <c r="UKL47" s="19"/>
      <c r="UKM47" s="19"/>
      <c r="UKN47" s="19"/>
      <c r="UKO47" s="19"/>
      <c r="UKP47" s="19"/>
      <c r="UKQ47" s="19"/>
      <c r="UKR47" s="19"/>
      <c r="UKS47" s="19"/>
      <c r="UKT47" s="19"/>
      <c r="UKU47" s="19"/>
      <c r="UKV47" s="19"/>
      <c r="UKW47" s="19"/>
      <c r="UKX47" s="19"/>
      <c r="UKY47" s="19"/>
      <c r="UKZ47" s="19"/>
      <c r="ULA47" s="19"/>
      <c r="ULB47" s="19"/>
      <c r="ULC47" s="19"/>
      <c r="ULD47" s="19"/>
      <c r="ULE47" s="19"/>
      <c r="ULF47" s="19"/>
      <c r="ULG47" s="19"/>
      <c r="ULH47" s="19"/>
      <c r="ULI47" s="19"/>
      <c r="ULJ47" s="19"/>
      <c r="ULK47" s="19"/>
      <c r="ULL47" s="19"/>
      <c r="ULM47" s="19"/>
      <c r="ULN47" s="19"/>
      <c r="ULO47" s="19"/>
      <c r="ULP47" s="19"/>
      <c r="ULQ47" s="19"/>
      <c r="ULR47" s="19"/>
      <c r="ULS47" s="19"/>
      <c r="ULT47" s="19"/>
      <c r="ULU47" s="19"/>
      <c r="ULV47" s="19"/>
      <c r="ULW47" s="19"/>
      <c r="ULX47" s="19"/>
      <c r="ULY47" s="19"/>
      <c r="ULZ47" s="19"/>
      <c r="UMA47" s="19"/>
      <c r="UMB47" s="19"/>
      <c r="UMC47" s="19"/>
      <c r="UMD47" s="19"/>
      <c r="UME47" s="19"/>
      <c r="UMF47" s="19"/>
      <c r="UMG47" s="19"/>
      <c r="UMH47" s="19"/>
      <c r="UMI47" s="19"/>
      <c r="UMJ47" s="19"/>
      <c r="UMK47" s="19"/>
      <c r="UML47" s="19"/>
      <c r="UMM47" s="19"/>
      <c r="UMN47" s="19"/>
      <c r="UMO47" s="19"/>
      <c r="UMP47" s="19"/>
      <c r="UMQ47" s="19"/>
      <c r="UMR47" s="19"/>
      <c r="UMS47" s="19"/>
      <c r="UMT47" s="19"/>
      <c r="UMU47" s="19"/>
      <c r="UMV47" s="19"/>
      <c r="UMW47" s="19"/>
      <c r="UMX47" s="19"/>
      <c r="UMY47" s="19"/>
      <c r="UMZ47" s="19"/>
      <c r="UNA47" s="19"/>
      <c r="UNB47" s="19"/>
      <c r="UNC47" s="19"/>
      <c r="UND47" s="19"/>
      <c r="UNE47" s="19"/>
      <c r="UNF47" s="19"/>
      <c r="UNG47" s="19"/>
      <c r="UNH47" s="19"/>
      <c r="UNI47" s="19"/>
      <c r="UNJ47" s="19"/>
      <c r="UNK47" s="19"/>
      <c r="UNL47" s="19"/>
      <c r="UNM47" s="19"/>
      <c r="UNN47" s="19"/>
      <c r="UNO47" s="19"/>
      <c r="UNP47" s="19"/>
      <c r="UNQ47" s="19"/>
      <c r="UNR47" s="19"/>
      <c r="UNS47" s="19"/>
      <c r="UNT47" s="19"/>
      <c r="UNU47" s="19"/>
      <c r="UNV47" s="19"/>
      <c r="UNW47" s="19"/>
      <c r="UNX47" s="19"/>
      <c r="UNY47" s="19"/>
      <c r="UNZ47" s="19"/>
      <c r="UOA47" s="19"/>
      <c r="UOB47" s="19"/>
      <c r="UOC47" s="19"/>
      <c r="UOD47" s="19"/>
      <c r="UOE47" s="19"/>
      <c r="UOF47" s="19"/>
      <c r="UOG47" s="19"/>
      <c r="UOH47" s="19"/>
      <c r="UOI47" s="19"/>
      <c r="UOJ47" s="19"/>
      <c r="UOK47" s="19"/>
      <c r="UOL47" s="19"/>
      <c r="UOM47" s="19"/>
      <c r="UON47" s="19"/>
      <c r="UOO47" s="19"/>
      <c r="UOP47" s="19"/>
      <c r="UOQ47" s="19"/>
      <c r="UOR47" s="19"/>
      <c r="UOS47" s="19"/>
      <c r="UOT47" s="19"/>
      <c r="UOU47" s="19"/>
      <c r="UOV47" s="19"/>
      <c r="UOW47" s="19"/>
      <c r="UOX47" s="19"/>
      <c r="UOY47" s="19"/>
      <c r="UOZ47" s="19"/>
      <c r="UPA47" s="19"/>
      <c r="UPB47" s="19"/>
      <c r="UPC47" s="19"/>
      <c r="UPD47" s="19"/>
      <c r="UPE47" s="19"/>
      <c r="UPF47" s="19"/>
      <c r="UPG47" s="19"/>
      <c r="UPH47" s="19"/>
      <c r="UPI47" s="19"/>
      <c r="UPJ47" s="19"/>
      <c r="UPK47" s="19"/>
      <c r="UPL47" s="19"/>
      <c r="UPM47" s="19"/>
      <c r="UPN47" s="19"/>
      <c r="UPO47" s="19"/>
      <c r="UPP47" s="19"/>
      <c r="UPQ47" s="19"/>
      <c r="UPR47" s="19"/>
      <c r="UPS47" s="19"/>
      <c r="UPT47" s="19"/>
      <c r="UPU47" s="19"/>
      <c r="UPV47" s="19"/>
      <c r="UPW47" s="19"/>
      <c r="UPX47" s="19"/>
      <c r="UPY47" s="19"/>
      <c r="UPZ47" s="19"/>
      <c r="UQA47" s="19"/>
      <c r="UQB47" s="19"/>
      <c r="UQC47" s="19"/>
      <c r="UQD47" s="19"/>
      <c r="UQE47" s="19"/>
      <c r="UQF47" s="19"/>
      <c r="UQG47" s="19"/>
      <c r="UQH47" s="19"/>
      <c r="UQI47" s="19"/>
      <c r="UQJ47" s="19"/>
      <c r="UQK47" s="19"/>
      <c r="UQL47" s="19"/>
      <c r="UQM47" s="19"/>
      <c r="UQN47" s="19"/>
      <c r="UQO47" s="19"/>
      <c r="UQP47" s="19"/>
      <c r="UQQ47" s="19"/>
      <c r="UQR47" s="19"/>
      <c r="UQS47" s="19"/>
      <c r="UQT47" s="19"/>
      <c r="UQU47" s="19"/>
      <c r="UQV47" s="19"/>
      <c r="UQW47" s="19"/>
      <c r="UQX47" s="19"/>
      <c r="UQY47" s="19"/>
      <c r="UQZ47" s="19"/>
      <c r="URA47" s="19"/>
      <c r="URB47" s="19"/>
      <c r="URC47" s="19"/>
      <c r="URD47" s="19"/>
      <c r="URE47" s="19"/>
      <c r="URF47" s="19"/>
      <c r="URG47" s="19"/>
      <c r="URH47" s="19"/>
      <c r="URI47" s="19"/>
      <c r="URJ47" s="19"/>
      <c r="URK47" s="19"/>
      <c r="URL47" s="19"/>
      <c r="URM47" s="19"/>
      <c r="URN47" s="19"/>
      <c r="URO47" s="19"/>
      <c r="URP47" s="19"/>
      <c r="URQ47" s="19"/>
      <c r="URR47" s="19"/>
      <c r="URS47" s="19"/>
      <c r="URT47" s="19"/>
      <c r="URU47" s="19"/>
      <c r="URV47" s="19"/>
      <c r="URW47" s="19"/>
      <c r="URX47" s="19"/>
      <c r="URY47" s="19"/>
      <c r="URZ47" s="19"/>
      <c r="USA47" s="19"/>
      <c r="USB47" s="19"/>
      <c r="USC47" s="19"/>
      <c r="USD47" s="19"/>
      <c r="USE47" s="19"/>
      <c r="USF47" s="19"/>
      <c r="USG47" s="19"/>
      <c r="USH47" s="19"/>
      <c r="USI47" s="19"/>
      <c r="USJ47" s="19"/>
      <c r="USK47" s="19"/>
      <c r="USL47" s="19"/>
      <c r="USM47" s="19"/>
      <c r="USN47" s="19"/>
      <c r="USO47" s="19"/>
      <c r="USP47" s="19"/>
      <c r="USQ47" s="19"/>
      <c r="USR47" s="19"/>
      <c r="USS47" s="19"/>
      <c r="UST47" s="19"/>
      <c r="USU47" s="19"/>
      <c r="USV47" s="19"/>
      <c r="USW47" s="19"/>
      <c r="USX47" s="19"/>
      <c r="USY47" s="19"/>
      <c r="USZ47" s="19"/>
      <c r="UTA47" s="19"/>
      <c r="UTB47" s="19"/>
      <c r="UTC47" s="19"/>
      <c r="UTD47" s="19"/>
      <c r="UTE47" s="19"/>
      <c r="UTF47" s="19"/>
      <c r="UTG47" s="19"/>
      <c r="UTH47" s="19"/>
      <c r="UTI47" s="19"/>
      <c r="UTJ47" s="19"/>
      <c r="UTK47" s="19"/>
      <c r="UTL47" s="19"/>
      <c r="UTM47" s="19"/>
      <c r="UTN47" s="19"/>
      <c r="UTO47" s="19"/>
      <c r="UTP47" s="19"/>
      <c r="UTQ47" s="19"/>
      <c r="UTR47" s="19"/>
      <c r="UTS47" s="19"/>
      <c r="UTT47" s="19"/>
      <c r="UTU47" s="19"/>
      <c r="UTV47" s="19"/>
      <c r="UTW47" s="19"/>
      <c r="UTX47" s="19"/>
      <c r="UTY47" s="19"/>
      <c r="UTZ47" s="19"/>
      <c r="UUA47" s="19"/>
      <c r="UUB47" s="19"/>
      <c r="UUC47" s="19"/>
      <c r="UUD47" s="19"/>
      <c r="UUE47" s="19"/>
      <c r="UUF47" s="19"/>
      <c r="UUG47" s="19"/>
      <c r="UUH47" s="19"/>
      <c r="UUI47" s="19"/>
      <c r="UUJ47" s="19"/>
      <c r="UUK47" s="19"/>
      <c r="UUL47" s="19"/>
      <c r="UUM47" s="19"/>
      <c r="UUN47" s="19"/>
      <c r="UUO47" s="19"/>
      <c r="UUP47" s="19"/>
      <c r="UUQ47" s="19"/>
      <c r="UUR47" s="19"/>
      <c r="UUS47" s="19"/>
      <c r="UUT47" s="19"/>
      <c r="UUU47" s="19"/>
      <c r="UUV47" s="19"/>
      <c r="UUW47" s="19"/>
      <c r="UUX47" s="19"/>
      <c r="UUY47" s="19"/>
      <c r="UUZ47" s="19"/>
      <c r="UVA47" s="19"/>
      <c r="UVB47" s="19"/>
      <c r="UVC47" s="19"/>
      <c r="UVD47" s="19"/>
      <c r="UVE47" s="19"/>
      <c r="UVF47" s="19"/>
      <c r="UVG47" s="19"/>
      <c r="UVH47" s="19"/>
      <c r="UVI47" s="19"/>
      <c r="UVJ47" s="19"/>
      <c r="UVK47" s="19"/>
      <c r="UVL47" s="19"/>
      <c r="UVM47" s="19"/>
      <c r="UVN47" s="19"/>
      <c r="UVO47" s="19"/>
      <c r="UVP47" s="19"/>
      <c r="UVQ47" s="19"/>
      <c r="UVR47" s="19"/>
      <c r="UVS47" s="19"/>
      <c r="UVT47" s="19"/>
      <c r="UVU47" s="19"/>
      <c r="UVV47" s="19"/>
      <c r="UVW47" s="19"/>
      <c r="UVX47" s="19"/>
      <c r="UVY47" s="19"/>
      <c r="UVZ47" s="19"/>
      <c r="UWA47" s="19"/>
      <c r="UWB47" s="19"/>
      <c r="UWC47" s="19"/>
      <c r="UWD47" s="19"/>
      <c r="UWE47" s="19"/>
      <c r="UWF47" s="19"/>
      <c r="UWG47" s="19"/>
      <c r="UWH47" s="19"/>
      <c r="UWI47" s="19"/>
      <c r="UWJ47" s="19"/>
      <c r="UWK47" s="19"/>
      <c r="UWL47" s="19"/>
      <c r="UWM47" s="19"/>
      <c r="UWN47" s="19"/>
      <c r="UWO47" s="19"/>
      <c r="UWP47" s="19"/>
      <c r="UWQ47" s="19"/>
      <c r="UWR47" s="19"/>
      <c r="UWS47" s="19"/>
      <c r="UWT47" s="19"/>
      <c r="UWU47" s="19"/>
      <c r="UWV47" s="19"/>
      <c r="UWW47" s="19"/>
      <c r="UWX47" s="19"/>
      <c r="UWY47" s="19"/>
      <c r="UWZ47" s="19"/>
      <c r="UXA47" s="19"/>
      <c r="UXB47" s="19"/>
      <c r="UXC47" s="19"/>
      <c r="UXD47" s="19"/>
      <c r="UXE47" s="19"/>
      <c r="UXF47" s="19"/>
      <c r="UXG47" s="19"/>
      <c r="UXH47" s="19"/>
      <c r="UXI47" s="19"/>
      <c r="UXJ47" s="19"/>
      <c r="UXK47" s="19"/>
      <c r="UXL47" s="19"/>
      <c r="UXM47" s="19"/>
      <c r="UXN47" s="19"/>
      <c r="UXO47" s="19"/>
      <c r="UXP47" s="19"/>
      <c r="UXQ47" s="19"/>
      <c r="UXR47" s="19"/>
      <c r="UXS47" s="19"/>
      <c r="UXT47" s="19"/>
      <c r="UXU47" s="19"/>
      <c r="UXV47" s="19"/>
      <c r="UXW47" s="19"/>
      <c r="UXX47" s="19"/>
      <c r="UXY47" s="19"/>
      <c r="UXZ47" s="19"/>
      <c r="UYA47" s="19"/>
      <c r="UYB47" s="19"/>
      <c r="UYC47" s="19"/>
      <c r="UYD47" s="19"/>
      <c r="UYE47" s="19"/>
      <c r="UYF47" s="19"/>
      <c r="UYG47" s="19"/>
      <c r="UYH47" s="19"/>
      <c r="UYI47" s="19"/>
      <c r="UYJ47" s="19"/>
      <c r="UYK47" s="19"/>
      <c r="UYL47" s="19"/>
      <c r="UYM47" s="19"/>
      <c r="UYN47" s="19"/>
      <c r="UYO47" s="19"/>
      <c r="UYP47" s="19"/>
      <c r="UYQ47" s="19"/>
      <c r="UYR47" s="19"/>
      <c r="UYS47" s="19"/>
      <c r="UYT47" s="19"/>
      <c r="UYU47" s="19"/>
      <c r="UYV47" s="19"/>
      <c r="UYW47" s="19"/>
      <c r="UYX47" s="19"/>
      <c r="UYY47" s="19"/>
      <c r="UYZ47" s="19"/>
      <c r="UZA47" s="19"/>
      <c r="UZB47" s="19"/>
      <c r="UZC47" s="19"/>
      <c r="UZD47" s="19"/>
      <c r="UZE47" s="19"/>
      <c r="UZF47" s="19"/>
      <c r="UZG47" s="19"/>
      <c r="UZH47" s="19"/>
      <c r="UZI47" s="19"/>
      <c r="UZJ47" s="19"/>
      <c r="UZK47" s="19"/>
      <c r="UZL47" s="19"/>
      <c r="UZM47" s="19"/>
      <c r="UZN47" s="19"/>
      <c r="UZO47" s="19"/>
      <c r="UZP47" s="19"/>
      <c r="UZQ47" s="19"/>
      <c r="UZR47" s="19"/>
      <c r="UZS47" s="19"/>
      <c r="UZT47" s="19"/>
      <c r="UZU47" s="19"/>
      <c r="UZV47" s="19"/>
      <c r="UZW47" s="19"/>
      <c r="UZX47" s="19"/>
      <c r="UZY47" s="19"/>
      <c r="UZZ47" s="19"/>
      <c r="VAA47" s="19"/>
      <c r="VAB47" s="19"/>
      <c r="VAC47" s="19"/>
      <c r="VAD47" s="19"/>
      <c r="VAE47" s="19"/>
      <c r="VAF47" s="19"/>
      <c r="VAG47" s="19"/>
      <c r="VAH47" s="19"/>
      <c r="VAI47" s="19"/>
      <c r="VAJ47" s="19"/>
      <c r="VAK47" s="19"/>
      <c r="VAL47" s="19"/>
      <c r="VAM47" s="19"/>
      <c r="VAN47" s="19"/>
      <c r="VAO47" s="19"/>
      <c r="VAP47" s="19"/>
      <c r="VAQ47" s="19"/>
      <c r="VAR47" s="19"/>
      <c r="VAS47" s="19"/>
      <c r="VAT47" s="19"/>
      <c r="VAU47" s="19"/>
      <c r="VAV47" s="19"/>
      <c r="VAW47" s="19"/>
      <c r="VAX47" s="19"/>
      <c r="VAY47" s="19"/>
      <c r="VAZ47" s="19"/>
      <c r="VBA47" s="19"/>
      <c r="VBB47" s="19"/>
      <c r="VBC47" s="19"/>
      <c r="VBD47" s="19"/>
      <c r="VBE47" s="19"/>
      <c r="VBF47" s="19"/>
      <c r="VBG47" s="19"/>
      <c r="VBH47" s="19"/>
      <c r="VBI47" s="19"/>
      <c r="VBJ47" s="19"/>
      <c r="VBK47" s="19"/>
      <c r="VBL47" s="19"/>
      <c r="VBM47" s="19"/>
      <c r="VBN47" s="19"/>
      <c r="VBO47" s="19"/>
      <c r="VBP47" s="19"/>
      <c r="VBQ47" s="19"/>
      <c r="VBR47" s="19"/>
      <c r="VBS47" s="19"/>
      <c r="VBT47" s="19"/>
      <c r="VBU47" s="19"/>
      <c r="VBV47" s="19"/>
      <c r="VBW47" s="19"/>
      <c r="VBX47" s="19"/>
      <c r="VBY47" s="19"/>
      <c r="VBZ47" s="19"/>
      <c r="VCA47" s="19"/>
      <c r="VCB47" s="19"/>
      <c r="VCC47" s="19"/>
      <c r="VCD47" s="19"/>
      <c r="VCE47" s="19"/>
      <c r="VCF47" s="19"/>
      <c r="VCG47" s="19"/>
      <c r="VCH47" s="19"/>
      <c r="VCI47" s="19"/>
      <c r="VCJ47" s="19"/>
      <c r="VCK47" s="19"/>
      <c r="VCL47" s="19"/>
      <c r="VCM47" s="19"/>
      <c r="VCN47" s="19"/>
      <c r="VCO47" s="19"/>
      <c r="VCP47" s="19"/>
      <c r="VCQ47" s="19"/>
      <c r="VCR47" s="19"/>
      <c r="VCS47" s="19"/>
      <c r="VCT47" s="19"/>
      <c r="VCU47" s="19"/>
      <c r="VCV47" s="19"/>
      <c r="VCW47" s="19"/>
      <c r="VCX47" s="19"/>
      <c r="VCY47" s="19"/>
      <c r="VCZ47" s="19"/>
      <c r="VDA47" s="19"/>
      <c r="VDB47" s="19"/>
      <c r="VDC47" s="19"/>
      <c r="VDD47" s="19"/>
      <c r="VDE47" s="19"/>
      <c r="VDF47" s="19"/>
      <c r="VDG47" s="19"/>
      <c r="VDH47" s="19"/>
      <c r="VDI47" s="19"/>
      <c r="VDJ47" s="19"/>
      <c r="VDK47" s="19"/>
      <c r="VDL47" s="19"/>
      <c r="VDM47" s="19"/>
      <c r="VDN47" s="19"/>
      <c r="VDO47" s="19"/>
      <c r="VDP47" s="19"/>
      <c r="VDQ47" s="19"/>
      <c r="VDR47" s="19"/>
      <c r="VDS47" s="19"/>
      <c r="VDT47" s="19"/>
      <c r="VDU47" s="19"/>
      <c r="VDV47" s="19"/>
      <c r="VDW47" s="19"/>
      <c r="VDX47" s="19"/>
      <c r="VDY47" s="19"/>
      <c r="VDZ47" s="19"/>
      <c r="VEA47" s="19"/>
      <c r="VEB47" s="19"/>
      <c r="VEC47" s="19"/>
      <c r="VED47" s="19"/>
      <c r="VEE47" s="19"/>
      <c r="VEF47" s="19"/>
      <c r="VEG47" s="19"/>
      <c r="VEH47" s="19"/>
      <c r="VEI47" s="19"/>
      <c r="VEJ47" s="19"/>
      <c r="VEK47" s="19"/>
      <c r="VEL47" s="19"/>
      <c r="VEM47" s="19"/>
      <c r="VEN47" s="19"/>
      <c r="VEO47" s="19"/>
      <c r="VEP47" s="19"/>
      <c r="VEQ47" s="19"/>
      <c r="VER47" s="19"/>
      <c r="VES47" s="19"/>
      <c r="VET47" s="19"/>
      <c r="VEU47" s="19"/>
      <c r="VEV47" s="19"/>
      <c r="VEW47" s="19"/>
      <c r="VEX47" s="19"/>
      <c r="VEY47" s="19"/>
      <c r="VEZ47" s="19"/>
      <c r="VFA47" s="19"/>
      <c r="VFB47" s="19"/>
      <c r="VFC47" s="19"/>
      <c r="VFD47" s="19"/>
      <c r="VFE47" s="19"/>
      <c r="VFF47" s="19"/>
      <c r="VFG47" s="19"/>
      <c r="VFH47" s="19"/>
      <c r="VFI47" s="19"/>
      <c r="VFJ47" s="19"/>
      <c r="VFK47" s="19"/>
      <c r="VFL47" s="19"/>
      <c r="VFM47" s="19"/>
      <c r="VFN47" s="19"/>
      <c r="VFO47" s="19"/>
      <c r="VFP47" s="19"/>
      <c r="VFQ47" s="19"/>
      <c r="VFR47" s="19"/>
      <c r="VFS47" s="19"/>
      <c r="VFT47" s="19"/>
      <c r="VFU47" s="19"/>
      <c r="VFV47" s="19"/>
      <c r="VFW47" s="19"/>
      <c r="VFX47" s="19"/>
      <c r="VFY47" s="19"/>
      <c r="VFZ47" s="19"/>
      <c r="VGA47" s="19"/>
      <c r="VGB47" s="19"/>
      <c r="VGC47" s="19"/>
      <c r="VGD47" s="19"/>
      <c r="VGE47" s="19"/>
      <c r="VGF47" s="19"/>
      <c r="VGG47" s="19"/>
      <c r="VGH47" s="19"/>
      <c r="VGI47" s="19"/>
      <c r="VGJ47" s="19"/>
      <c r="VGK47" s="19"/>
      <c r="VGL47" s="19"/>
      <c r="VGM47" s="19"/>
      <c r="VGN47" s="19"/>
      <c r="VGO47" s="19"/>
      <c r="VGP47" s="19"/>
      <c r="VGQ47" s="19"/>
      <c r="VGR47" s="19"/>
      <c r="VGS47" s="19"/>
      <c r="VGT47" s="19"/>
      <c r="VGU47" s="19"/>
      <c r="VGV47" s="19"/>
      <c r="VGW47" s="19"/>
      <c r="VGX47" s="19"/>
      <c r="VGY47" s="19"/>
      <c r="VGZ47" s="19"/>
      <c r="VHA47" s="19"/>
      <c r="VHB47" s="19"/>
      <c r="VHC47" s="19"/>
      <c r="VHD47" s="19"/>
      <c r="VHE47" s="19"/>
      <c r="VHF47" s="19"/>
      <c r="VHG47" s="19"/>
      <c r="VHH47" s="19"/>
      <c r="VHI47" s="19"/>
      <c r="VHJ47" s="19"/>
      <c r="VHK47" s="19"/>
      <c r="VHL47" s="19"/>
      <c r="VHM47" s="19"/>
      <c r="VHN47" s="19"/>
      <c r="VHO47" s="19"/>
      <c r="VHP47" s="19"/>
      <c r="VHQ47" s="19"/>
      <c r="VHR47" s="19"/>
      <c r="VHS47" s="19"/>
      <c r="VHT47" s="19"/>
      <c r="VHU47" s="19"/>
      <c r="VHV47" s="19"/>
      <c r="VHW47" s="19"/>
      <c r="VHX47" s="19"/>
      <c r="VHY47" s="19"/>
      <c r="VHZ47" s="19"/>
      <c r="VIA47" s="19"/>
      <c r="VIB47" s="19"/>
      <c r="VIC47" s="19"/>
      <c r="VID47" s="19"/>
      <c r="VIE47" s="19"/>
      <c r="VIF47" s="19"/>
      <c r="VIG47" s="19"/>
      <c r="VIH47" s="19"/>
      <c r="VII47" s="19"/>
      <c r="VIJ47" s="19"/>
      <c r="VIK47" s="19"/>
      <c r="VIL47" s="19"/>
      <c r="VIM47" s="19"/>
      <c r="VIN47" s="19"/>
      <c r="VIO47" s="19"/>
      <c r="VIP47" s="19"/>
      <c r="VIQ47" s="19"/>
      <c r="VIR47" s="19"/>
      <c r="VIS47" s="19"/>
      <c r="VIT47" s="19"/>
      <c r="VIU47" s="19"/>
      <c r="VIV47" s="19"/>
      <c r="VIW47" s="19"/>
      <c r="VIX47" s="19"/>
      <c r="VIY47" s="19"/>
      <c r="VIZ47" s="19"/>
      <c r="VJA47" s="19"/>
      <c r="VJB47" s="19"/>
      <c r="VJC47" s="19"/>
      <c r="VJD47" s="19"/>
      <c r="VJE47" s="19"/>
      <c r="VJF47" s="19"/>
      <c r="VJG47" s="19"/>
      <c r="VJH47" s="19"/>
      <c r="VJI47" s="19"/>
      <c r="VJJ47" s="19"/>
      <c r="VJK47" s="19"/>
      <c r="VJL47" s="19"/>
      <c r="VJM47" s="19"/>
      <c r="VJN47" s="19"/>
      <c r="VJO47" s="19"/>
      <c r="VJP47" s="19"/>
      <c r="VJQ47" s="19"/>
      <c r="VJR47" s="19"/>
      <c r="VJS47" s="19"/>
      <c r="VJT47" s="19"/>
      <c r="VJU47" s="19"/>
      <c r="VJV47" s="19"/>
      <c r="VJW47" s="19"/>
      <c r="VJX47" s="19"/>
      <c r="VJY47" s="19"/>
      <c r="VJZ47" s="19"/>
      <c r="VKA47" s="19"/>
      <c r="VKB47" s="19"/>
      <c r="VKC47" s="19"/>
      <c r="VKD47" s="19"/>
      <c r="VKE47" s="19"/>
      <c r="VKF47" s="19"/>
      <c r="VKG47" s="19"/>
      <c r="VKH47" s="19"/>
      <c r="VKI47" s="19"/>
      <c r="VKJ47" s="19"/>
      <c r="VKK47" s="19"/>
      <c r="VKL47" s="19"/>
      <c r="VKM47" s="19"/>
      <c r="VKN47" s="19"/>
      <c r="VKO47" s="19"/>
      <c r="VKP47" s="19"/>
      <c r="VKQ47" s="19"/>
      <c r="VKR47" s="19"/>
      <c r="VKS47" s="19"/>
      <c r="VKT47" s="19"/>
      <c r="VKU47" s="19"/>
      <c r="VKV47" s="19"/>
      <c r="VKW47" s="19"/>
      <c r="VKX47" s="19"/>
      <c r="VKY47" s="19"/>
      <c r="VKZ47" s="19"/>
      <c r="VLA47" s="19"/>
      <c r="VLB47" s="19"/>
      <c r="VLC47" s="19"/>
      <c r="VLD47" s="19"/>
      <c r="VLE47" s="19"/>
      <c r="VLF47" s="19"/>
      <c r="VLG47" s="19"/>
      <c r="VLH47" s="19"/>
      <c r="VLI47" s="19"/>
      <c r="VLJ47" s="19"/>
      <c r="VLK47" s="19"/>
      <c r="VLL47" s="19"/>
      <c r="VLM47" s="19"/>
      <c r="VLN47" s="19"/>
      <c r="VLO47" s="19"/>
      <c r="VLP47" s="19"/>
      <c r="VLQ47" s="19"/>
      <c r="VLR47" s="19"/>
      <c r="VLS47" s="19"/>
      <c r="VLT47" s="19"/>
      <c r="VLU47" s="19"/>
      <c r="VLV47" s="19"/>
      <c r="VLW47" s="19"/>
      <c r="VLX47" s="19"/>
      <c r="VLY47" s="19"/>
      <c r="VLZ47" s="19"/>
      <c r="VMA47" s="19"/>
      <c r="VMB47" s="19"/>
      <c r="VMC47" s="19"/>
      <c r="VMD47" s="19"/>
      <c r="VME47" s="19"/>
      <c r="VMF47" s="19"/>
      <c r="VMG47" s="19"/>
      <c r="VMH47" s="19"/>
      <c r="VMI47" s="19"/>
      <c r="VMJ47" s="19"/>
      <c r="VMK47" s="19"/>
      <c r="VML47" s="19"/>
      <c r="VMM47" s="19"/>
      <c r="VMN47" s="19"/>
      <c r="VMO47" s="19"/>
      <c r="VMP47" s="19"/>
      <c r="VMQ47" s="19"/>
      <c r="VMR47" s="19"/>
      <c r="VMS47" s="19"/>
      <c r="VMT47" s="19"/>
      <c r="VMU47" s="19"/>
      <c r="VMV47" s="19"/>
      <c r="VMW47" s="19"/>
      <c r="VMX47" s="19"/>
      <c r="VMY47" s="19"/>
      <c r="VMZ47" s="19"/>
      <c r="VNA47" s="19"/>
      <c r="VNB47" s="19"/>
      <c r="VNC47" s="19"/>
      <c r="VND47" s="19"/>
      <c r="VNE47" s="19"/>
      <c r="VNF47" s="19"/>
      <c r="VNG47" s="19"/>
      <c r="VNH47" s="19"/>
      <c r="VNI47" s="19"/>
      <c r="VNJ47" s="19"/>
      <c r="VNK47" s="19"/>
      <c r="VNL47" s="19"/>
      <c r="VNM47" s="19"/>
      <c r="VNN47" s="19"/>
      <c r="VNO47" s="19"/>
      <c r="VNP47" s="19"/>
      <c r="VNQ47" s="19"/>
      <c r="VNR47" s="19"/>
      <c r="VNS47" s="19"/>
      <c r="VNT47" s="19"/>
      <c r="VNU47" s="19"/>
      <c r="VNV47" s="19"/>
      <c r="VNW47" s="19"/>
      <c r="VNX47" s="19"/>
      <c r="VNY47" s="19"/>
      <c r="VNZ47" s="19"/>
      <c r="VOA47" s="19"/>
      <c r="VOB47" s="19"/>
      <c r="VOC47" s="19"/>
      <c r="VOD47" s="19"/>
      <c r="VOE47" s="19"/>
      <c r="VOF47" s="19"/>
      <c r="VOG47" s="19"/>
      <c r="VOH47" s="19"/>
      <c r="VOI47" s="19"/>
      <c r="VOJ47" s="19"/>
      <c r="VOK47" s="19"/>
      <c r="VOL47" s="19"/>
      <c r="VOM47" s="19"/>
      <c r="VON47" s="19"/>
      <c r="VOO47" s="19"/>
      <c r="VOP47" s="19"/>
      <c r="VOQ47" s="19"/>
      <c r="VOR47" s="19"/>
      <c r="VOS47" s="19"/>
      <c r="VOT47" s="19"/>
      <c r="VOU47" s="19"/>
      <c r="VOV47" s="19"/>
      <c r="VOW47" s="19"/>
      <c r="VOX47" s="19"/>
      <c r="VOY47" s="19"/>
      <c r="VOZ47" s="19"/>
      <c r="VPA47" s="19"/>
      <c r="VPB47" s="19"/>
      <c r="VPC47" s="19"/>
      <c r="VPD47" s="19"/>
      <c r="VPE47" s="19"/>
      <c r="VPF47" s="19"/>
      <c r="VPG47" s="19"/>
      <c r="VPH47" s="19"/>
      <c r="VPI47" s="19"/>
      <c r="VPJ47" s="19"/>
      <c r="VPK47" s="19"/>
      <c r="VPL47" s="19"/>
      <c r="VPM47" s="19"/>
      <c r="VPN47" s="19"/>
      <c r="VPO47" s="19"/>
      <c r="VPP47" s="19"/>
      <c r="VPQ47" s="19"/>
      <c r="VPR47" s="19"/>
      <c r="VPS47" s="19"/>
      <c r="VPT47" s="19"/>
      <c r="VPU47" s="19"/>
      <c r="VPV47" s="19"/>
      <c r="VPW47" s="19"/>
      <c r="VPX47" s="19"/>
      <c r="VPY47" s="19"/>
      <c r="VPZ47" s="19"/>
      <c r="VQA47" s="19"/>
      <c r="VQB47" s="19"/>
      <c r="VQC47" s="19"/>
      <c r="VQD47" s="19"/>
      <c r="VQE47" s="19"/>
      <c r="VQF47" s="19"/>
      <c r="VQG47" s="19"/>
      <c r="VQH47" s="19"/>
      <c r="VQI47" s="19"/>
      <c r="VQJ47" s="19"/>
      <c r="VQK47" s="19"/>
      <c r="VQL47" s="19"/>
      <c r="VQM47" s="19"/>
      <c r="VQN47" s="19"/>
      <c r="VQO47" s="19"/>
      <c r="VQP47" s="19"/>
      <c r="VQQ47" s="19"/>
      <c r="VQR47" s="19"/>
      <c r="VQS47" s="19"/>
      <c r="VQT47" s="19"/>
      <c r="VQU47" s="19"/>
      <c r="VQV47" s="19"/>
      <c r="VQW47" s="19"/>
      <c r="VQX47" s="19"/>
      <c r="VQY47" s="19"/>
      <c r="VQZ47" s="19"/>
      <c r="VRA47" s="19"/>
      <c r="VRB47" s="19"/>
      <c r="VRC47" s="19"/>
      <c r="VRD47" s="19"/>
      <c r="VRE47" s="19"/>
      <c r="VRF47" s="19"/>
      <c r="VRG47" s="19"/>
      <c r="VRH47" s="19"/>
      <c r="VRI47" s="19"/>
      <c r="VRJ47" s="19"/>
      <c r="VRK47" s="19"/>
      <c r="VRL47" s="19"/>
      <c r="VRM47" s="19"/>
      <c r="VRN47" s="19"/>
      <c r="VRO47" s="19"/>
      <c r="VRP47" s="19"/>
      <c r="VRQ47" s="19"/>
      <c r="VRR47" s="19"/>
      <c r="VRS47" s="19"/>
      <c r="VRT47" s="19"/>
      <c r="VRU47" s="19"/>
      <c r="VRV47" s="19"/>
      <c r="VRW47" s="19"/>
      <c r="VRX47" s="19"/>
      <c r="VRY47" s="19"/>
      <c r="VRZ47" s="19"/>
      <c r="VSA47" s="19"/>
      <c r="VSB47" s="19"/>
      <c r="VSC47" s="19"/>
      <c r="VSD47" s="19"/>
      <c r="VSE47" s="19"/>
      <c r="VSF47" s="19"/>
      <c r="VSG47" s="19"/>
      <c r="VSH47" s="19"/>
      <c r="VSI47" s="19"/>
      <c r="VSJ47" s="19"/>
      <c r="VSK47" s="19"/>
      <c r="VSL47" s="19"/>
      <c r="VSM47" s="19"/>
      <c r="VSN47" s="19"/>
      <c r="VSO47" s="19"/>
      <c r="VSP47" s="19"/>
      <c r="VSQ47" s="19"/>
      <c r="VSR47" s="19"/>
      <c r="VSS47" s="19"/>
      <c r="VST47" s="19"/>
      <c r="VSU47" s="19"/>
      <c r="VSV47" s="19"/>
      <c r="VSW47" s="19"/>
      <c r="VSX47" s="19"/>
      <c r="VSY47" s="19"/>
      <c r="VSZ47" s="19"/>
      <c r="VTA47" s="19"/>
      <c r="VTB47" s="19"/>
      <c r="VTC47" s="19"/>
      <c r="VTD47" s="19"/>
      <c r="VTE47" s="19"/>
      <c r="VTF47" s="19"/>
      <c r="VTG47" s="19"/>
      <c r="VTH47" s="19"/>
      <c r="VTI47" s="19"/>
      <c r="VTJ47" s="19"/>
      <c r="VTK47" s="19"/>
      <c r="VTL47" s="19"/>
      <c r="VTM47" s="19"/>
      <c r="VTN47" s="19"/>
      <c r="VTO47" s="19"/>
      <c r="VTP47" s="19"/>
      <c r="VTQ47" s="19"/>
      <c r="VTR47" s="19"/>
      <c r="VTS47" s="19"/>
      <c r="VTT47" s="19"/>
      <c r="VTU47" s="19"/>
      <c r="VTV47" s="19"/>
      <c r="VTW47" s="19"/>
      <c r="VTX47" s="19"/>
      <c r="VTY47" s="19"/>
      <c r="VTZ47" s="19"/>
      <c r="VUA47" s="19"/>
      <c r="VUB47" s="19"/>
      <c r="VUC47" s="19"/>
      <c r="VUD47" s="19"/>
      <c r="VUE47" s="19"/>
      <c r="VUF47" s="19"/>
      <c r="VUG47" s="19"/>
      <c r="VUH47" s="19"/>
      <c r="VUI47" s="19"/>
      <c r="VUJ47" s="19"/>
      <c r="VUK47" s="19"/>
      <c r="VUL47" s="19"/>
      <c r="VUM47" s="19"/>
      <c r="VUN47" s="19"/>
      <c r="VUO47" s="19"/>
      <c r="VUP47" s="19"/>
      <c r="VUQ47" s="19"/>
      <c r="VUR47" s="19"/>
      <c r="VUS47" s="19"/>
      <c r="VUT47" s="19"/>
      <c r="VUU47" s="19"/>
      <c r="VUV47" s="19"/>
      <c r="VUW47" s="19"/>
      <c r="VUX47" s="19"/>
      <c r="VUY47" s="19"/>
      <c r="VUZ47" s="19"/>
      <c r="VVA47" s="19"/>
      <c r="VVB47" s="19"/>
      <c r="VVC47" s="19"/>
      <c r="VVD47" s="19"/>
      <c r="VVE47" s="19"/>
      <c r="VVF47" s="19"/>
      <c r="VVG47" s="19"/>
      <c r="VVH47" s="19"/>
      <c r="VVI47" s="19"/>
      <c r="VVJ47" s="19"/>
      <c r="VVK47" s="19"/>
      <c r="VVL47" s="19"/>
      <c r="VVM47" s="19"/>
      <c r="VVN47" s="19"/>
      <c r="VVO47" s="19"/>
      <c r="VVP47" s="19"/>
      <c r="VVQ47" s="19"/>
      <c r="VVR47" s="19"/>
      <c r="VVS47" s="19"/>
      <c r="VVT47" s="19"/>
      <c r="VVU47" s="19"/>
      <c r="VVV47" s="19"/>
      <c r="VVW47" s="19"/>
      <c r="VVX47" s="19"/>
      <c r="VVY47" s="19"/>
      <c r="VVZ47" s="19"/>
      <c r="VWA47" s="19"/>
      <c r="VWB47" s="19"/>
      <c r="VWC47" s="19"/>
      <c r="VWD47" s="19"/>
      <c r="VWE47" s="19"/>
      <c r="VWF47" s="19"/>
      <c r="VWG47" s="19"/>
      <c r="VWH47" s="19"/>
      <c r="VWI47" s="19"/>
      <c r="VWJ47" s="19"/>
      <c r="VWK47" s="19"/>
      <c r="VWL47" s="19"/>
      <c r="VWM47" s="19"/>
      <c r="VWN47" s="19"/>
      <c r="VWO47" s="19"/>
      <c r="VWP47" s="19"/>
      <c r="VWQ47" s="19"/>
      <c r="VWR47" s="19"/>
      <c r="VWS47" s="19"/>
      <c r="VWT47" s="19"/>
      <c r="VWU47" s="19"/>
      <c r="VWV47" s="19"/>
      <c r="VWW47" s="19"/>
      <c r="VWX47" s="19"/>
      <c r="VWY47" s="19"/>
      <c r="VWZ47" s="19"/>
      <c r="VXA47" s="19"/>
      <c r="VXB47" s="19"/>
      <c r="VXC47" s="19"/>
      <c r="VXD47" s="19"/>
      <c r="VXE47" s="19"/>
      <c r="VXF47" s="19"/>
      <c r="VXG47" s="19"/>
      <c r="VXH47" s="19"/>
      <c r="VXI47" s="19"/>
      <c r="VXJ47" s="19"/>
      <c r="VXK47" s="19"/>
      <c r="VXL47" s="19"/>
      <c r="VXM47" s="19"/>
      <c r="VXN47" s="19"/>
      <c r="VXO47" s="19"/>
      <c r="VXP47" s="19"/>
      <c r="VXQ47" s="19"/>
      <c r="VXR47" s="19"/>
      <c r="VXS47" s="19"/>
      <c r="VXT47" s="19"/>
      <c r="VXU47" s="19"/>
      <c r="VXV47" s="19"/>
      <c r="VXW47" s="19"/>
      <c r="VXX47" s="19"/>
      <c r="VXY47" s="19"/>
      <c r="VXZ47" s="19"/>
      <c r="VYA47" s="19"/>
      <c r="VYB47" s="19"/>
      <c r="VYC47" s="19"/>
      <c r="VYD47" s="19"/>
      <c r="VYE47" s="19"/>
      <c r="VYF47" s="19"/>
      <c r="VYG47" s="19"/>
      <c r="VYH47" s="19"/>
      <c r="VYI47" s="19"/>
      <c r="VYJ47" s="19"/>
      <c r="VYK47" s="19"/>
      <c r="VYL47" s="19"/>
      <c r="VYM47" s="19"/>
      <c r="VYN47" s="19"/>
      <c r="VYO47" s="19"/>
      <c r="VYP47" s="19"/>
      <c r="VYQ47" s="19"/>
      <c r="VYR47" s="19"/>
      <c r="VYS47" s="19"/>
      <c r="VYT47" s="19"/>
      <c r="VYU47" s="19"/>
      <c r="VYV47" s="19"/>
      <c r="VYW47" s="19"/>
      <c r="VYX47" s="19"/>
      <c r="VYY47" s="19"/>
      <c r="VYZ47" s="19"/>
      <c r="VZA47" s="19"/>
      <c r="VZB47" s="19"/>
      <c r="VZC47" s="19"/>
      <c r="VZD47" s="19"/>
      <c r="VZE47" s="19"/>
      <c r="VZF47" s="19"/>
      <c r="VZG47" s="19"/>
      <c r="VZH47" s="19"/>
      <c r="VZI47" s="19"/>
      <c r="VZJ47" s="19"/>
      <c r="VZK47" s="19"/>
      <c r="VZL47" s="19"/>
      <c r="VZM47" s="19"/>
      <c r="VZN47" s="19"/>
      <c r="VZO47" s="19"/>
      <c r="VZP47" s="19"/>
      <c r="VZQ47" s="19"/>
      <c r="VZR47" s="19"/>
      <c r="VZS47" s="19"/>
      <c r="VZT47" s="19"/>
      <c r="VZU47" s="19"/>
      <c r="VZV47" s="19"/>
      <c r="VZW47" s="19"/>
      <c r="VZX47" s="19"/>
      <c r="VZY47" s="19"/>
      <c r="VZZ47" s="19"/>
      <c r="WAA47" s="19"/>
      <c r="WAB47" s="19"/>
      <c r="WAC47" s="19"/>
      <c r="WAD47" s="19"/>
      <c r="WAE47" s="19"/>
      <c r="WAF47" s="19"/>
      <c r="WAG47" s="19"/>
      <c r="WAH47" s="19"/>
      <c r="WAI47" s="19"/>
      <c r="WAJ47" s="19"/>
      <c r="WAK47" s="19"/>
      <c r="WAL47" s="19"/>
      <c r="WAM47" s="19"/>
      <c r="WAN47" s="19"/>
      <c r="WAO47" s="19"/>
      <c r="WAP47" s="19"/>
      <c r="WAQ47" s="19"/>
      <c r="WAR47" s="19"/>
      <c r="WAS47" s="19"/>
      <c r="WAT47" s="19"/>
      <c r="WAU47" s="19"/>
      <c r="WAV47" s="19"/>
      <c r="WAW47" s="19"/>
      <c r="WAX47" s="19"/>
      <c r="WAY47" s="19"/>
      <c r="WAZ47" s="19"/>
      <c r="WBA47" s="19"/>
      <c r="WBB47" s="19"/>
      <c r="WBC47" s="19"/>
      <c r="WBD47" s="19"/>
      <c r="WBE47" s="19"/>
      <c r="WBF47" s="19"/>
      <c r="WBG47" s="19"/>
      <c r="WBH47" s="19"/>
      <c r="WBI47" s="19"/>
      <c r="WBJ47" s="19"/>
      <c r="WBK47" s="19"/>
      <c r="WBL47" s="19"/>
      <c r="WBM47" s="19"/>
      <c r="WBN47" s="19"/>
      <c r="WBO47" s="19"/>
      <c r="WBP47" s="19"/>
      <c r="WBQ47" s="19"/>
      <c r="WBR47" s="19"/>
      <c r="WBS47" s="19"/>
      <c r="WBT47" s="19"/>
      <c r="WBU47" s="19"/>
      <c r="WBV47" s="19"/>
      <c r="WBW47" s="19"/>
      <c r="WBX47" s="19"/>
      <c r="WBY47" s="19"/>
      <c r="WBZ47" s="19"/>
      <c r="WCA47" s="19"/>
      <c r="WCB47" s="19"/>
      <c r="WCC47" s="19"/>
      <c r="WCD47" s="19"/>
      <c r="WCE47" s="19"/>
      <c r="WCF47" s="19"/>
      <c r="WCG47" s="19"/>
      <c r="WCH47" s="19"/>
      <c r="WCI47" s="19"/>
      <c r="WCJ47" s="19"/>
      <c r="WCK47" s="19"/>
      <c r="WCL47" s="19"/>
      <c r="WCM47" s="19"/>
      <c r="WCN47" s="19"/>
      <c r="WCO47" s="19"/>
      <c r="WCP47" s="19"/>
      <c r="WCQ47" s="19"/>
      <c r="WCR47" s="19"/>
      <c r="WCS47" s="19"/>
      <c r="WCT47" s="19"/>
      <c r="WCU47" s="19"/>
      <c r="WCV47" s="19"/>
      <c r="WCW47" s="19"/>
      <c r="WCX47" s="19"/>
      <c r="WCY47" s="19"/>
      <c r="WCZ47" s="19"/>
      <c r="WDA47" s="19"/>
      <c r="WDB47" s="19"/>
      <c r="WDC47" s="19"/>
      <c r="WDD47" s="19"/>
      <c r="WDE47" s="19"/>
      <c r="WDF47" s="19"/>
      <c r="WDG47" s="19"/>
      <c r="WDH47" s="19"/>
      <c r="WDI47" s="19"/>
      <c r="WDJ47" s="19"/>
      <c r="WDK47" s="19"/>
      <c r="WDL47" s="19"/>
      <c r="WDM47" s="19"/>
      <c r="WDN47" s="19"/>
      <c r="WDO47" s="19"/>
      <c r="WDP47" s="19"/>
      <c r="WDQ47" s="19"/>
      <c r="WDR47" s="19"/>
      <c r="WDS47" s="19"/>
      <c r="WDT47" s="19"/>
      <c r="WDU47" s="19"/>
      <c r="WDV47" s="19"/>
      <c r="WDW47" s="19"/>
      <c r="WDX47" s="19"/>
      <c r="WDY47" s="19"/>
      <c r="WDZ47" s="19"/>
      <c r="WEA47" s="19"/>
      <c r="WEB47" s="19"/>
      <c r="WEC47" s="19"/>
      <c r="WED47" s="19"/>
      <c r="WEE47" s="19"/>
      <c r="WEF47" s="19"/>
      <c r="WEG47" s="19"/>
      <c r="WEH47" s="19"/>
      <c r="WEI47" s="19"/>
      <c r="WEJ47" s="19"/>
      <c r="WEK47" s="19"/>
      <c r="WEL47" s="19"/>
      <c r="WEM47" s="19"/>
      <c r="WEN47" s="19"/>
      <c r="WEO47" s="19"/>
      <c r="WEP47" s="19"/>
      <c r="WEQ47" s="19"/>
      <c r="WER47" s="19"/>
      <c r="WES47" s="19"/>
      <c r="WET47" s="19"/>
      <c r="WEU47" s="19"/>
      <c r="WEV47" s="19"/>
      <c r="WEW47" s="19"/>
      <c r="WEX47" s="19"/>
      <c r="WEY47" s="19"/>
      <c r="WEZ47" s="19"/>
      <c r="WFA47" s="19"/>
      <c r="WFB47" s="19"/>
      <c r="WFC47" s="19"/>
      <c r="WFD47" s="19"/>
      <c r="WFE47" s="19"/>
      <c r="WFF47" s="19"/>
      <c r="WFG47" s="19"/>
      <c r="WFH47" s="19"/>
      <c r="WFI47" s="19"/>
      <c r="WFJ47" s="19"/>
      <c r="WFK47" s="19"/>
      <c r="WFL47" s="19"/>
      <c r="WFM47" s="19"/>
      <c r="WFN47" s="19"/>
      <c r="WFO47" s="19"/>
      <c r="WFP47" s="19"/>
      <c r="WFQ47" s="19"/>
      <c r="WFR47" s="19"/>
      <c r="WFS47" s="19"/>
      <c r="WFT47" s="19"/>
      <c r="WFU47" s="19"/>
      <c r="WFV47" s="19"/>
      <c r="WFW47" s="19"/>
      <c r="WFX47" s="19"/>
      <c r="WFY47" s="19"/>
      <c r="WFZ47" s="19"/>
      <c r="WGA47" s="19"/>
      <c r="WGB47" s="19"/>
      <c r="WGC47" s="19"/>
      <c r="WGD47" s="19"/>
      <c r="WGE47" s="19"/>
      <c r="WGF47" s="19"/>
      <c r="WGG47" s="19"/>
      <c r="WGH47" s="19"/>
      <c r="WGI47" s="19"/>
      <c r="WGJ47" s="19"/>
      <c r="WGK47" s="19"/>
      <c r="WGL47" s="19"/>
      <c r="WGM47" s="19"/>
      <c r="WGN47" s="19"/>
      <c r="WGO47" s="19"/>
      <c r="WGP47" s="19"/>
      <c r="WGQ47" s="19"/>
      <c r="WGR47" s="19"/>
      <c r="WGS47" s="19"/>
      <c r="WGT47" s="19"/>
      <c r="WGU47" s="19"/>
      <c r="WGV47" s="19"/>
      <c r="WGW47" s="19"/>
      <c r="WGX47" s="19"/>
      <c r="WGY47" s="19"/>
      <c r="WGZ47" s="19"/>
      <c r="WHA47" s="19"/>
      <c r="WHB47" s="19"/>
      <c r="WHC47" s="19"/>
      <c r="WHD47" s="19"/>
      <c r="WHE47" s="19"/>
      <c r="WHF47" s="19"/>
      <c r="WHG47" s="19"/>
      <c r="WHH47" s="19"/>
      <c r="WHI47" s="19"/>
      <c r="WHJ47" s="19"/>
      <c r="WHK47" s="19"/>
      <c r="WHL47" s="19"/>
      <c r="WHM47" s="19"/>
      <c r="WHN47" s="19"/>
      <c r="WHO47" s="19"/>
      <c r="WHP47" s="19"/>
      <c r="WHQ47" s="19"/>
      <c r="WHR47" s="19"/>
      <c r="WHS47" s="19"/>
      <c r="WHT47" s="19"/>
      <c r="WHU47" s="19"/>
      <c r="WHV47" s="19"/>
      <c r="WHW47" s="19"/>
      <c r="WHX47" s="19"/>
      <c r="WHY47" s="19"/>
      <c r="WHZ47" s="19"/>
      <c r="WIA47" s="19"/>
      <c r="WIB47" s="19"/>
      <c r="WIC47" s="19"/>
      <c r="WID47" s="19"/>
      <c r="WIE47" s="19"/>
      <c r="WIF47" s="19"/>
      <c r="WIG47" s="19"/>
      <c r="WIH47" s="19"/>
      <c r="WII47" s="19"/>
      <c r="WIJ47" s="19"/>
      <c r="WIK47" s="19"/>
      <c r="WIL47" s="19"/>
      <c r="WIM47" s="19"/>
      <c r="WIN47" s="19"/>
      <c r="WIO47" s="19"/>
      <c r="WIP47" s="19"/>
      <c r="WIQ47" s="19"/>
      <c r="WIR47" s="19"/>
      <c r="WIS47" s="19"/>
      <c r="WIT47" s="19"/>
      <c r="WIU47" s="19"/>
      <c r="WIV47" s="19"/>
      <c r="WIW47" s="19"/>
      <c r="WIX47" s="19"/>
      <c r="WIY47" s="19"/>
      <c r="WIZ47" s="19"/>
      <c r="WJA47" s="19"/>
      <c r="WJB47" s="19"/>
      <c r="WJC47" s="19"/>
      <c r="WJD47" s="19"/>
      <c r="WJE47" s="19"/>
      <c r="WJF47" s="19"/>
      <c r="WJG47" s="19"/>
      <c r="WJH47" s="19"/>
      <c r="WJI47" s="19"/>
      <c r="WJJ47" s="19"/>
      <c r="WJK47" s="19"/>
      <c r="WJL47" s="19"/>
      <c r="WJM47" s="19"/>
      <c r="WJN47" s="19"/>
      <c r="WJO47" s="19"/>
      <c r="WJP47" s="19"/>
      <c r="WJQ47" s="19"/>
      <c r="WJR47" s="19"/>
      <c r="WJS47" s="19"/>
      <c r="WJT47" s="19"/>
      <c r="WJU47" s="19"/>
      <c r="WJV47" s="19"/>
      <c r="WJW47" s="19"/>
      <c r="WJX47" s="19"/>
      <c r="WJY47" s="19"/>
      <c r="WJZ47" s="19"/>
      <c r="WKA47" s="19"/>
      <c r="WKB47" s="19"/>
      <c r="WKC47" s="19"/>
      <c r="WKD47" s="19"/>
      <c r="WKE47" s="19"/>
      <c r="WKF47" s="19"/>
      <c r="WKG47" s="19"/>
      <c r="WKH47" s="19"/>
      <c r="WKI47" s="19"/>
      <c r="WKJ47" s="19"/>
      <c r="WKK47" s="19"/>
      <c r="WKL47" s="19"/>
      <c r="WKM47" s="19"/>
      <c r="WKN47" s="19"/>
      <c r="WKO47" s="19"/>
      <c r="WKP47" s="19"/>
      <c r="WKQ47" s="19"/>
      <c r="WKR47" s="19"/>
      <c r="WKS47" s="19"/>
      <c r="WKT47" s="19"/>
      <c r="WKU47" s="19"/>
      <c r="WKV47" s="19"/>
      <c r="WKW47" s="19"/>
      <c r="WKX47" s="19"/>
      <c r="WKY47" s="19"/>
      <c r="WKZ47" s="19"/>
      <c r="WLA47" s="19"/>
      <c r="WLB47" s="19"/>
      <c r="WLC47" s="19"/>
      <c r="WLD47" s="19"/>
      <c r="WLE47" s="19"/>
      <c r="WLF47" s="19"/>
      <c r="WLG47" s="19"/>
      <c r="WLH47" s="19"/>
      <c r="WLI47" s="19"/>
      <c r="WLJ47" s="19"/>
      <c r="WLK47" s="19"/>
      <c r="WLL47" s="19"/>
      <c r="WLM47" s="19"/>
      <c r="WLN47" s="19"/>
      <c r="WLO47" s="19"/>
      <c r="WLP47" s="19"/>
      <c r="WLQ47" s="19"/>
      <c r="WLR47" s="19"/>
      <c r="WLS47" s="19"/>
      <c r="WLT47" s="19"/>
      <c r="WLU47" s="19"/>
      <c r="WLV47" s="19"/>
      <c r="WLW47" s="19"/>
      <c r="WLX47" s="19"/>
      <c r="WLY47" s="19"/>
      <c r="WLZ47" s="19"/>
      <c r="WMA47" s="19"/>
      <c r="WMB47" s="19"/>
      <c r="WMC47" s="19"/>
      <c r="WMD47" s="19"/>
      <c r="WME47" s="19"/>
      <c r="WMF47" s="19"/>
      <c r="WMG47" s="19"/>
      <c r="WMH47" s="19"/>
      <c r="WMI47" s="19"/>
      <c r="WMJ47" s="19"/>
      <c r="WMK47" s="19"/>
      <c r="WML47" s="19"/>
      <c r="WMM47" s="19"/>
      <c r="WMN47" s="19"/>
      <c r="WMO47" s="19"/>
      <c r="WMP47" s="19"/>
      <c r="WMQ47" s="19"/>
      <c r="WMR47" s="19"/>
      <c r="WMS47" s="19"/>
      <c r="WMT47" s="19"/>
      <c r="WMU47" s="19"/>
      <c r="WMV47" s="19"/>
      <c r="WMW47" s="19"/>
      <c r="WMX47" s="19"/>
      <c r="WMY47" s="19"/>
      <c r="WMZ47" s="19"/>
      <c r="WNA47" s="19"/>
      <c r="WNB47" s="19"/>
      <c r="WNC47" s="19"/>
      <c r="WND47" s="19"/>
      <c r="WNE47" s="19"/>
      <c r="WNF47" s="19"/>
      <c r="WNG47" s="19"/>
      <c r="WNH47" s="19"/>
      <c r="WNI47" s="19"/>
      <c r="WNJ47" s="19"/>
      <c r="WNK47" s="19"/>
      <c r="WNL47" s="19"/>
      <c r="WNM47" s="19"/>
      <c r="WNN47" s="19"/>
      <c r="WNO47" s="19"/>
      <c r="WNP47" s="19"/>
      <c r="WNQ47" s="19"/>
      <c r="WNR47" s="19"/>
      <c r="WNS47" s="19"/>
      <c r="WNT47" s="19"/>
      <c r="WNU47" s="19"/>
      <c r="WNV47" s="19"/>
      <c r="WNW47" s="19"/>
      <c r="WNX47" s="19"/>
      <c r="WNY47" s="19"/>
      <c r="WNZ47" s="19"/>
      <c r="WOA47" s="19"/>
      <c r="WOB47" s="19"/>
      <c r="WOC47" s="19"/>
      <c r="WOD47" s="19"/>
      <c r="WOE47" s="19"/>
      <c r="WOF47" s="19"/>
      <c r="WOG47" s="19"/>
      <c r="WOH47" s="19"/>
      <c r="WOI47" s="19"/>
      <c r="WOJ47" s="19"/>
      <c r="WOK47" s="19"/>
      <c r="WOL47" s="19"/>
      <c r="WOM47" s="19"/>
      <c r="WON47" s="19"/>
      <c r="WOO47" s="19"/>
      <c r="WOP47" s="19"/>
      <c r="WOQ47" s="19"/>
      <c r="WOR47" s="19"/>
      <c r="WOS47" s="19"/>
      <c r="WOT47" s="19"/>
      <c r="WOU47" s="19"/>
      <c r="WOV47" s="19"/>
      <c r="WOW47" s="19"/>
      <c r="WOX47" s="19"/>
      <c r="WOY47" s="19"/>
      <c r="WOZ47" s="19"/>
      <c r="WPA47" s="19"/>
      <c r="WPB47" s="19"/>
      <c r="WPC47" s="19"/>
      <c r="WPD47" s="19"/>
      <c r="WPE47" s="19"/>
      <c r="WPF47" s="19"/>
      <c r="WPG47" s="19"/>
      <c r="WPH47" s="19"/>
      <c r="WPI47" s="19"/>
      <c r="WPJ47" s="19"/>
      <c r="WPK47" s="19"/>
      <c r="WPL47" s="19"/>
      <c r="WPM47" s="19"/>
      <c r="WPN47" s="19"/>
      <c r="WPO47" s="19"/>
      <c r="WPP47" s="19"/>
      <c r="WPQ47" s="19"/>
      <c r="WPR47" s="19"/>
      <c r="WPS47" s="19"/>
      <c r="WPT47" s="19"/>
      <c r="WPU47" s="19"/>
      <c r="WPV47" s="19"/>
      <c r="WPW47" s="19"/>
      <c r="WPX47" s="19"/>
      <c r="WPY47" s="19"/>
      <c r="WPZ47" s="19"/>
      <c r="WQA47" s="19"/>
      <c r="WQB47" s="19"/>
      <c r="WQC47" s="19"/>
      <c r="WQD47" s="19"/>
      <c r="WQE47" s="19"/>
      <c r="WQF47" s="19"/>
      <c r="WQG47" s="19"/>
      <c r="WQH47" s="19"/>
      <c r="WQI47" s="19"/>
      <c r="WQJ47" s="19"/>
      <c r="WQK47" s="19"/>
      <c r="WQL47" s="19"/>
      <c r="WQM47" s="19"/>
      <c r="WQN47" s="19"/>
      <c r="WQO47" s="19"/>
      <c r="WQP47" s="19"/>
      <c r="WQQ47" s="19"/>
      <c r="WQR47" s="19"/>
      <c r="WQS47" s="19"/>
      <c r="WQT47" s="19"/>
      <c r="WQU47" s="19"/>
      <c r="WQV47" s="19"/>
      <c r="WQW47" s="19"/>
      <c r="WQX47" s="19"/>
      <c r="WQY47" s="19"/>
      <c r="WQZ47" s="19"/>
      <c r="WRA47" s="19"/>
      <c r="WRB47" s="19"/>
      <c r="WRC47" s="19"/>
      <c r="WRD47" s="19"/>
      <c r="WRE47" s="19"/>
      <c r="WRF47" s="19"/>
      <c r="WRG47" s="19"/>
      <c r="WRH47" s="19"/>
      <c r="WRI47" s="19"/>
      <c r="WRJ47" s="19"/>
      <c r="WRK47" s="19"/>
      <c r="WRL47" s="19"/>
      <c r="WRM47" s="19"/>
      <c r="WRN47" s="19"/>
      <c r="WRO47" s="19"/>
      <c r="WRP47" s="19"/>
      <c r="WRQ47" s="19"/>
      <c r="WRR47" s="19"/>
      <c r="WRS47" s="19"/>
      <c r="WRT47" s="19"/>
      <c r="WRU47" s="19"/>
      <c r="WRV47" s="19"/>
      <c r="WRW47" s="19"/>
      <c r="WRX47" s="19"/>
      <c r="WRY47" s="19"/>
      <c r="WRZ47" s="19"/>
      <c r="WSA47" s="19"/>
      <c r="WSB47" s="19"/>
      <c r="WSC47" s="19"/>
      <c r="WSD47" s="19"/>
      <c r="WSE47" s="19"/>
      <c r="WSF47" s="19"/>
      <c r="WSG47" s="19"/>
      <c r="WSH47" s="19"/>
      <c r="WSI47" s="19"/>
      <c r="WSJ47" s="19"/>
      <c r="WSK47" s="19"/>
      <c r="WSL47" s="19"/>
      <c r="WSM47" s="19"/>
      <c r="WSN47" s="19"/>
      <c r="WSO47" s="19"/>
      <c r="WSP47" s="19"/>
      <c r="WSQ47" s="19"/>
      <c r="WSR47" s="19"/>
      <c r="WSS47" s="19"/>
      <c r="WST47" s="19"/>
      <c r="WSU47" s="19"/>
      <c r="WSV47" s="19"/>
      <c r="WSW47" s="19"/>
      <c r="WSX47" s="19"/>
      <c r="WSY47" s="19"/>
      <c r="WSZ47" s="19"/>
      <c r="WTA47" s="19"/>
      <c r="WTB47" s="19"/>
      <c r="WTC47" s="19"/>
      <c r="WTD47" s="19"/>
      <c r="WTE47" s="19"/>
      <c r="WTF47" s="19"/>
      <c r="WTG47" s="19"/>
      <c r="WTH47" s="19"/>
      <c r="WTI47" s="19"/>
      <c r="WTJ47" s="19"/>
      <c r="WTK47" s="19"/>
      <c r="WTL47" s="19"/>
      <c r="WTM47" s="19"/>
      <c r="WTN47" s="19"/>
      <c r="WTO47" s="19"/>
      <c r="WTP47" s="19"/>
      <c r="WTQ47" s="19"/>
      <c r="WTR47" s="19"/>
      <c r="WTS47" s="19"/>
      <c r="WTT47" s="19"/>
      <c r="WTU47" s="19"/>
      <c r="WTV47" s="19"/>
      <c r="WTW47" s="19"/>
      <c r="WTX47" s="19"/>
      <c r="WTY47" s="19"/>
      <c r="WTZ47" s="19"/>
      <c r="WUA47" s="19"/>
      <c r="WUB47" s="19"/>
      <c r="WUC47" s="19"/>
      <c r="WUD47" s="19"/>
      <c r="WUE47" s="19"/>
      <c r="WUF47" s="19"/>
      <c r="WUG47" s="19"/>
      <c r="WUH47" s="19"/>
      <c r="WUI47" s="19"/>
      <c r="WUJ47" s="19"/>
      <c r="WUK47" s="19"/>
      <c r="WUL47" s="19"/>
      <c r="WUM47" s="19"/>
      <c r="WUN47" s="19"/>
      <c r="WUO47" s="19"/>
      <c r="WUP47" s="19"/>
      <c r="WUQ47" s="19"/>
      <c r="WUR47" s="19"/>
      <c r="WUS47" s="19"/>
      <c r="WUT47" s="19"/>
      <c r="WUU47" s="19"/>
      <c r="WUV47" s="19"/>
      <c r="WUW47" s="19"/>
      <c r="WUX47" s="19"/>
      <c r="WUY47" s="19"/>
      <c r="WUZ47" s="19"/>
      <c r="WVA47" s="19"/>
      <c r="WVB47" s="19"/>
      <c r="WVC47" s="19"/>
      <c r="WVD47" s="19"/>
      <c r="WVE47" s="19"/>
      <c r="WVF47" s="19"/>
      <c r="WVG47" s="19"/>
      <c r="WVH47" s="19"/>
      <c r="WVI47" s="19"/>
      <c r="WVJ47" s="19"/>
      <c r="WVK47" s="19"/>
      <c r="WVL47" s="19"/>
      <c r="WVM47" s="19"/>
      <c r="WVN47" s="19"/>
      <c r="WVO47" s="19"/>
      <c r="WVP47" s="19"/>
      <c r="WVQ47" s="19"/>
      <c r="WVR47" s="19"/>
      <c r="WVS47" s="19"/>
      <c r="WVT47" s="19"/>
      <c r="WVU47" s="19"/>
      <c r="WVV47" s="19"/>
      <c r="WVW47" s="19"/>
      <c r="WVX47" s="19"/>
      <c r="WVY47" s="19"/>
      <c r="WVZ47" s="19"/>
      <c r="WWA47" s="19"/>
      <c r="WWB47" s="19"/>
      <c r="WWC47" s="19"/>
      <c r="WWD47" s="19"/>
      <c r="WWE47" s="19"/>
      <c r="WWF47" s="19"/>
      <c r="WWG47" s="19"/>
      <c r="WWH47" s="19"/>
      <c r="WWI47" s="19"/>
      <c r="WWJ47" s="19"/>
      <c r="WWK47" s="19"/>
      <c r="WWL47" s="19"/>
      <c r="WWM47" s="19"/>
      <c r="WWN47" s="19"/>
      <c r="WWO47" s="19"/>
      <c r="WWP47" s="19"/>
      <c r="WWQ47" s="19"/>
      <c r="WWR47" s="19"/>
      <c r="WWS47" s="19"/>
      <c r="WWT47" s="19"/>
      <c r="WWU47" s="19"/>
      <c r="WWV47" s="19"/>
      <c r="WWW47" s="19"/>
      <c r="WWX47" s="19"/>
      <c r="WWY47" s="19"/>
      <c r="WWZ47" s="19"/>
      <c r="WXA47" s="19"/>
      <c r="WXB47" s="19"/>
      <c r="WXC47" s="19"/>
      <c r="WXD47" s="19"/>
      <c r="WXE47" s="19"/>
      <c r="WXF47" s="19"/>
      <c r="WXG47" s="19"/>
      <c r="WXH47" s="19"/>
      <c r="WXI47" s="19"/>
      <c r="WXJ47" s="19"/>
      <c r="WXK47" s="19"/>
      <c r="WXL47" s="19"/>
      <c r="WXM47" s="19"/>
      <c r="WXN47" s="19"/>
      <c r="WXO47" s="19"/>
      <c r="WXP47" s="19"/>
      <c r="WXQ47" s="19"/>
      <c r="WXR47" s="19"/>
      <c r="WXS47" s="19"/>
      <c r="WXT47" s="19"/>
      <c r="WXU47" s="19"/>
      <c r="WXV47" s="19"/>
      <c r="WXW47" s="19"/>
      <c r="WXX47" s="19"/>
      <c r="WXY47" s="19"/>
      <c r="WXZ47" s="19"/>
      <c r="WYA47" s="19"/>
      <c r="WYB47" s="19"/>
      <c r="WYC47" s="19"/>
      <c r="WYD47" s="19"/>
      <c r="WYE47" s="19"/>
      <c r="WYF47" s="19"/>
      <c r="WYG47" s="19"/>
      <c r="WYH47" s="19"/>
      <c r="WYI47" s="19"/>
      <c r="WYJ47" s="19"/>
      <c r="WYK47" s="19"/>
      <c r="WYL47" s="19"/>
      <c r="WYM47" s="19"/>
      <c r="WYN47" s="19"/>
      <c r="WYO47" s="19"/>
      <c r="WYP47" s="19"/>
      <c r="WYQ47" s="19"/>
      <c r="WYR47" s="19"/>
      <c r="WYS47" s="19"/>
      <c r="WYT47" s="19"/>
      <c r="WYU47" s="19"/>
      <c r="WYV47" s="19"/>
      <c r="WYW47" s="19"/>
      <c r="WYX47" s="19"/>
      <c r="WYY47" s="19"/>
      <c r="WYZ47" s="19"/>
      <c r="WZA47" s="19"/>
      <c r="WZB47" s="19"/>
      <c r="WZC47" s="19"/>
      <c r="WZD47" s="19"/>
      <c r="WZE47" s="19"/>
      <c r="WZF47" s="19"/>
      <c r="WZG47" s="19"/>
      <c r="WZH47" s="19"/>
      <c r="WZI47" s="19"/>
      <c r="WZJ47" s="19"/>
      <c r="WZK47" s="19"/>
      <c r="WZL47" s="19"/>
      <c r="WZM47" s="19"/>
      <c r="WZN47" s="19"/>
      <c r="WZO47" s="19"/>
      <c r="WZP47" s="19"/>
      <c r="WZQ47" s="19"/>
      <c r="WZR47" s="19"/>
      <c r="WZS47" s="19"/>
      <c r="WZT47" s="19"/>
      <c r="WZU47" s="19"/>
      <c r="WZV47" s="19"/>
      <c r="WZW47" s="19"/>
      <c r="WZX47" s="19"/>
      <c r="WZY47" s="19"/>
      <c r="WZZ47" s="19"/>
      <c r="XAA47" s="19"/>
      <c r="XAB47" s="19"/>
      <c r="XAC47" s="19"/>
      <c r="XAD47" s="19"/>
      <c r="XAE47" s="19"/>
      <c r="XAF47" s="19"/>
      <c r="XAG47" s="19"/>
      <c r="XAH47" s="19"/>
      <c r="XAI47" s="19"/>
      <c r="XAJ47" s="19"/>
      <c r="XAK47" s="19"/>
      <c r="XAL47" s="19"/>
      <c r="XAM47" s="19"/>
      <c r="XAN47" s="19"/>
      <c r="XAO47" s="19"/>
      <c r="XAP47" s="19"/>
      <c r="XAQ47" s="19"/>
      <c r="XAR47" s="19"/>
      <c r="XAS47" s="19"/>
      <c r="XAT47" s="19"/>
      <c r="XAU47" s="19"/>
      <c r="XAV47" s="19"/>
      <c r="XAW47" s="19"/>
      <c r="XAX47" s="19"/>
      <c r="XAY47" s="19"/>
      <c r="XAZ47" s="19"/>
      <c r="XBA47" s="19"/>
      <c r="XBB47" s="19"/>
      <c r="XBC47" s="19"/>
      <c r="XBD47" s="19"/>
      <c r="XBE47" s="19"/>
      <c r="XBF47" s="19"/>
      <c r="XBG47" s="19"/>
      <c r="XBH47" s="19"/>
      <c r="XBI47" s="19"/>
      <c r="XBJ47" s="19"/>
      <c r="XBK47" s="19"/>
      <c r="XBL47" s="19"/>
      <c r="XBM47" s="19"/>
      <c r="XBN47" s="19"/>
      <c r="XBO47" s="19"/>
      <c r="XBP47" s="19"/>
      <c r="XBQ47" s="19"/>
      <c r="XBR47" s="19"/>
      <c r="XBS47" s="19"/>
      <c r="XBT47" s="19"/>
      <c r="XBU47" s="19"/>
      <c r="XBV47" s="19"/>
      <c r="XBW47" s="19"/>
      <c r="XBX47" s="19"/>
      <c r="XBY47" s="19"/>
      <c r="XBZ47" s="19"/>
      <c r="XCA47" s="19"/>
      <c r="XCB47" s="19"/>
      <c r="XCC47" s="19"/>
      <c r="XCD47" s="19"/>
      <c r="XCE47" s="19"/>
      <c r="XCF47" s="19"/>
      <c r="XCG47" s="19"/>
      <c r="XCH47" s="19"/>
      <c r="XCI47" s="19"/>
      <c r="XCJ47" s="19"/>
      <c r="XCK47" s="19"/>
      <c r="XCL47" s="19"/>
      <c r="XCM47" s="19"/>
      <c r="XCN47" s="19"/>
      <c r="XCO47" s="19"/>
      <c r="XCP47" s="19"/>
      <c r="XCQ47" s="19"/>
      <c r="XCR47" s="19"/>
      <c r="XCS47" s="19"/>
      <c r="XCT47" s="19"/>
      <c r="XCU47" s="19"/>
      <c r="XCV47" s="19"/>
      <c r="XCW47" s="19"/>
      <c r="XCX47" s="19"/>
      <c r="XCY47" s="19"/>
      <c r="XCZ47" s="19"/>
      <c r="XDA47" s="19"/>
      <c r="XDB47" s="19"/>
      <c r="XDC47" s="19"/>
      <c r="XDD47" s="19"/>
      <c r="XDE47" s="19"/>
      <c r="XDF47" s="19"/>
      <c r="XDG47" s="19"/>
      <c r="XDH47" s="19"/>
      <c r="XDI47" s="19"/>
      <c r="XDJ47" s="19"/>
      <c r="XDK47" s="19"/>
      <c r="XDL47" s="19"/>
      <c r="XDM47" s="19"/>
      <c r="XDN47" s="19"/>
      <c r="XDO47" s="19"/>
      <c r="XDP47" s="19"/>
      <c r="XDQ47" s="19"/>
      <c r="XDR47" s="19"/>
      <c r="XDS47" s="19"/>
      <c r="XDT47" s="19"/>
      <c r="XDU47" s="19"/>
      <c r="XDV47" s="19"/>
      <c r="XDW47" s="19"/>
      <c r="XDX47" s="19"/>
      <c r="XDY47" s="19"/>
      <c r="XDZ47" s="19"/>
      <c r="XEA47" s="19"/>
      <c r="XEB47" s="19"/>
      <c r="XEC47" s="19"/>
      <c r="XED47" s="19"/>
      <c r="XEE47" s="19"/>
      <c r="XEF47" s="19"/>
      <c r="XEG47" s="19"/>
      <c r="XEH47" s="19"/>
      <c r="XEI47" s="19"/>
      <c r="XEJ47" s="19"/>
      <c r="XEK47" s="19"/>
      <c r="XEL47" s="19"/>
      <c r="XEM47" s="19"/>
      <c r="XEN47" s="19"/>
      <c r="XEO47" s="19"/>
      <c r="XEP47" s="19"/>
      <c r="XEQ47" s="19"/>
      <c r="XER47" s="19"/>
      <c r="XES47" s="19"/>
      <c r="XET47" s="19"/>
      <c r="XEU47" s="19"/>
      <c r="XEV47" s="19"/>
      <c r="XEW47" s="19"/>
      <c r="XEX47" s="19"/>
      <c r="XEY47" s="19"/>
      <c r="XEZ47" s="19"/>
      <c r="XFA47" s="19"/>
      <c r="XFB47" s="19"/>
      <c r="XFC47" s="19"/>
      <c r="XFD47" s="19"/>
    </row>
    <row r="48" spans="1:16384" ht="15" x14ac:dyDescent="0.25">
      <c r="A48" s="19"/>
      <c r="B48" s="73" t="s">
        <v>12</v>
      </c>
      <c r="C48" s="77" t="s">
        <v>94</v>
      </c>
      <c r="D48" s="33">
        <f>Certification!V1035</f>
        <v>0</v>
      </c>
      <c r="E48" s="56"/>
      <c r="F48" s="63"/>
      <c r="G48" s="67"/>
      <c r="H48" s="13"/>
      <c r="I48" s="47"/>
      <c r="J48" s="47"/>
      <c r="K48" s="19"/>
      <c r="L48" s="28"/>
      <c r="M48" s="29"/>
      <c r="N48" s="29"/>
      <c r="O48" s="29"/>
      <c r="P48" s="29"/>
      <c r="Q48" s="29"/>
      <c r="R48" s="29"/>
      <c r="S48" s="30"/>
    </row>
    <row r="49" spans="1:64" ht="15" x14ac:dyDescent="0.25">
      <c r="A49" s="19"/>
      <c r="B49" s="73" t="s">
        <v>14</v>
      </c>
      <c r="C49" s="77" t="s">
        <v>95</v>
      </c>
      <c r="D49" s="33">
        <f>Certification!V1037</f>
        <v>0</v>
      </c>
      <c r="E49" s="56"/>
      <c r="F49" s="53" t="s">
        <v>96</v>
      </c>
      <c r="G49" s="21"/>
      <c r="H49" s="54"/>
      <c r="I49" s="54"/>
      <c r="J49" s="22">
        <f>SUM(J50:J53)</f>
        <v>0</v>
      </c>
      <c r="K49" s="55"/>
      <c r="L49" s="28"/>
      <c r="M49" s="29"/>
      <c r="N49" s="29"/>
      <c r="O49" s="29"/>
      <c r="P49" s="29"/>
      <c r="Q49" s="29"/>
      <c r="R49" s="29"/>
      <c r="S49" s="30"/>
    </row>
    <row r="50" spans="1:64" ht="15" x14ac:dyDescent="0.25">
      <c r="A50" s="19"/>
      <c r="B50" s="73" t="s">
        <v>18</v>
      </c>
      <c r="C50" s="77" t="s">
        <v>97</v>
      </c>
      <c r="D50" s="33">
        <f>Certification!V1039</f>
        <v>0</v>
      </c>
      <c r="E50" s="56"/>
      <c r="F50" s="57" t="s">
        <v>74</v>
      </c>
      <c r="G50" s="1087" t="s">
        <v>98</v>
      </c>
      <c r="H50" s="1088"/>
      <c r="I50" s="1089"/>
      <c r="J50" s="100">
        <f>Certification!V1980</f>
        <v>0</v>
      </c>
      <c r="K50" s="55"/>
      <c r="L50" s="28"/>
      <c r="M50" s="29"/>
      <c r="N50" s="29"/>
      <c r="O50" s="29"/>
      <c r="P50" s="29"/>
      <c r="Q50" s="29"/>
      <c r="R50" s="29"/>
      <c r="S50" s="30"/>
    </row>
    <row r="51" spans="1:64" ht="15" x14ac:dyDescent="0.25">
      <c r="A51" s="19"/>
      <c r="B51" s="73" t="s">
        <v>20</v>
      </c>
      <c r="C51" s="77" t="s">
        <v>99</v>
      </c>
      <c r="D51" s="33">
        <f>Certification!V1041</f>
        <v>0</v>
      </c>
      <c r="E51" s="56"/>
      <c r="F51" s="57" t="s">
        <v>14</v>
      </c>
      <c r="G51" s="1087" t="s">
        <v>100</v>
      </c>
      <c r="H51" s="1088"/>
      <c r="I51" s="1089"/>
      <c r="J51" s="100">
        <f>Certification!V2001</f>
        <v>0</v>
      </c>
      <c r="K51" s="55"/>
      <c r="L51" s="28"/>
      <c r="M51" s="29"/>
      <c r="N51" s="29"/>
      <c r="O51" s="29"/>
      <c r="P51" s="29"/>
      <c r="Q51" s="29"/>
      <c r="R51" s="29"/>
      <c r="S51" s="30"/>
    </row>
    <row r="52" spans="1:64" ht="15" x14ac:dyDescent="0.25">
      <c r="A52" s="43"/>
      <c r="B52" s="73" t="s">
        <v>29</v>
      </c>
      <c r="C52" s="77" t="s">
        <v>101</v>
      </c>
      <c r="D52" s="33">
        <f>Certification!V1043</f>
        <v>0</v>
      </c>
      <c r="E52" s="64"/>
      <c r="F52" s="57" t="s">
        <v>18</v>
      </c>
      <c r="G52" s="1087" t="s">
        <v>102</v>
      </c>
      <c r="H52" s="1088"/>
      <c r="I52" s="1089"/>
      <c r="J52" s="100">
        <f>Certification!V2022</f>
        <v>0</v>
      </c>
      <c r="K52" s="55"/>
      <c r="L52" s="28"/>
      <c r="M52" s="29"/>
      <c r="N52" s="29"/>
      <c r="O52" s="29"/>
      <c r="P52" s="29"/>
      <c r="Q52" s="29"/>
      <c r="R52" s="29"/>
      <c r="S52" s="30"/>
    </row>
    <row r="53" spans="1:64" ht="15" x14ac:dyDescent="0.25">
      <c r="B53" s="74"/>
      <c r="C53" s="78"/>
      <c r="D53" s="47"/>
      <c r="E53" s="61"/>
      <c r="F53" s="57" t="s">
        <v>20</v>
      </c>
      <c r="G53" s="1087" t="s">
        <v>103</v>
      </c>
      <c r="H53" s="1088"/>
      <c r="I53" s="1089"/>
      <c r="J53" s="100">
        <f>Certification!V2049</f>
        <v>0</v>
      </c>
      <c r="K53" s="55"/>
      <c r="L53" s="28"/>
      <c r="M53" s="29"/>
      <c r="N53" s="29"/>
      <c r="O53" s="29"/>
      <c r="P53" s="29"/>
      <c r="Q53" s="29"/>
      <c r="R53" s="29"/>
      <c r="S53" s="30"/>
    </row>
    <row r="54" spans="1:64" ht="15" x14ac:dyDescent="0.25">
      <c r="A54" s="49"/>
      <c r="B54" s="20" t="s">
        <v>104</v>
      </c>
      <c r="C54" s="21"/>
      <c r="D54" s="22">
        <f>SUM(D55:D63)</f>
        <v>0</v>
      </c>
      <c r="E54" s="52"/>
      <c r="F54" s="63"/>
      <c r="G54" s="60"/>
      <c r="H54" s="13"/>
      <c r="I54" s="47"/>
      <c r="J54" s="47"/>
      <c r="K54" s="19"/>
      <c r="L54" s="28"/>
      <c r="M54" s="29"/>
      <c r="N54" s="29"/>
      <c r="O54" s="29"/>
      <c r="P54" s="29"/>
      <c r="Q54" s="29"/>
      <c r="R54" s="29"/>
      <c r="S54" s="30"/>
    </row>
    <row r="55" spans="1:64" ht="27" x14ac:dyDescent="0.25">
      <c r="A55" s="19"/>
      <c r="B55" s="73" t="s">
        <v>12</v>
      </c>
      <c r="C55" s="140" t="s">
        <v>105</v>
      </c>
      <c r="D55" s="33">
        <f>Certification!V1052</f>
        <v>0</v>
      </c>
      <c r="E55" s="56"/>
      <c r="F55" s="53" t="s">
        <v>106</v>
      </c>
      <c r="G55" s="21"/>
      <c r="H55" s="54"/>
      <c r="I55" s="54"/>
      <c r="J55" s="22">
        <f>SUM(J56:J58)</f>
        <v>0</v>
      </c>
      <c r="K55" s="55"/>
      <c r="L55" s="28"/>
      <c r="M55" s="29"/>
      <c r="N55" s="29"/>
      <c r="O55" s="29"/>
      <c r="P55" s="29"/>
      <c r="Q55" s="29"/>
      <c r="R55" s="29"/>
      <c r="S55" s="30"/>
    </row>
    <row r="56" spans="1:64" ht="15" x14ac:dyDescent="0.25">
      <c r="A56" s="19"/>
      <c r="B56" s="73" t="s">
        <v>14</v>
      </c>
      <c r="C56" s="140" t="s">
        <v>107</v>
      </c>
      <c r="D56" s="33">
        <f>Certification!V1074</f>
        <v>0</v>
      </c>
      <c r="E56" s="56"/>
      <c r="F56" s="79" t="s">
        <v>12</v>
      </c>
      <c r="G56" s="1090" t="s">
        <v>108</v>
      </c>
      <c r="H56" s="1091"/>
      <c r="I56" s="1092"/>
      <c r="J56" s="100">
        <f>Certification!V2085</f>
        <v>0</v>
      </c>
      <c r="K56" s="55"/>
      <c r="L56" s="28"/>
      <c r="M56" s="29"/>
      <c r="N56" s="29"/>
      <c r="O56" s="29"/>
      <c r="P56" s="29"/>
      <c r="Q56" s="29"/>
      <c r="R56" s="29"/>
      <c r="S56" s="30"/>
    </row>
    <row r="57" spans="1:64" ht="15" x14ac:dyDescent="0.25">
      <c r="A57" s="19"/>
      <c r="B57" s="73" t="s">
        <v>18</v>
      </c>
      <c r="C57" s="140" t="s">
        <v>109</v>
      </c>
      <c r="D57" s="33">
        <f>Certification!V1095</f>
        <v>0</v>
      </c>
      <c r="E57" s="80"/>
      <c r="F57" s="71" t="s">
        <v>14</v>
      </c>
      <c r="G57" s="1093" t="s">
        <v>110</v>
      </c>
      <c r="H57" s="1088"/>
      <c r="I57" s="1089"/>
      <c r="J57" s="100">
        <f>Certification!V2118</f>
        <v>0</v>
      </c>
      <c r="K57" s="55"/>
      <c r="L57" s="28"/>
      <c r="M57" s="29"/>
      <c r="N57" s="29"/>
      <c r="O57" s="29"/>
      <c r="P57" s="29"/>
      <c r="Q57" s="29"/>
      <c r="R57" s="29"/>
      <c r="S57" s="30"/>
    </row>
    <row r="58" spans="1:64" ht="15" x14ac:dyDescent="0.25">
      <c r="A58" s="19"/>
      <c r="B58" s="73" t="s">
        <v>20</v>
      </c>
      <c r="C58" s="140" t="s">
        <v>111</v>
      </c>
      <c r="D58" s="33">
        <f>Certification!V1116</f>
        <v>0</v>
      </c>
      <c r="E58" s="80"/>
      <c r="F58" s="71" t="s">
        <v>18</v>
      </c>
      <c r="G58" s="1094" t="s">
        <v>112</v>
      </c>
      <c r="H58" s="1088"/>
      <c r="I58" s="1089"/>
      <c r="J58" s="100">
        <f>Certification!V2147</f>
        <v>0</v>
      </c>
      <c r="K58" s="55"/>
      <c r="L58" s="28"/>
      <c r="M58" s="29"/>
      <c r="N58" s="29"/>
      <c r="O58" s="29"/>
      <c r="P58" s="29"/>
      <c r="Q58" s="29"/>
      <c r="R58" s="29"/>
      <c r="S58" s="30"/>
    </row>
    <row r="59" spans="1:64" ht="15" x14ac:dyDescent="0.25">
      <c r="A59" s="19"/>
      <c r="B59" s="73" t="s">
        <v>29</v>
      </c>
      <c r="C59" s="140" t="s">
        <v>113</v>
      </c>
      <c r="D59" s="33">
        <f>Certification!V1138</f>
        <v>0</v>
      </c>
      <c r="E59" s="80"/>
      <c r="F59" s="81"/>
      <c r="G59" s="82"/>
      <c r="H59" s="83"/>
      <c r="I59" s="14"/>
      <c r="J59" s="14"/>
      <c r="K59" s="19"/>
      <c r="L59" s="28"/>
      <c r="M59" s="29"/>
      <c r="N59" s="29"/>
      <c r="O59" s="29"/>
      <c r="P59" s="29"/>
      <c r="Q59" s="29"/>
      <c r="R59" s="29"/>
      <c r="S59" s="30"/>
    </row>
    <row r="60" spans="1:64" ht="15" x14ac:dyDescent="0.25">
      <c r="A60" s="19"/>
      <c r="B60" s="73" t="s">
        <v>32</v>
      </c>
      <c r="C60" s="140" t="s">
        <v>114</v>
      </c>
      <c r="D60" s="33">
        <f>Certification!V1159</f>
        <v>0</v>
      </c>
      <c r="E60" s="80"/>
      <c r="F60" s="53" t="s">
        <v>617</v>
      </c>
      <c r="G60" s="21"/>
      <c r="H60" s="54"/>
      <c r="I60" s="54"/>
      <c r="J60" s="22">
        <f>SUM(J61:J62)</f>
        <v>0</v>
      </c>
      <c r="K60" s="19"/>
      <c r="L60" s="28"/>
      <c r="M60" s="29"/>
      <c r="N60" s="29"/>
      <c r="O60" s="29"/>
      <c r="P60" s="29"/>
      <c r="Q60" s="29"/>
      <c r="R60" s="29"/>
      <c r="S60" s="30"/>
    </row>
    <row r="61" spans="1:64" ht="15" x14ac:dyDescent="0.25">
      <c r="A61" s="19"/>
      <c r="B61" s="73" t="s">
        <v>115</v>
      </c>
      <c r="C61" s="140" t="s">
        <v>116</v>
      </c>
      <c r="D61" s="33">
        <f>Certification!V1181</f>
        <v>0</v>
      </c>
      <c r="E61" s="80"/>
      <c r="F61" s="79" t="s">
        <v>184</v>
      </c>
      <c r="G61" s="1090">
        <f>Certification!I2181</f>
        <v>0</v>
      </c>
      <c r="H61" s="1091"/>
      <c r="I61" s="1092"/>
      <c r="J61" s="100">
        <f>Certification!V2179</f>
        <v>0</v>
      </c>
      <c r="K61" s="19"/>
      <c r="L61" s="28"/>
      <c r="M61" s="29"/>
      <c r="N61" s="29"/>
      <c r="O61" s="29"/>
      <c r="P61" s="29"/>
      <c r="Q61" s="29"/>
      <c r="R61" s="29"/>
      <c r="S61" s="30"/>
    </row>
    <row r="62" spans="1:64" ht="14.45" customHeight="1" x14ac:dyDescent="0.25">
      <c r="A62" s="19"/>
      <c r="B62" s="73" t="s">
        <v>117</v>
      </c>
      <c r="C62" s="139" t="s">
        <v>116</v>
      </c>
      <c r="D62" s="33">
        <f>Certification!V1202</f>
        <v>0</v>
      </c>
      <c r="E62" s="80"/>
      <c r="F62" s="71" t="s">
        <v>184</v>
      </c>
      <c r="G62" s="1093">
        <f>Certification!I2202</f>
        <v>0</v>
      </c>
      <c r="H62" s="1088"/>
      <c r="I62" s="1089"/>
      <c r="J62" s="100">
        <f>Certification!V2200</f>
        <v>0</v>
      </c>
      <c r="K62" s="19"/>
      <c r="L62" s="28"/>
      <c r="M62" s="29"/>
      <c r="N62" s="29"/>
      <c r="O62" s="29"/>
      <c r="P62" s="29"/>
      <c r="Q62" s="29"/>
      <c r="R62" s="29"/>
      <c r="S62" s="30"/>
    </row>
    <row r="63" spans="1:64" ht="13.9" customHeight="1" x14ac:dyDescent="0.25">
      <c r="A63" s="19"/>
      <c r="B63" s="73" t="s">
        <v>118</v>
      </c>
      <c r="C63" s="139" t="s">
        <v>116</v>
      </c>
      <c r="D63" s="33">
        <f>Certification!V1223</f>
        <v>0</v>
      </c>
      <c r="E63" s="80"/>
      <c r="F63" s="84"/>
      <c r="G63" s="29"/>
      <c r="H63" s="29"/>
      <c r="I63" s="29"/>
      <c r="J63" s="29"/>
      <c r="K63" s="19"/>
      <c r="L63" s="28"/>
      <c r="M63" s="29"/>
      <c r="N63" s="29"/>
      <c r="O63" s="29"/>
      <c r="P63" s="29"/>
      <c r="Q63" s="29"/>
      <c r="R63" s="29"/>
      <c r="S63" s="30"/>
    </row>
    <row r="64" spans="1:64" s="85" customFormat="1" ht="15" x14ac:dyDescent="0.25">
      <c r="B64" s="86"/>
      <c r="C64" s="87"/>
      <c r="D64" s="88"/>
      <c r="E64" s="89"/>
      <c r="F64" s="84"/>
      <c r="G64" s="29"/>
      <c r="H64" s="29"/>
      <c r="I64" s="29"/>
      <c r="J64" s="29"/>
      <c r="K64" s="19"/>
      <c r="L64" s="28"/>
      <c r="M64" s="29"/>
      <c r="N64" s="29"/>
      <c r="O64" s="29"/>
      <c r="P64" s="29"/>
      <c r="Q64" s="29"/>
      <c r="R64" s="29"/>
      <c r="S64" s="30"/>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2:19" s="29" customFormat="1" ht="15" x14ac:dyDescent="0.25">
      <c r="B65" s="84"/>
      <c r="E65" s="19"/>
      <c r="F65" s="92"/>
      <c r="G65" s="30"/>
      <c r="H65" s="30"/>
      <c r="I65" s="30"/>
      <c r="J65" s="30"/>
      <c r="K65" s="19"/>
      <c r="L65" s="28"/>
      <c r="S65" s="90"/>
    </row>
    <row r="66" spans="2:19" s="29" customFormat="1" ht="15" x14ac:dyDescent="0.25">
      <c r="B66" s="84"/>
      <c r="E66" s="19"/>
      <c r="F66" s="92"/>
      <c r="G66" s="30"/>
      <c r="H66" s="30"/>
      <c r="I66" s="30"/>
      <c r="J66" s="30"/>
      <c r="K66" s="49"/>
      <c r="L66" s="90"/>
      <c r="M66" s="91"/>
      <c r="N66" s="91"/>
      <c r="O66" s="91"/>
      <c r="P66" s="91"/>
      <c r="Q66" s="91"/>
      <c r="R66" s="91"/>
    </row>
    <row r="67" spans="2:19" s="29" customFormat="1" ht="15" hidden="1" x14ac:dyDescent="0.25">
      <c r="B67" s="84"/>
      <c r="F67" s="92"/>
      <c r="G67" s="30"/>
      <c r="H67" s="30"/>
      <c r="I67" s="30"/>
      <c r="J67" s="30"/>
      <c r="K67" s="19"/>
      <c r="L67" s="28"/>
    </row>
    <row r="68" spans="2:19" s="29" customFormat="1" ht="15" hidden="1" x14ac:dyDescent="0.25">
      <c r="B68" s="84"/>
      <c r="F68" s="92"/>
      <c r="G68" s="30"/>
      <c r="H68" s="30"/>
      <c r="I68" s="30"/>
      <c r="J68" s="30"/>
      <c r="K68" s="19"/>
      <c r="L68" s="28"/>
    </row>
    <row r="69" spans="2:19" s="29" customFormat="1" ht="15" hidden="1" x14ac:dyDescent="0.25">
      <c r="B69" s="84"/>
      <c r="F69" s="92"/>
      <c r="G69" s="30"/>
      <c r="H69" s="30"/>
      <c r="I69" s="30"/>
      <c r="J69" s="30"/>
      <c r="K69" s="19"/>
      <c r="L69" s="28"/>
    </row>
    <row r="70" spans="2:19" s="29" customFormat="1" ht="15" hidden="1" x14ac:dyDescent="0.25">
      <c r="B70" s="84"/>
      <c r="F70" s="92"/>
      <c r="G70" s="30"/>
      <c r="H70" s="30"/>
      <c r="I70" s="30"/>
      <c r="J70" s="30"/>
      <c r="K70" s="19"/>
      <c r="L70" s="28"/>
    </row>
    <row r="71" spans="2:19" s="29" customFormat="1" ht="15" hidden="1" x14ac:dyDescent="0.25">
      <c r="B71" s="84"/>
      <c r="F71" s="92"/>
      <c r="G71" s="30"/>
      <c r="H71" s="30"/>
      <c r="I71" s="30"/>
      <c r="J71" s="30"/>
      <c r="K71" s="19"/>
      <c r="L71" s="28"/>
    </row>
    <row r="72" spans="2:19" s="29" customFormat="1" ht="15" hidden="1" x14ac:dyDescent="0.25">
      <c r="B72" s="84"/>
      <c r="F72" s="92"/>
      <c r="G72" s="30"/>
      <c r="H72" s="30"/>
      <c r="I72" s="30"/>
      <c r="J72" s="30"/>
      <c r="K72" s="19"/>
      <c r="L72" s="28"/>
    </row>
    <row r="73" spans="2:19" s="29" customFormat="1" ht="15" hidden="1" x14ac:dyDescent="0.25">
      <c r="B73" s="84"/>
      <c r="F73" s="92"/>
      <c r="G73" s="30"/>
      <c r="H73" s="30"/>
      <c r="I73" s="30"/>
      <c r="J73" s="30"/>
      <c r="K73" s="19"/>
      <c r="L73" s="28"/>
    </row>
    <row r="74" spans="2:19" s="29" customFormat="1" ht="15" hidden="1" x14ac:dyDescent="0.25">
      <c r="B74" s="84"/>
      <c r="F74" s="92"/>
      <c r="G74" s="30"/>
      <c r="H74" s="30"/>
      <c r="I74" s="30"/>
      <c r="J74" s="30"/>
      <c r="K74" s="19"/>
      <c r="L74" s="28"/>
    </row>
    <row r="75" spans="2:19" s="29" customFormat="1" ht="15" hidden="1" x14ac:dyDescent="0.25">
      <c r="B75" s="84"/>
      <c r="F75" s="92"/>
      <c r="G75" s="30"/>
      <c r="H75" s="30"/>
      <c r="I75" s="30"/>
      <c r="J75" s="30"/>
      <c r="K75" s="19"/>
      <c r="L75" s="28"/>
    </row>
    <row r="76" spans="2:19" s="29" customFormat="1" ht="15" hidden="1" x14ac:dyDescent="0.25">
      <c r="B76" s="84"/>
      <c r="F76" s="92"/>
      <c r="G76" s="30"/>
      <c r="H76" s="30"/>
      <c r="I76" s="30"/>
      <c r="J76" s="30"/>
      <c r="K76" s="19"/>
      <c r="L76" s="28"/>
    </row>
    <row r="77" spans="2:19" s="29" customFormat="1" ht="15" hidden="1" x14ac:dyDescent="0.25">
      <c r="B77" s="84"/>
      <c r="F77" s="92"/>
      <c r="G77" s="30"/>
      <c r="H77" s="30"/>
      <c r="I77" s="30"/>
      <c r="J77" s="30"/>
      <c r="K77" s="19"/>
      <c r="L77" s="28"/>
    </row>
    <row r="78" spans="2:19" s="29" customFormat="1" ht="15" hidden="1" x14ac:dyDescent="0.25">
      <c r="B78" s="84"/>
      <c r="F78" s="92"/>
      <c r="G78" s="30"/>
      <c r="H78" s="30"/>
      <c r="I78" s="30"/>
      <c r="J78" s="30"/>
      <c r="K78" s="19"/>
      <c r="L78" s="28"/>
    </row>
    <row r="79" spans="2:19" s="29" customFormat="1" ht="15" hidden="1" x14ac:dyDescent="0.25">
      <c r="B79" s="84"/>
      <c r="F79" s="92"/>
      <c r="G79" s="30"/>
      <c r="H79" s="30"/>
      <c r="I79" s="30"/>
      <c r="J79" s="30"/>
      <c r="K79" s="19"/>
      <c r="L79" s="28"/>
    </row>
    <row r="80" spans="2:19" s="29" customFormat="1" ht="15" hidden="1" x14ac:dyDescent="0.25">
      <c r="B80" s="84"/>
      <c r="F80" s="92"/>
      <c r="G80" s="30"/>
      <c r="H80" s="30"/>
      <c r="I80" s="30"/>
      <c r="J80" s="30"/>
      <c r="K80" s="19"/>
      <c r="L80" s="28"/>
    </row>
    <row r="81" spans="1:12" s="29" customFormat="1" ht="15" hidden="1" x14ac:dyDescent="0.25">
      <c r="B81" s="84"/>
      <c r="F81" s="92"/>
      <c r="G81" s="30"/>
      <c r="H81" s="30"/>
      <c r="I81" s="30"/>
      <c r="J81" s="30"/>
      <c r="K81" s="19"/>
      <c r="L81" s="28"/>
    </row>
    <row r="82" spans="1:12" s="29" customFormat="1" ht="15" hidden="1" x14ac:dyDescent="0.25">
      <c r="B82" s="84"/>
      <c r="F82" s="92"/>
      <c r="G82" s="30"/>
      <c r="H82" s="30"/>
      <c r="I82" s="30"/>
      <c r="J82" s="30"/>
      <c r="K82" s="19"/>
      <c r="L82" s="28"/>
    </row>
    <row r="83" spans="1:12" s="29" customFormat="1" ht="15" hidden="1" x14ac:dyDescent="0.25">
      <c r="B83" s="84"/>
      <c r="F83" s="92"/>
      <c r="G83" s="30"/>
      <c r="H83" s="30"/>
      <c r="I83" s="30"/>
      <c r="J83" s="30"/>
      <c r="K83" s="19"/>
      <c r="L83" s="28"/>
    </row>
    <row r="84" spans="1:12" s="29" customFormat="1" ht="15" hidden="1" x14ac:dyDescent="0.25">
      <c r="B84" s="84"/>
      <c r="F84" s="92"/>
      <c r="G84" s="30"/>
      <c r="H84" s="30"/>
      <c r="I84" s="30"/>
      <c r="J84" s="30"/>
      <c r="K84" s="19"/>
      <c r="L84" s="28"/>
    </row>
    <row r="85" spans="1:12" s="29" customFormat="1" ht="15" hidden="1" x14ac:dyDescent="0.25">
      <c r="B85" s="84"/>
      <c r="F85" s="92"/>
      <c r="G85" s="30"/>
      <c r="H85" s="30"/>
      <c r="I85" s="30"/>
      <c r="J85" s="30"/>
      <c r="K85" s="19"/>
      <c r="L85" s="28"/>
    </row>
    <row r="86" spans="1:12" s="29" customFormat="1" ht="15" hidden="1" x14ac:dyDescent="0.25">
      <c r="B86" s="84"/>
      <c r="F86" s="92"/>
      <c r="G86" s="30"/>
      <c r="H86" s="30"/>
      <c r="I86" s="30"/>
      <c r="J86" s="30"/>
      <c r="K86" s="19"/>
      <c r="L86" s="28"/>
    </row>
    <row r="87" spans="1:12" s="29" customFormat="1" ht="15" hidden="1" x14ac:dyDescent="0.25">
      <c r="B87" s="84"/>
      <c r="F87" s="92"/>
      <c r="G87" s="30"/>
      <c r="H87" s="30"/>
      <c r="I87" s="30"/>
      <c r="J87" s="30"/>
      <c r="K87" s="19"/>
      <c r="L87" s="28"/>
    </row>
    <row r="88" spans="1:12" ht="15" hidden="1" x14ac:dyDescent="0.25">
      <c r="A88" s="91"/>
      <c r="E88" s="93"/>
    </row>
    <row r="89" spans="1:12" ht="15" hidden="1" x14ac:dyDescent="0.25"/>
    <row r="90" spans="1:12" ht="15" hidden="1" x14ac:dyDescent="0.25"/>
    <row r="91" spans="1:12" ht="15" hidden="1" x14ac:dyDescent="0.25"/>
    <row r="92" spans="1:12" ht="15" hidden="1" x14ac:dyDescent="0.25"/>
    <row r="93" spans="1:12" ht="15" hidden="1" x14ac:dyDescent="0.25"/>
    <row r="94" spans="1:12" ht="15" hidden="1" x14ac:dyDescent="0.25"/>
    <row r="95" spans="1:12" ht="15" hidden="1" x14ac:dyDescent="0.25"/>
    <row r="96" spans="1:12" ht="15" hidden="1" x14ac:dyDescent="0.25"/>
    <row r="97" ht="15" x14ac:dyDescent="0.25"/>
    <row r="98" ht="15" x14ac:dyDescent="0.25"/>
    <row r="99" ht="15" x14ac:dyDescent="0.25"/>
  </sheetData>
  <sheetProtection algorithmName="SHA-512" hashValue="oy4YuiN0/wWmhAJFwjjWHuMKyeGG503b2oC3KH26Z89zfs426sJDCyRcw6Jn5B8y9Ka8Rg2IjI4L1vgpbjPjoA==" saltValue="moL61kwklfwA2XmsUz74SA==" spinCount="100000" sheet="1" objects="1" scenarios="1" selectLockedCells="1"/>
  <mergeCells count="44">
    <mergeCell ref="G61:I61"/>
    <mergeCell ref="G62:I62"/>
    <mergeCell ref="G17:I17"/>
    <mergeCell ref="C1:C2"/>
    <mergeCell ref="F5:G5"/>
    <mergeCell ref="F6:G6"/>
    <mergeCell ref="F7:G7"/>
    <mergeCell ref="F8:G8"/>
    <mergeCell ref="F9:G9"/>
    <mergeCell ref="G12:I12"/>
    <mergeCell ref="G13:I13"/>
    <mergeCell ref="G14:I14"/>
    <mergeCell ref="G15:I15"/>
    <mergeCell ref="G16:I16"/>
    <mergeCell ref="I4:K6"/>
    <mergeCell ref="G33:I33"/>
    <mergeCell ref="G20:I20"/>
    <mergeCell ref="G21:I21"/>
    <mergeCell ref="G22:I22"/>
    <mergeCell ref="G23:I23"/>
    <mergeCell ref="G24:I24"/>
    <mergeCell ref="G25:I25"/>
    <mergeCell ref="G26:I26"/>
    <mergeCell ref="G27:I27"/>
    <mergeCell ref="G30:I30"/>
    <mergeCell ref="G31:I31"/>
    <mergeCell ref="G32:I32"/>
    <mergeCell ref="G51:I51"/>
    <mergeCell ref="G34:I34"/>
    <mergeCell ref="G37:I37"/>
    <mergeCell ref="G38:I38"/>
    <mergeCell ref="G39:I39"/>
    <mergeCell ref="G40:I40"/>
    <mergeCell ref="G43:I43"/>
    <mergeCell ref="G44:I44"/>
    <mergeCell ref="G45:I45"/>
    <mergeCell ref="G46:I46"/>
    <mergeCell ref="G47:I47"/>
    <mergeCell ref="G50:I50"/>
    <mergeCell ref="G52:I52"/>
    <mergeCell ref="G53:I53"/>
    <mergeCell ref="G56:I56"/>
    <mergeCell ref="G57:I57"/>
    <mergeCell ref="G58:I58"/>
  </mergeCells>
  <conditionalFormatting sqref="D4:D7 D10:D16 D19:D25 D28:D34 D37:D39 D42:D45 D48:D52 D55:D63 J20:J27 J30:J34 J37:J40 J43:J47 J50:J53 J56:J58">
    <cfRule type="cellIs" dxfId="63" priority="3" operator="greaterThan">
      <formula>0</formula>
    </cfRule>
  </conditionalFormatting>
  <conditionalFormatting sqref="J12:J17">
    <cfRule type="cellIs" dxfId="62" priority="2" operator="greaterThan">
      <formula>0</formula>
    </cfRule>
  </conditionalFormatting>
  <conditionalFormatting sqref="J61:J62">
    <cfRule type="cellIs" dxfId="61" priority="1" operator="greaterThan">
      <formula>0</formula>
    </cfRule>
  </conditionalFormatting>
  <pageMargins left="0.25" right="0.25" top="0.75" bottom="0.75" header="0.3" footer="0.3"/>
  <pageSetup scale="60"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P241"/>
  <sheetViews>
    <sheetView showGridLines="0" zoomScale="80" zoomScaleNormal="80" zoomScaleSheetLayoutView="87" zoomScalePageLayoutView="90" workbookViewId="0">
      <selection activeCell="A6" sqref="A6"/>
    </sheetView>
  </sheetViews>
  <sheetFormatPr defaultColWidth="9.140625" defaultRowHeight="15" x14ac:dyDescent="0.25"/>
  <cols>
    <col min="1" max="1" width="3.28515625" style="130" customWidth="1"/>
    <col min="2" max="2" width="27" style="178" customWidth="1"/>
    <col min="3" max="3" width="9.5703125" style="178" customWidth="1"/>
    <col min="4" max="7" width="9.7109375" style="178" customWidth="1"/>
    <col min="8" max="9" width="9.7109375" style="177" customWidth="1"/>
    <col min="10" max="10" width="9.7109375" style="400" customWidth="1"/>
    <col min="11" max="11" width="9.7109375" style="177" customWidth="1"/>
    <col min="12" max="12" width="9.7109375" style="400" customWidth="1"/>
    <col min="13" max="14" width="9.7109375" style="177" customWidth="1"/>
    <col min="15" max="15" width="10.85546875" style="401" customWidth="1"/>
    <col min="16" max="16" width="19.42578125" style="177" customWidth="1"/>
    <col min="17" max="17" width="48.7109375" style="177" customWidth="1"/>
    <col min="18" max="18" width="42.7109375" style="177" customWidth="1"/>
    <col min="19" max="19" width="48.5703125" style="476" customWidth="1"/>
    <col min="20" max="20" width="42.5703125" style="156" customWidth="1"/>
    <col min="21" max="21" width="14" style="156" customWidth="1"/>
    <col min="22" max="22" width="19.5703125" style="175" customWidth="1"/>
    <col min="23" max="23" width="10.28515625" style="175" customWidth="1"/>
    <col min="24" max="24" width="13.85546875" style="175" customWidth="1"/>
    <col min="25" max="25" width="14.7109375" style="175" customWidth="1"/>
    <col min="26" max="26" width="17" style="175" customWidth="1"/>
    <col min="27" max="29" width="9.140625" style="176"/>
    <col min="30" max="41" width="9.140625" style="177"/>
    <col min="42" max="16384" width="9.140625" style="178"/>
  </cols>
  <sheetData>
    <row r="1" spans="1:42" s="130" customFormat="1" ht="114.75" customHeight="1" thickBot="1" x14ac:dyDescent="0.3">
      <c r="A1" s="154"/>
      <c r="B1" s="1106" t="s">
        <v>383</v>
      </c>
      <c r="C1" s="1106"/>
      <c r="D1" s="1106"/>
      <c r="E1" s="1106"/>
      <c r="F1" s="1106"/>
      <c r="G1" s="1106"/>
      <c r="H1" s="1106"/>
      <c r="I1" s="1106"/>
      <c r="J1" s="1106"/>
      <c r="K1" s="1106"/>
      <c r="L1" s="102"/>
      <c r="M1" s="102"/>
      <c r="N1" s="102"/>
      <c r="O1" s="102"/>
      <c r="P1" s="102"/>
      <c r="Q1" s="102"/>
      <c r="R1" s="102"/>
      <c r="S1" s="103"/>
      <c r="T1" s="156"/>
      <c r="U1" s="156"/>
      <c r="V1" s="156"/>
      <c r="W1" s="156"/>
      <c r="X1" s="156"/>
      <c r="Y1" s="156"/>
      <c r="Z1" s="156"/>
      <c r="AA1" s="156"/>
      <c r="AB1" s="156"/>
      <c r="AC1" s="156"/>
      <c r="AD1" s="156"/>
      <c r="AE1" s="156"/>
      <c r="AF1" s="156"/>
      <c r="AG1" s="156"/>
      <c r="AH1" s="156"/>
      <c r="AI1" s="156"/>
      <c r="AJ1" s="156"/>
      <c r="AK1" s="156"/>
      <c r="AL1" s="156"/>
      <c r="AM1" s="156"/>
      <c r="AN1" s="156"/>
      <c r="AO1" s="156"/>
      <c r="AP1" s="156"/>
    </row>
    <row r="2" spans="1:42" s="154" customFormat="1" ht="27" customHeight="1" x14ac:dyDescent="0.25">
      <c r="A2" s="403"/>
      <c r="B2" s="1054" t="s">
        <v>757</v>
      </c>
      <c r="C2" s="1055"/>
      <c r="D2" s="1055"/>
      <c r="E2" s="1055"/>
      <c r="F2" s="1055"/>
      <c r="G2" s="1055"/>
      <c r="H2" s="1055"/>
      <c r="I2" s="1055"/>
      <c r="J2" s="1055"/>
      <c r="K2" s="1055"/>
      <c r="L2" s="1057"/>
      <c r="M2" s="760"/>
      <c r="N2" s="760"/>
      <c r="O2" s="760"/>
      <c r="P2" s="110"/>
      <c r="Q2" s="404"/>
      <c r="R2" s="110"/>
      <c r="S2" s="405"/>
      <c r="T2" s="403"/>
      <c r="U2" s="403"/>
      <c r="V2" s="124"/>
      <c r="W2" s="124"/>
      <c r="X2" s="124"/>
      <c r="Y2" s="124"/>
      <c r="Z2" s="124"/>
      <c r="AA2" s="124"/>
      <c r="AB2" s="124"/>
      <c r="AC2" s="124"/>
    </row>
    <row r="3" spans="1:42" s="154" customFormat="1" ht="45" customHeight="1" x14ac:dyDescent="0.25">
      <c r="A3" s="403"/>
      <c r="B3" s="1058"/>
      <c r="C3" s="1056"/>
      <c r="D3" s="1056"/>
      <c r="E3" s="1056"/>
      <c r="F3" s="1056"/>
      <c r="G3" s="1056"/>
      <c r="H3" s="1056"/>
      <c r="I3" s="1056"/>
      <c r="J3" s="1056"/>
      <c r="K3" s="1056"/>
      <c r="L3" s="1059"/>
      <c r="M3" s="760"/>
      <c r="N3" s="760"/>
      <c r="O3" s="760"/>
      <c r="P3" s="110"/>
      <c r="Q3" s="110"/>
      <c r="R3" s="110"/>
      <c r="T3" s="403"/>
      <c r="U3" s="403"/>
      <c r="V3" s="124"/>
      <c r="W3" s="124"/>
      <c r="X3" s="124"/>
      <c r="Y3" s="124"/>
      <c r="Z3" s="124"/>
      <c r="AA3" s="124"/>
      <c r="AB3" s="124"/>
      <c r="AC3" s="124"/>
    </row>
    <row r="4" spans="1:42" s="154" customFormat="1" ht="35.25" customHeight="1" thickBot="1" x14ac:dyDescent="0.3">
      <c r="A4" s="403"/>
      <c r="B4" s="1137"/>
      <c r="C4" s="1138"/>
      <c r="D4" s="1138"/>
      <c r="E4" s="1138"/>
      <c r="F4" s="1138"/>
      <c r="G4" s="1138"/>
      <c r="H4" s="1138"/>
      <c r="I4" s="1138"/>
      <c r="J4" s="1138"/>
      <c r="K4" s="1138"/>
      <c r="L4" s="1139"/>
      <c r="M4" s="760"/>
      <c r="N4" s="760"/>
      <c r="O4" s="760"/>
      <c r="P4" s="110"/>
      <c r="Q4" s="110"/>
      <c r="R4" s="110"/>
      <c r="S4" s="405"/>
      <c r="T4" s="403"/>
      <c r="U4" s="403"/>
      <c r="V4" s="124"/>
      <c r="W4" s="124"/>
      <c r="X4" s="124"/>
      <c r="Y4" s="124"/>
      <c r="Z4" s="124"/>
      <c r="AA4" s="124"/>
      <c r="AB4" s="124"/>
      <c r="AC4" s="124"/>
    </row>
    <row r="5" spans="1:42" s="301" customFormat="1" ht="28.5" customHeight="1" thickBot="1" x14ac:dyDescent="0.3">
      <c r="A5" s="406"/>
      <c r="B5" s="811"/>
      <c r="C5" s="378"/>
      <c r="D5" s="378"/>
      <c r="E5" s="378"/>
      <c r="F5" s="378"/>
      <c r="G5" s="378"/>
      <c r="H5" s="378"/>
      <c r="I5" s="378"/>
      <c r="J5" s="378"/>
      <c r="K5" s="378"/>
      <c r="L5" s="378"/>
      <c r="M5" s="378"/>
      <c r="N5" s="378"/>
      <c r="O5" s="378"/>
      <c r="P5" s="406"/>
      <c r="Q5" s="406"/>
      <c r="R5" s="406"/>
      <c r="S5" s="407"/>
      <c r="T5" s="406"/>
      <c r="U5" s="406"/>
      <c r="V5" s="223"/>
      <c r="W5" s="223"/>
      <c r="X5" s="223"/>
      <c r="Y5" s="223"/>
      <c r="Z5" s="223"/>
      <c r="AA5" s="223"/>
      <c r="AB5" s="223"/>
      <c r="AC5" s="223"/>
    </row>
    <row r="6" spans="1:42" s="301" customFormat="1" ht="21" customHeight="1" thickBot="1" x14ac:dyDescent="0.3">
      <c r="A6" s="408">
        <v>1</v>
      </c>
      <c r="B6" s="409" t="s">
        <v>603</v>
      </c>
      <c r="C6" s="378"/>
      <c r="D6" s="378"/>
      <c r="E6" s="378"/>
      <c r="F6" s="378"/>
      <c r="G6" s="378"/>
      <c r="H6" s="378"/>
      <c r="I6" s="378"/>
      <c r="J6" s="378"/>
      <c r="K6" s="378"/>
      <c r="L6" s="378"/>
      <c r="M6" s="378"/>
      <c r="N6" s="378"/>
      <c r="O6" s="378"/>
      <c r="P6" s="406"/>
      <c r="Q6" s="406"/>
      <c r="R6" s="406"/>
      <c r="S6" s="407"/>
      <c r="T6" s="406"/>
      <c r="U6" s="406"/>
      <c r="V6" s="223"/>
      <c r="W6" s="223"/>
      <c r="X6" s="223"/>
      <c r="Y6" s="223"/>
      <c r="Z6" s="223"/>
      <c r="AA6" s="223"/>
      <c r="AB6" s="223"/>
      <c r="AC6" s="223"/>
    </row>
    <row r="7" spans="1:42" s="301" customFormat="1" ht="21" customHeight="1" x14ac:dyDescent="0.25">
      <c r="A7" s="410"/>
      <c r="B7" s="323" t="s">
        <v>598</v>
      </c>
      <c r="C7" s="378"/>
      <c r="D7" s="378"/>
      <c r="E7" s="378"/>
      <c r="F7" s="378"/>
      <c r="G7" s="378"/>
      <c r="H7" s="378"/>
      <c r="I7" s="378"/>
      <c r="J7" s="378"/>
      <c r="K7" s="378"/>
      <c r="L7" s="378"/>
      <c r="M7" s="378"/>
      <c r="N7" s="378"/>
      <c r="O7" s="378"/>
      <c r="P7" s="406"/>
      <c r="Q7" s="406"/>
      <c r="R7" s="406"/>
      <c r="S7" s="407"/>
      <c r="T7" s="406"/>
      <c r="U7" s="406"/>
      <c r="V7" s="223"/>
      <c r="W7" s="223"/>
      <c r="X7" s="223"/>
      <c r="Y7" s="223"/>
      <c r="Z7" s="223"/>
      <c r="AA7" s="223"/>
      <c r="AB7" s="223"/>
      <c r="AC7" s="223"/>
    </row>
    <row r="8" spans="1:42" s="301" customFormat="1" ht="9" customHeight="1" x14ac:dyDescent="0.25">
      <c r="A8" s="406"/>
      <c r="B8" s="223"/>
      <c r="C8" s="223"/>
      <c r="D8" s="223"/>
      <c r="E8" s="223"/>
      <c r="F8" s="223"/>
      <c r="G8" s="223"/>
      <c r="H8" s="223"/>
      <c r="I8" s="223"/>
      <c r="J8" s="223"/>
      <c r="K8" s="223"/>
      <c r="L8" s="308"/>
      <c r="M8" s="223"/>
      <c r="N8" s="223"/>
      <c r="O8" s="223"/>
      <c r="P8" s="406"/>
      <c r="Q8" s="406"/>
      <c r="R8" s="406"/>
      <c r="S8" s="407"/>
      <c r="T8" s="406"/>
      <c r="U8" s="406"/>
      <c r="V8" s="223"/>
      <c r="W8" s="223"/>
      <c r="X8" s="223"/>
      <c r="Y8" s="223"/>
      <c r="Z8" s="223"/>
      <c r="AA8" s="223"/>
      <c r="AB8" s="223"/>
      <c r="AC8" s="223"/>
    </row>
    <row r="9" spans="1:42" s="301" customFormat="1" ht="15.75" customHeight="1" x14ac:dyDescent="0.25">
      <c r="A9" s="406"/>
      <c r="B9" s="887" t="s">
        <v>800</v>
      </c>
      <c r="C9" s="888"/>
      <c r="D9" s="888"/>
      <c r="E9" s="888"/>
      <c r="F9" s="888"/>
      <c r="G9" s="888"/>
      <c r="H9" s="888"/>
      <c r="I9" s="888"/>
      <c r="J9" s="888"/>
      <c r="K9" s="888"/>
      <c r="L9" s="889"/>
      <c r="M9" s="800"/>
      <c r="N9" s="800"/>
      <c r="O9" s="800"/>
      <c r="P9" s="406"/>
      <c r="Q9" s="406"/>
      <c r="R9" s="406"/>
      <c r="S9" s="407"/>
      <c r="T9" s="406"/>
      <c r="U9" s="406"/>
      <c r="V9" s="223"/>
      <c r="W9" s="223"/>
      <c r="X9" s="223"/>
      <c r="Y9" s="223"/>
      <c r="Z9" s="223"/>
      <c r="AA9" s="223"/>
      <c r="AB9" s="223"/>
      <c r="AC9" s="223"/>
    </row>
    <row r="10" spans="1:42" s="301" customFormat="1" ht="15.75" customHeight="1" x14ac:dyDescent="0.25">
      <c r="A10" s="406"/>
      <c r="B10" s="890"/>
      <c r="C10" s="891"/>
      <c r="D10" s="891"/>
      <c r="E10" s="891"/>
      <c r="F10" s="891"/>
      <c r="G10" s="891"/>
      <c r="H10" s="891"/>
      <c r="I10" s="891"/>
      <c r="J10" s="891"/>
      <c r="K10" s="891"/>
      <c r="L10" s="892"/>
      <c r="M10" s="800"/>
      <c r="N10" s="800"/>
      <c r="O10" s="800"/>
      <c r="P10" s="406"/>
      <c r="Q10" s="406"/>
      <c r="R10" s="406"/>
      <c r="S10" s="407"/>
      <c r="T10" s="406"/>
      <c r="U10" s="406"/>
      <c r="V10" s="223"/>
      <c r="W10" s="223"/>
      <c r="X10" s="223"/>
      <c r="Y10" s="223"/>
      <c r="Z10" s="223"/>
      <c r="AA10" s="223"/>
      <c r="AB10" s="223"/>
      <c r="AC10" s="223"/>
    </row>
    <row r="11" spans="1:42" s="301" customFormat="1" ht="15.75" customHeight="1" x14ac:dyDescent="0.25">
      <c r="A11" s="406"/>
      <c r="B11" s="890"/>
      <c r="C11" s="891"/>
      <c r="D11" s="891"/>
      <c r="E11" s="891"/>
      <c r="F11" s="891"/>
      <c r="G11" s="891"/>
      <c r="H11" s="891"/>
      <c r="I11" s="891"/>
      <c r="J11" s="891"/>
      <c r="K11" s="891"/>
      <c r="L11" s="892"/>
      <c r="M11" s="800"/>
      <c r="N11" s="800"/>
      <c r="O11" s="800"/>
      <c r="P11" s="406"/>
      <c r="Q11" s="406"/>
      <c r="R11" s="406"/>
      <c r="S11" s="407"/>
      <c r="T11" s="406"/>
      <c r="U11" s="406"/>
      <c r="V11" s="223"/>
      <c r="W11" s="223"/>
      <c r="X11" s="223"/>
      <c r="Y11" s="223"/>
      <c r="Z11" s="223"/>
      <c r="AA11" s="223"/>
      <c r="AB11" s="223"/>
      <c r="AC11" s="223"/>
    </row>
    <row r="12" spans="1:42" s="301" customFormat="1" ht="15.75" customHeight="1" x14ac:dyDescent="0.25">
      <c r="A12" s="406"/>
      <c r="B12" s="890"/>
      <c r="C12" s="891"/>
      <c r="D12" s="891"/>
      <c r="E12" s="891"/>
      <c r="F12" s="891"/>
      <c r="G12" s="891"/>
      <c r="H12" s="891"/>
      <c r="I12" s="891"/>
      <c r="J12" s="891"/>
      <c r="K12" s="891"/>
      <c r="L12" s="892"/>
      <c r="M12" s="800"/>
      <c r="N12" s="800"/>
      <c r="O12" s="800"/>
      <c r="P12" s="406"/>
      <c r="Q12" s="406"/>
      <c r="R12" s="406"/>
      <c r="S12" s="407"/>
      <c r="AC12" s="223"/>
    </row>
    <row r="13" spans="1:42" s="301" customFormat="1" ht="15.75" customHeight="1" x14ac:dyDescent="0.25">
      <c r="A13" s="406"/>
      <c r="B13" s="890"/>
      <c r="C13" s="891"/>
      <c r="D13" s="891"/>
      <c r="E13" s="891"/>
      <c r="F13" s="891"/>
      <c r="G13" s="891"/>
      <c r="H13" s="891"/>
      <c r="I13" s="891"/>
      <c r="J13" s="891"/>
      <c r="K13" s="891"/>
      <c r="L13" s="892"/>
      <c r="M13" s="800"/>
      <c r="N13" s="800"/>
      <c r="O13" s="800"/>
      <c r="P13" s="406"/>
      <c r="Q13" s="406"/>
      <c r="R13" s="406"/>
      <c r="S13" s="407"/>
      <c r="AC13" s="223"/>
    </row>
    <row r="14" spans="1:42" s="301" customFormat="1" ht="15.75" customHeight="1" x14ac:dyDescent="0.25">
      <c r="A14" s="406"/>
      <c r="B14" s="890"/>
      <c r="C14" s="891"/>
      <c r="D14" s="891"/>
      <c r="E14" s="891"/>
      <c r="F14" s="891"/>
      <c r="G14" s="891"/>
      <c r="H14" s="891"/>
      <c r="I14" s="891"/>
      <c r="J14" s="891"/>
      <c r="K14" s="891"/>
      <c r="L14" s="892"/>
      <c r="M14" s="800"/>
      <c r="N14" s="800"/>
      <c r="O14" s="800"/>
      <c r="P14" s="406"/>
      <c r="Q14" s="406"/>
      <c r="R14" s="406"/>
      <c r="S14" s="407"/>
      <c r="AC14" s="223"/>
    </row>
    <row r="15" spans="1:42" s="301" customFormat="1" ht="15.75" customHeight="1" x14ac:dyDescent="0.25">
      <c r="A15" s="406"/>
      <c r="B15" s="893"/>
      <c r="C15" s="894"/>
      <c r="D15" s="894"/>
      <c r="E15" s="894"/>
      <c r="F15" s="894"/>
      <c r="G15" s="894"/>
      <c r="H15" s="894"/>
      <c r="I15" s="894"/>
      <c r="J15" s="894"/>
      <c r="K15" s="894"/>
      <c r="L15" s="895"/>
      <c r="M15" s="800"/>
      <c r="N15" s="800"/>
      <c r="O15" s="800"/>
      <c r="P15" s="406"/>
      <c r="Q15" s="406"/>
      <c r="R15" s="406"/>
      <c r="S15" s="407"/>
      <c r="AC15" s="223"/>
    </row>
    <row r="16" spans="1:42" s="154" customFormat="1" ht="15.75" customHeight="1" x14ac:dyDescent="0.25">
      <c r="A16" s="403"/>
      <c r="B16" s="793"/>
      <c r="C16" s="793"/>
      <c r="D16" s="793"/>
      <c r="E16" s="793"/>
      <c r="F16" s="793"/>
      <c r="G16" s="793"/>
      <c r="H16" s="793"/>
      <c r="I16" s="793"/>
      <c r="J16" s="793"/>
      <c r="K16" s="793"/>
      <c r="L16" s="793"/>
      <c r="M16" s="793"/>
      <c r="N16" s="793"/>
      <c r="O16" s="793"/>
      <c r="P16" s="403"/>
      <c r="Q16" s="403"/>
      <c r="R16" s="403"/>
      <c r="S16" s="405"/>
      <c r="AC16" s="124"/>
    </row>
    <row r="17" spans="1:29" s="154" customFormat="1" ht="19.5" customHeight="1" x14ac:dyDescent="0.25">
      <c r="A17" s="403"/>
      <c r="B17" s="221" t="s">
        <v>727</v>
      </c>
      <c r="C17" s="793"/>
      <c r="D17" s="793"/>
      <c r="E17" s="793"/>
      <c r="F17" s="793"/>
      <c r="G17" s="793"/>
      <c r="H17" s="793"/>
      <c r="I17" s="793"/>
      <c r="J17" s="793"/>
      <c r="K17" s="793"/>
      <c r="L17" s="793"/>
      <c r="M17" s="793"/>
      <c r="N17" s="793"/>
      <c r="O17" s="793"/>
      <c r="P17" s="403"/>
      <c r="Q17" s="403"/>
      <c r="R17" s="403"/>
      <c r="S17" s="405"/>
      <c r="AC17" s="124"/>
    </row>
    <row r="18" spans="1:29" s="301" customFormat="1" ht="16.5" customHeight="1" x14ac:dyDescent="0.25">
      <c r="A18" s="406"/>
      <c r="B18" s="880" t="s">
        <v>251</v>
      </c>
      <c r="C18" s="881"/>
      <c r="D18" s="882"/>
      <c r="E18" s="494"/>
      <c r="F18" s="494"/>
      <c r="O18" s="793"/>
      <c r="P18" s="406"/>
      <c r="Q18" s="406"/>
      <c r="R18" s="406"/>
      <c r="S18" s="407"/>
      <c r="AC18" s="223"/>
    </row>
    <row r="19" spans="1:29" s="130" customFormat="1" ht="12" customHeight="1" thickBot="1" x14ac:dyDescent="0.3">
      <c r="A19" s="412"/>
      <c r="B19" s="413"/>
      <c r="C19" s="414"/>
      <c r="D19" s="415"/>
      <c r="E19" s="416"/>
      <c r="F19" s="416"/>
      <c r="G19" s="416"/>
      <c r="H19" s="416"/>
      <c r="I19" s="416"/>
      <c r="J19" s="416"/>
      <c r="K19" s="416"/>
      <c r="L19" s="416"/>
      <c r="M19" s="416"/>
      <c r="N19" s="416"/>
      <c r="O19" s="416"/>
      <c r="P19" s="416"/>
      <c r="Q19" s="416"/>
      <c r="R19" s="416"/>
      <c r="S19" s="417"/>
      <c r="T19" s="412"/>
      <c r="U19" s="128"/>
      <c r="V19" s="128"/>
      <c r="W19" s="128"/>
      <c r="X19" s="128"/>
      <c r="Y19" s="128"/>
      <c r="Z19" s="128"/>
      <c r="AA19" s="128"/>
      <c r="AB19" s="803"/>
      <c r="AC19" s="128"/>
    </row>
    <row r="20" spans="1:29" s="130" customFormat="1" ht="18" customHeight="1" thickBot="1" x14ac:dyDescent="0.3">
      <c r="A20" s="124"/>
      <c r="B20" s="418"/>
      <c r="C20" s="373"/>
      <c r="D20" s="803"/>
      <c r="E20" s="419"/>
      <c r="F20" s="419"/>
      <c r="G20" s="419"/>
      <c r="H20" s="419"/>
      <c r="I20" s="419"/>
      <c r="J20" s="419"/>
      <c r="K20" s="419"/>
      <c r="L20" s="419"/>
      <c r="M20" s="419"/>
      <c r="N20" s="419"/>
      <c r="O20" s="419"/>
      <c r="P20" s="419"/>
      <c r="Q20" s="419"/>
      <c r="R20" s="419"/>
      <c r="S20" s="420"/>
      <c r="T20" s="124"/>
      <c r="U20" s="128"/>
      <c r="V20" s="128"/>
      <c r="W20" s="128"/>
      <c r="X20" s="128"/>
      <c r="Y20" s="128"/>
      <c r="Z20" s="128"/>
      <c r="AA20" s="128"/>
      <c r="AB20" s="803"/>
      <c r="AC20" s="128"/>
    </row>
    <row r="21" spans="1:29" s="301" customFormat="1" ht="20.25" customHeight="1" thickBot="1" x14ac:dyDescent="0.3">
      <c r="A21" s="421">
        <v>2</v>
      </c>
      <c r="B21" s="409" t="s">
        <v>602</v>
      </c>
      <c r="C21" s="422"/>
      <c r="D21" s="422"/>
      <c r="E21" s="422"/>
      <c r="H21" s="422"/>
      <c r="I21" s="422"/>
      <c r="J21" s="422"/>
      <c r="K21" s="422"/>
      <c r="L21" s="422"/>
      <c r="M21" s="422"/>
      <c r="N21" s="422"/>
      <c r="O21" s="422"/>
      <c r="P21" s="406"/>
      <c r="Q21" s="406"/>
      <c r="R21" s="406"/>
      <c r="S21" s="407"/>
      <c r="AC21" s="223"/>
    </row>
    <row r="22" spans="1:29" s="301" customFormat="1" ht="6.75" customHeight="1" x14ac:dyDescent="0.25">
      <c r="A22" s="406"/>
      <c r="B22" s="423"/>
      <c r="C22" s="422"/>
      <c r="D22" s="422"/>
      <c r="E22" s="422"/>
      <c r="H22" s="422"/>
      <c r="I22" s="422"/>
      <c r="J22" s="422"/>
      <c r="K22" s="422"/>
      <c r="L22" s="422"/>
      <c r="M22" s="422"/>
      <c r="N22" s="422"/>
      <c r="O22" s="422"/>
      <c r="P22" s="406"/>
      <c r="Q22" s="406"/>
      <c r="R22" s="406"/>
      <c r="S22" s="407"/>
      <c r="AC22" s="223"/>
    </row>
    <row r="23" spans="1:29" s="301" customFormat="1" ht="18" customHeight="1" x14ac:dyDescent="0.25">
      <c r="A23" s="406"/>
      <c r="B23" s="424" t="s">
        <v>728</v>
      </c>
      <c r="C23" s="422"/>
      <c r="D23" s="422"/>
      <c r="E23" s="422"/>
      <c r="F23" s="422"/>
      <c r="G23" s="422"/>
      <c r="H23" s="422"/>
      <c r="I23" s="422"/>
      <c r="J23" s="422"/>
      <c r="K23" s="422"/>
      <c r="L23" s="422"/>
      <c r="M23" s="422"/>
      <c r="N23" s="422"/>
      <c r="O23" s="422"/>
      <c r="P23" s="406"/>
      <c r="Q23" s="406"/>
      <c r="R23" s="406"/>
      <c r="S23" s="407"/>
      <c r="AC23" s="223"/>
    </row>
    <row r="24" spans="1:29" s="301" customFormat="1" ht="13.5" customHeight="1" x14ac:dyDescent="0.25">
      <c r="A24" s="406"/>
      <c r="B24" s="425"/>
      <c r="C24" s="422"/>
      <c r="D24" s="422"/>
      <c r="E24" s="422"/>
      <c r="F24" s="422"/>
      <c r="G24" s="422"/>
      <c r="H24" s="422"/>
      <c r="I24" s="422"/>
      <c r="J24" s="422"/>
      <c r="K24" s="422"/>
      <c r="L24" s="422"/>
      <c r="M24" s="422"/>
      <c r="N24" s="422"/>
      <c r="O24" s="422"/>
      <c r="P24" s="406"/>
      <c r="Q24" s="406"/>
      <c r="R24" s="406"/>
      <c r="S24" s="407"/>
      <c r="AC24" s="223"/>
    </row>
    <row r="25" spans="1:29" s="301" customFormat="1" ht="15.75" customHeight="1" x14ac:dyDescent="0.25">
      <c r="A25" s="406"/>
      <c r="B25" s="810"/>
      <c r="C25" s="810"/>
      <c r="D25" s="810"/>
      <c r="F25" s="1135" t="s">
        <v>648</v>
      </c>
      <c r="G25" s="1135"/>
      <c r="H25" s="1135" t="s">
        <v>223</v>
      </c>
      <c r="I25" s="1135"/>
      <c r="K25" s="1135" t="s">
        <v>222</v>
      </c>
      <c r="L25" s="1135"/>
      <c r="M25" s="1135"/>
      <c r="N25" s="763"/>
      <c r="O25" s="763"/>
      <c r="Q25" s="762"/>
      <c r="R25" s="762"/>
      <c r="S25" s="756"/>
      <c r="AC25" s="223"/>
    </row>
    <row r="26" spans="1:29" s="301" customFormat="1" ht="15.75" customHeight="1" x14ac:dyDescent="0.25">
      <c r="A26" s="406"/>
      <c r="B26" s="756" t="s">
        <v>304</v>
      </c>
      <c r="C26" s="1114" t="s">
        <v>303</v>
      </c>
      <c r="D26" s="1114"/>
      <c r="E26" s="1114"/>
      <c r="F26" s="1136"/>
      <c r="G26" s="1136"/>
      <c r="H26" s="1136"/>
      <c r="I26" s="1136"/>
      <c r="J26" s="763" t="s">
        <v>224</v>
      </c>
      <c r="K26" s="1136"/>
      <c r="L26" s="1136"/>
      <c r="M26" s="1136"/>
      <c r="N26" s="1114" t="s">
        <v>185</v>
      </c>
      <c r="O26" s="1114"/>
      <c r="P26" s="1114"/>
      <c r="Q26" s="762"/>
      <c r="R26" s="762"/>
      <c r="S26" s="756"/>
      <c r="AC26" s="223"/>
    </row>
    <row r="27" spans="1:29" s="301" customFormat="1" ht="31.5" customHeight="1" x14ac:dyDescent="0.25">
      <c r="A27" s="406"/>
      <c r="B27" s="817" t="s">
        <v>768</v>
      </c>
      <c r="C27" s="1115" t="s">
        <v>801</v>
      </c>
      <c r="D27" s="1116"/>
      <c r="E27" s="1117"/>
      <c r="F27" s="1111" t="s">
        <v>804</v>
      </c>
      <c r="G27" s="1113"/>
      <c r="H27" s="1111" t="s">
        <v>769</v>
      </c>
      <c r="I27" s="1113"/>
      <c r="J27" s="818">
        <v>4</v>
      </c>
      <c r="K27" s="1111" t="s">
        <v>770</v>
      </c>
      <c r="L27" s="1112"/>
      <c r="M27" s="1113"/>
      <c r="N27" s="1111"/>
      <c r="O27" s="1112"/>
      <c r="P27" s="1113"/>
      <c r="Q27" s="212"/>
      <c r="R27" s="212"/>
      <c r="S27" s="427"/>
      <c r="AC27" s="223"/>
    </row>
    <row r="28" spans="1:29" s="301" customFormat="1" ht="21.75" customHeight="1" x14ac:dyDescent="0.25">
      <c r="A28" s="406"/>
      <c r="B28" s="817" t="s">
        <v>771</v>
      </c>
      <c r="C28" s="1115" t="s">
        <v>801</v>
      </c>
      <c r="D28" s="1116"/>
      <c r="E28" s="1117"/>
      <c r="F28" s="1111" t="s">
        <v>772</v>
      </c>
      <c r="G28" s="1113"/>
      <c r="H28" s="1111" t="s">
        <v>773</v>
      </c>
      <c r="I28" s="1113"/>
      <c r="J28" s="818">
        <v>1</v>
      </c>
      <c r="K28" s="1111" t="s">
        <v>774</v>
      </c>
      <c r="L28" s="1112"/>
      <c r="M28" s="1113"/>
      <c r="N28" s="1111"/>
      <c r="O28" s="1112"/>
      <c r="P28" s="1113"/>
      <c r="Q28" s="212"/>
      <c r="R28" s="212"/>
      <c r="S28" s="427"/>
      <c r="AC28" s="223"/>
    </row>
    <row r="29" spans="1:29" s="301" customFormat="1" ht="21.75" customHeight="1" x14ac:dyDescent="0.25">
      <c r="A29" s="406"/>
      <c r="B29" s="817" t="s">
        <v>183</v>
      </c>
      <c r="C29" s="1115" t="s">
        <v>801</v>
      </c>
      <c r="D29" s="1116"/>
      <c r="E29" s="1117"/>
      <c r="F29" s="1111" t="s">
        <v>772</v>
      </c>
      <c r="G29" s="1113"/>
      <c r="H29" s="1111" t="s">
        <v>775</v>
      </c>
      <c r="I29" s="1113"/>
      <c r="J29" s="818">
        <v>1</v>
      </c>
      <c r="K29" s="1111" t="s">
        <v>774</v>
      </c>
      <c r="L29" s="1112"/>
      <c r="M29" s="1113"/>
      <c r="N29" s="1111"/>
      <c r="O29" s="1112"/>
      <c r="P29" s="1113"/>
      <c r="Q29" s="212"/>
      <c r="R29" s="212"/>
      <c r="S29" s="427"/>
      <c r="AC29" s="223"/>
    </row>
    <row r="30" spans="1:29" s="301" customFormat="1" ht="28.5" customHeight="1" x14ac:dyDescent="0.25">
      <c r="A30" s="406"/>
      <c r="B30" s="817" t="s">
        <v>776</v>
      </c>
      <c r="C30" s="1115" t="s">
        <v>802</v>
      </c>
      <c r="D30" s="1116"/>
      <c r="E30" s="1117"/>
      <c r="F30" s="1111" t="s">
        <v>777</v>
      </c>
      <c r="G30" s="1113"/>
      <c r="H30" s="1111" t="s">
        <v>805</v>
      </c>
      <c r="I30" s="1113"/>
      <c r="J30" s="818">
        <v>3</v>
      </c>
      <c r="K30" s="1111" t="s">
        <v>778</v>
      </c>
      <c r="L30" s="1112"/>
      <c r="M30" s="1113"/>
      <c r="N30" s="1111" t="s">
        <v>803</v>
      </c>
      <c r="O30" s="1112"/>
      <c r="P30" s="1113"/>
      <c r="Q30" s="212"/>
      <c r="R30" s="212"/>
      <c r="S30" s="427"/>
      <c r="AC30" s="223"/>
    </row>
    <row r="31" spans="1:29" s="301" customFormat="1" ht="49.5" customHeight="1" x14ac:dyDescent="0.25">
      <c r="A31" s="406"/>
      <c r="B31" s="817" t="s">
        <v>779</v>
      </c>
      <c r="C31" s="1115" t="s">
        <v>825</v>
      </c>
      <c r="D31" s="1116"/>
      <c r="E31" s="1117"/>
      <c r="F31" s="1115" t="s">
        <v>780</v>
      </c>
      <c r="G31" s="1117"/>
      <c r="H31" s="1115"/>
      <c r="I31" s="1117"/>
      <c r="J31" s="819">
        <v>1</v>
      </c>
      <c r="K31" s="1115" t="s">
        <v>778</v>
      </c>
      <c r="L31" s="1116"/>
      <c r="M31" s="1117"/>
      <c r="N31" s="1115" t="s">
        <v>826</v>
      </c>
      <c r="O31" s="1116"/>
      <c r="P31" s="1117"/>
      <c r="Q31" s="212"/>
      <c r="R31" s="212"/>
      <c r="S31" s="427"/>
      <c r="AC31" s="223"/>
    </row>
    <row r="32" spans="1:29" s="301" customFormat="1" ht="21.75" customHeight="1" x14ac:dyDescent="0.25">
      <c r="A32" s="406"/>
      <c r="B32" s="817"/>
      <c r="C32" s="1115"/>
      <c r="D32" s="1116"/>
      <c r="E32" s="1117"/>
      <c r="F32" s="1115"/>
      <c r="G32" s="1117"/>
      <c r="H32" s="1115"/>
      <c r="I32" s="1117"/>
      <c r="J32" s="819"/>
      <c r="K32" s="1115"/>
      <c r="L32" s="1116"/>
      <c r="M32" s="1117"/>
      <c r="N32" s="1115"/>
      <c r="O32" s="1116"/>
      <c r="P32" s="1117"/>
      <c r="Q32" s="212"/>
      <c r="R32" s="212"/>
      <c r="S32" s="427"/>
      <c r="AC32" s="223"/>
    </row>
    <row r="33" spans="1:29" s="301" customFormat="1" ht="21.75" customHeight="1" x14ac:dyDescent="0.25">
      <c r="A33" s="406"/>
      <c r="B33" s="820"/>
      <c r="C33" s="1118"/>
      <c r="D33" s="1119"/>
      <c r="E33" s="1120"/>
      <c r="F33" s="1118"/>
      <c r="G33" s="1120"/>
      <c r="H33" s="1118"/>
      <c r="I33" s="1120"/>
      <c r="J33" s="821"/>
      <c r="K33" s="1118"/>
      <c r="L33" s="1119"/>
      <c r="M33" s="1120"/>
      <c r="N33" s="1118"/>
      <c r="O33" s="1119"/>
      <c r="P33" s="1120"/>
      <c r="Q33" s="212"/>
      <c r="R33" s="212"/>
      <c r="S33" s="427"/>
      <c r="AC33" s="223"/>
    </row>
    <row r="34" spans="1:29" s="301" customFormat="1" ht="21.75" customHeight="1" x14ac:dyDescent="0.25">
      <c r="A34" s="406"/>
      <c r="B34" s="820"/>
      <c r="C34" s="1118"/>
      <c r="D34" s="1119"/>
      <c r="E34" s="1120"/>
      <c r="F34" s="1118"/>
      <c r="G34" s="1120"/>
      <c r="H34" s="1118"/>
      <c r="I34" s="1120"/>
      <c r="J34" s="821"/>
      <c r="K34" s="1118"/>
      <c r="L34" s="1119"/>
      <c r="M34" s="1120"/>
      <c r="N34" s="1118"/>
      <c r="O34" s="1119"/>
      <c r="P34" s="1120"/>
      <c r="Q34" s="212"/>
      <c r="R34" s="212"/>
      <c r="S34" s="427"/>
      <c r="AC34" s="223"/>
    </row>
    <row r="35" spans="1:29" s="301" customFormat="1" ht="21.75" customHeight="1" x14ac:dyDescent="0.25">
      <c r="A35" s="406"/>
      <c r="B35" s="820"/>
      <c r="C35" s="1118"/>
      <c r="D35" s="1119"/>
      <c r="E35" s="1120"/>
      <c r="F35" s="1118"/>
      <c r="G35" s="1120"/>
      <c r="H35" s="1118"/>
      <c r="I35" s="1120"/>
      <c r="J35" s="821"/>
      <c r="K35" s="1118"/>
      <c r="L35" s="1119"/>
      <c r="M35" s="1120"/>
      <c r="N35" s="1118"/>
      <c r="O35" s="1119"/>
      <c r="P35" s="1120"/>
      <c r="Q35" s="212"/>
      <c r="R35" s="212"/>
      <c r="S35" s="427"/>
      <c r="AC35" s="223"/>
    </row>
    <row r="36" spans="1:29" s="301" customFormat="1" ht="21.75" customHeight="1" x14ac:dyDescent="0.25">
      <c r="A36" s="406"/>
      <c r="B36" s="820"/>
      <c r="C36" s="1118"/>
      <c r="D36" s="1119"/>
      <c r="E36" s="1120"/>
      <c r="F36" s="1118"/>
      <c r="G36" s="1120"/>
      <c r="H36" s="1118"/>
      <c r="I36" s="1120"/>
      <c r="J36" s="821"/>
      <c r="K36" s="1118"/>
      <c r="L36" s="1119"/>
      <c r="M36" s="1120"/>
      <c r="N36" s="1118"/>
      <c r="O36" s="1119"/>
      <c r="P36" s="1120"/>
      <c r="Q36" s="212"/>
      <c r="R36" s="212"/>
      <c r="S36" s="428"/>
      <c r="AC36" s="223"/>
    </row>
    <row r="37" spans="1:29" x14ac:dyDescent="0.25">
      <c r="H37" s="178"/>
      <c r="I37" s="178"/>
      <c r="J37" s="178"/>
      <c r="K37" s="178"/>
      <c r="L37" s="178"/>
      <c r="M37" s="178"/>
      <c r="N37" s="178"/>
      <c r="O37" s="178"/>
      <c r="P37" s="178"/>
      <c r="Q37" s="178"/>
      <c r="R37" s="178"/>
      <c r="S37" s="178"/>
    </row>
    <row r="38" spans="1:29" s="301" customFormat="1" ht="14.25" customHeight="1" thickBot="1" x14ac:dyDescent="0.3">
      <c r="A38" s="429"/>
      <c r="B38" s="429"/>
      <c r="C38" s="429"/>
      <c r="D38" s="429"/>
      <c r="E38" s="429"/>
      <c r="F38" s="429"/>
      <c r="G38" s="429"/>
      <c r="H38" s="429"/>
      <c r="I38" s="429"/>
      <c r="J38" s="429"/>
      <c r="K38" s="429"/>
      <c r="L38" s="429"/>
      <c r="M38" s="429"/>
      <c r="N38" s="429"/>
      <c r="O38" s="429"/>
      <c r="P38" s="429"/>
      <c r="Q38" s="429"/>
      <c r="R38" s="429"/>
      <c r="S38" s="430"/>
      <c r="T38" s="429"/>
      <c r="U38" s="406"/>
      <c r="V38" s="223"/>
      <c r="W38" s="223"/>
      <c r="X38" s="223"/>
      <c r="Y38" s="223"/>
      <c r="Z38" s="223"/>
      <c r="AA38" s="223"/>
      <c r="AB38" s="223"/>
      <c r="AC38" s="223"/>
    </row>
    <row r="39" spans="1:29" s="301" customFormat="1" ht="18.75" customHeight="1" thickBot="1" x14ac:dyDescent="0.3">
      <c r="A39" s="406"/>
      <c r="B39" s="406"/>
      <c r="C39" s="406"/>
      <c r="D39" s="406"/>
      <c r="E39" s="406"/>
      <c r="F39" s="406"/>
      <c r="G39" s="406"/>
      <c r="H39" s="406"/>
      <c r="I39" s="406"/>
      <c r="J39" s="406"/>
      <c r="K39" s="406"/>
      <c r="L39" s="406"/>
      <c r="M39" s="406"/>
      <c r="N39" s="406"/>
      <c r="O39" s="406"/>
      <c r="P39" s="406"/>
      <c r="Q39" s="406"/>
      <c r="R39" s="406"/>
      <c r="S39" s="407"/>
      <c r="T39" s="406"/>
      <c r="U39" s="406"/>
      <c r="V39" s="223"/>
      <c r="W39" s="223"/>
      <c r="X39" s="223"/>
      <c r="Y39" s="223"/>
      <c r="Z39" s="223"/>
      <c r="AA39" s="223"/>
      <c r="AB39" s="223"/>
      <c r="AC39" s="223"/>
    </row>
    <row r="40" spans="1:29" s="301" customFormat="1" ht="21" customHeight="1" thickBot="1" x14ac:dyDescent="0.3">
      <c r="A40" s="408">
        <v>3</v>
      </c>
      <c r="B40" s="409" t="s">
        <v>601</v>
      </c>
      <c r="C40" s="406"/>
      <c r="S40" s="133"/>
      <c r="T40" s="133"/>
      <c r="U40" s="812"/>
      <c r="V40" s="432"/>
      <c r="Y40" s="223"/>
      <c r="Z40" s="223"/>
      <c r="AA40" s="223"/>
      <c r="AB40" s="223"/>
      <c r="AC40" s="223"/>
    </row>
    <row r="41" spans="1:29" s="301" customFormat="1" ht="15.75" customHeight="1" thickBot="1" x14ac:dyDescent="0.3">
      <c r="A41" s="410"/>
      <c r="B41" s="433"/>
      <c r="C41" s="406"/>
      <c r="S41" s="133"/>
      <c r="T41" s="133"/>
      <c r="U41" s="812"/>
      <c r="V41" s="432"/>
      <c r="Y41" s="223"/>
      <c r="Z41" s="223"/>
      <c r="AA41" s="223"/>
      <c r="AB41" s="223"/>
      <c r="AC41" s="223"/>
    </row>
    <row r="42" spans="1:29" s="301" customFormat="1" ht="26.25" customHeight="1" x14ac:dyDescent="0.25">
      <c r="A42" s="406"/>
      <c r="B42" s="1054" t="s">
        <v>760</v>
      </c>
      <c r="C42" s="1055"/>
      <c r="D42" s="1055"/>
      <c r="E42" s="1055"/>
      <c r="F42" s="1055"/>
      <c r="G42" s="1055"/>
      <c r="H42" s="1055"/>
      <c r="I42" s="1055"/>
      <c r="J42" s="1055"/>
      <c r="K42" s="1055"/>
      <c r="L42" s="1055"/>
      <c r="M42" s="1057"/>
      <c r="N42" s="760"/>
      <c r="O42" s="760"/>
      <c r="P42" s="110"/>
      <c r="Q42" s="110"/>
      <c r="R42" s="110"/>
      <c r="S42" s="407"/>
      <c r="T42" s="406"/>
      <c r="U42" s="406"/>
      <c r="V42" s="223"/>
      <c r="W42" s="223"/>
      <c r="X42" s="223"/>
      <c r="Y42" s="223"/>
      <c r="Z42" s="223"/>
      <c r="AA42" s="223"/>
      <c r="AB42" s="223"/>
      <c r="AC42" s="223"/>
    </row>
    <row r="43" spans="1:29" s="301" customFormat="1" ht="23.25" customHeight="1" x14ac:dyDescent="0.25">
      <c r="A43" s="406"/>
      <c r="B43" s="1058"/>
      <c r="C43" s="1056"/>
      <c r="D43" s="1056"/>
      <c r="E43" s="1056"/>
      <c r="F43" s="1056"/>
      <c r="G43" s="1056"/>
      <c r="H43" s="1056"/>
      <c r="I43" s="1056"/>
      <c r="J43" s="1056"/>
      <c r="K43" s="1056"/>
      <c r="L43" s="1056"/>
      <c r="M43" s="1059"/>
      <c r="N43" s="760"/>
      <c r="O43" s="760"/>
      <c r="P43" s="110"/>
      <c r="Q43" s="110"/>
      <c r="R43" s="110"/>
      <c r="S43" s="407"/>
      <c r="T43" s="406"/>
      <c r="U43" s="406"/>
      <c r="V43" s="223"/>
      <c r="W43" s="223"/>
      <c r="X43" s="223"/>
      <c r="Y43" s="223"/>
      <c r="Z43" s="223"/>
      <c r="AA43" s="223"/>
      <c r="AB43" s="223"/>
      <c r="AC43" s="223"/>
    </row>
    <row r="44" spans="1:29" s="301" customFormat="1" ht="30.75" customHeight="1" x14ac:dyDescent="0.25">
      <c r="A44" s="406"/>
      <c r="B44" s="1058"/>
      <c r="C44" s="1056"/>
      <c r="D44" s="1056"/>
      <c r="E44" s="1056"/>
      <c r="F44" s="1056"/>
      <c r="G44" s="1056"/>
      <c r="H44" s="1056"/>
      <c r="I44" s="1056"/>
      <c r="J44" s="1056"/>
      <c r="K44" s="1056"/>
      <c r="L44" s="1056"/>
      <c r="M44" s="1059"/>
      <c r="N44" s="760"/>
      <c r="O44" s="760"/>
      <c r="P44" s="110"/>
      <c r="Q44" s="110"/>
      <c r="R44" s="110"/>
      <c r="S44" s="407"/>
      <c r="T44" s="406"/>
      <c r="U44" s="406"/>
      <c r="V44" s="223"/>
      <c r="W44" s="223"/>
      <c r="X44" s="223"/>
      <c r="Y44" s="223"/>
      <c r="Z44" s="223"/>
      <c r="AA44" s="223"/>
      <c r="AB44" s="223"/>
      <c r="AC44" s="223"/>
    </row>
    <row r="45" spans="1:29" s="301" customFormat="1" ht="31.5" customHeight="1" x14ac:dyDescent="0.25">
      <c r="A45" s="406"/>
      <c r="B45" s="1058"/>
      <c r="C45" s="1056"/>
      <c r="D45" s="1056"/>
      <c r="E45" s="1056"/>
      <c r="F45" s="1056"/>
      <c r="G45" s="1056"/>
      <c r="H45" s="1056"/>
      <c r="I45" s="1056"/>
      <c r="J45" s="1056"/>
      <c r="K45" s="1056"/>
      <c r="L45" s="1056"/>
      <c r="M45" s="1059"/>
      <c r="N45" s="760"/>
      <c r="O45" s="760"/>
      <c r="P45" s="110"/>
      <c r="Q45" s="110"/>
      <c r="R45" s="110"/>
      <c r="S45" s="407"/>
      <c r="T45" s="406"/>
      <c r="U45" s="406"/>
      <c r="V45" s="223"/>
      <c r="W45" s="223"/>
      <c r="X45" s="223"/>
      <c r="Y45" s="223"/>
      <c r="Z45" s="223"/>
      <c r="AA45" s="223"/>
      <c r="AB45" s="223"/>
      <c r="AC45" s="223"/>
    </row>
    <row r="46" spans="1:29" s="301" customFormat="1" ht="31.5" customHeight="1" x14ac:dyDescent="0.25">
      <c r="A46" s="406"/>
      <c r="B46" s="1058"/>
      <c r="C46" s="1056"/>
      <c r="D46" s="1056"/>
      <c r="E46" s="1056"/>
      <c r="F46" s="1056"/>
      <c r="G46" s="1056"/>
      <c r="H46" s="1056"/>
      <c r="I46" s="1056"/>
      <c r="J46" s="1056"/>
      <c r="K46" s="1056"/>
      <c r="L46" s="1056"/>
      <c r="M46" s="1059"/>
      <c r="N46" s="760"/>
      <c r="O46" s="760"/>
      <c r="P46" s="110"/>
      <c r="Q46" s="110"/>
      <c r="R46" s="110"/>
      <c r="S46" s="407"/>
      <c r="T46" s="406"/>
      <c r="U46" s="406"/>
      <c r="V46" s="223"/>
      <c r="W46" s="223"/>
      <c r="X46" s="223"/>
      <c r="Y46" s="223"/>
      <c r="Z46" s="223"/>
      <c r="AA46" s="223"/>
      <c r="AB46" s="223"/>
      <c r="AC46" s="223"/>
    </row>
    <row r="47" spans="1:29" s="301" customFormat="1" ht="30" customHeight="1" x14ac:dyDescent="0.25">
      <c r="A47" s="406"/>
      <c r="B47" s="1058"/>
      <c r="C47" s="1056"/>
      <c r="D47" s="1056"/>
      <c r="E47" s="1056"/>
      <c r="F47" s="1056"/>
      <c r="G47" s="1056"/>
      <c r="H47" s="1056"/>
      <c r="I47" s="1056"/>
      <c r="J47" s="1056"/>
      <c r="K47" s="1056"/>
      <c r="L47" s="1056"/>
      <c r="M47" s="1059"/>
      <c r="N47" s="760"/>
      <c r="O47" s="760"/>
      <c r="P47" s="110"/>
      <c r="Q47" s="110"/>
      <c r="R47" s="110"/>
      <c r="S47" s="407"/>
      <c r="T47" s="406"/>
      <c r="U47" s="406"/>
      <c r="V47" s="223"/>
      <c r="W47" s="223"/>
      <c r="X47" s="223"/>
      <c r="Y47" s="223"/>
      <c r="Z47" s="223"/>
      <c r="AA47" s="223"/>
      <c r="AB47" s="223"/>
      <c r="AC47" s="223"/>
    </row>
    <row r="48" spans="1:29" s="301" customFormat="1" ht="30" customHeight="1" x14ac:dyDescent="0.25">
      <c r="A48" s="406"/>
      <c r="B48" s="1058"/>
      <c r="C48" s="1056"/>
      <c r="D48" s="1056"/>
      <c r="E48" s="1056"/>
      <c r="F48" s="1056"/>
      <c r="G48" s="1056"/>
      <c r="H48" s="1056"/>
      <c r="I48" s="1056"/>
      <c r="J48" s="1056"/>
      <c r="K48" s="1056"/>
      <c r="L48" s="1056"/>
      <c r="M48" s="1059"/>
      <c r="N48" s="760"/>
      <c r="O48" s="760"/>
      <c r="P48" s="110"/>
      <c r="Q48" s="110"/>
      <c r="R48" s="110"/>
      <c r="S48" s="407"/>
      <c r="T48" s="406"/>
      <c r="U48" s="406"/>
      <c r="V48" s="223"/>
      <c r="W48" s="223"/>
      <c r="X48" s="223"/>
      <c r="Y48" s="223"/>
      <c r="Z48" s="223"/>
      <c r="AA48" s="223"/>
      <c r="AB48" s="223"/>
      <c r="AC48" s="223"/>
    </row>
    <row r="49" spans="1:29" s="301" customFormat="1" ht="30" customHeight="1" x14ac:dyDescent="0.25">
      <c r="A49" s="406"/>
      <c r="B49" s="1058"/>
      <c r="C49" s="1056"/>
      <c r="D49" s="1056"/>
      <c r="E49" s="1056"/>
      <c r="F49" s="1056"/>
      <c r="G49" s="1056"/>
      <c r="H49" s="1056"/>
      <c r="I49" s="1056"/>
      <c r="J49" s="1056"/>
      <c r="K49" s="1056"/>
      <c r="L49" s="1056"/>
      <c r="M49" s="1059"/>
      <c r="N49" s="760"/>
      <c r="O49" s="760"/>
      <c r="P49" s="110"/>
      <c r="Q49" s="110"/>
      <c r="R49" s="110"/>
      <c r="S49" s="407"/>
      <c r="T49" s="406"/>
      <c r="U49" s="406"/>
      <c r="V49" s="223"/>
      <c r="W49" s="223"/>
      <c r="X49" s="223"/>
      <c r="Y49" s="223"/>
      <c r="Z49" s="223"/>
      <c r="AA49" s="223"/>
      <c r="AB49" s="223"/>
      <c r="AC49" s="223"/>
    </row>
    <row r="50" spans="1:29" s="301" customFormat="1" ht="28.5" customHeight="1" x14ac:dyDescent="0.25">
      <c r="A50" s="406"/>
      <c r="B50" s="1058"/>
      <c r="C50" s="1056"/>
      <c r="D50" s="1056"/>
      <c r="E50" s="1056"/>
      <c r="F50" s="1056"/>
      <c r="G50" s="1056"/>
      <c r="H50" s="1056"/>
      <c r="I50" s="1056"/>
      <c r="J50" s="1056"/>
      <c r="K50" s="1056"/>
      <c r="L50" s="1056"/>
      <c r="M50" s="1059"/>
      <c r="N50" s="760"/>
      <c r="O50" s="760"/>
      <c r="P50" s="110"/>
      <c r="Q50" s="110"/>
      <c r="R50" s="110"/>
      <c r="S50" s="407"/>
      <c r="T50" s="406"/>
      <c r="U50" s="406"/>
      <c r="V50" s="223"/>
      <c r="W50" s="223"/>
      <c r="X50" s="223"/>
      <c r="Y50" s="223"/>
      <c r="Z50" s="223"/>
      <c r="AA50" s="223"/>
      <c r="AB50" s="223"/>
      <c r="AC50" s="223"/>
    </row>
    <row r="51" spans="1:29" s="301" customFormat="1" ht="27.75" customHeight="1" thickBot="1" x14ac:dyDescent="0.3">
      <c r="A51" s="406"/>
      <c r="B51" s="1137"/>
      <c r="C51" s="1138"/>
      <c r="D51" s="1138"/>
      <c r="E51" s="1138"/>
      <c r="F51" s="1138"/>
      <c r="G51" s="1138"/>
      <c r="H51" s="1138"/>
      <c r="I51" s="1138"/>
      <c r="J51" s="1138"/>
      <c r="K51" s="1138"/>
      <c r="L51" s="1138"/>
      <c r="M51" s="1139"/>
      <c r="N51" s="760"/>
      <c r="O51" s="760"/>
      <c r="P51" s="110"/>
      <c r="Q51" s="110"/>
      <c r="R51" s="110"/>
      <c r="S51" s="407"/>
      <c r="T51" s="406"/>
      <c r="U51" s="406"/>
      <c r="V51" s="223"/>
      <c r="W51" s="223"/>
      <c r="X51" s="223"/>
      <c r="Y51" s="223"/>
      <c r="Z51" s="223"/>
      <c r="AA51" s="223"/>
      <c r="AB51" s="223"/>
      <c r="AC51" s="223"/>
    </row>
    <row r="52" spans="1:29" ht="19.5" customHeight="1" x14ac:dyDescent="0.25">
      <c r="A52" s="167"/>
      <c r="B52" s="1140" t="s">
        <v>600</v>
      </c>
      <c r="C52" s="1141"/>
      <c r="D52" s="1141"/>
      <c r="E52" s="1141"/>
      <c r="F52" s="1141"/>
      <c r="G52" s="1141"/>
      <c r="H52" s="1141"/>
      <c r="I52" s="1141"/>
      <c r="J52" s="1141"/>
      <c r="K52" s="1141"/>
      <c r="L52" s="1141"/>
      <c r="M52" s="1142"/>
      <c r="N52" s="167"/>
      <c r="O52" s="167"/>
      <c r="P52" s="167"/>
      <c r="Q52" s="167"/>
      <c r="R52" s="167"/>
      <c r="S52" s="405"/>
      <c r="T52" s="167"/>
      <c r="U52" s="167"/>
      <c r="V52" s="434"/>
      <c r="W52" s="434"/>
    </row>
    <row r="53" spans="1:29" ht="21.6" customHeight="1" x14ac:dyDescent="0.25">
      <c r="A53" s="167"/>
      <c r="B53" s="1143"/>
      <c r="C53" s="1144"/>
      <c r="D53" s="1144"/>
      <c r="E53" s="1144"/>
      <c r="F53" s="1144"/>
      <c r="G53" s="1144"/>
      <c r="H53" s="1144"/>
      <c r="I53" s="1144"/>
      <c r="J53" s="1144"/>
      <c r="K53" s="1144"/>
      <c r="L53" s="1144"/>
      <c r="M53" s="1145"/>
      <c r="N53" s="167"/>
      <c r="O53" s="167"/>
      <c r="P53" s="167"/>
      <c r="Q53" s="167"/>
      <c r="R53" s="167"/>
      <c r="S53" s="405"/>
      <c r="T53" s="167"/>
      <c r="U53" s="167"/>
      <c r="V53" s="434"/>
      <c r="W53" s="434"/>
    </row>
    <row r="54" spans="1:29" ht="14.25" customHeight="1" thickBot="1" x14ac:dyDescent="0.3">
      <c r="A54" s="184"/>
      <c r="B54" s="1146"/>
      <c r="C54" s="1147"/>
      <c r="D54" s="1147"/>
      <c r="E54" s="1147"/>
      <c r="F54" s="1147"/>
      <c r="G54" s="1147"/>
      <c r="H54" s="1147"/>
      <c r="I54" s="1147"/>
      <c r="J54" s="1147"/>
      <c r="K54" s="1147"/>
      <c r="L54" s="1147"/>
      <c r="M54" s="1148"/>
      <c r="N54" s="167"/>
      <c r="O54" s="167"/>
      <c r="P54" s="167"/>
      <c r="Q54" s="167"/>
      <c r="R54" s="167"/>
      <c r="S54" s="405"/>
      <c r="T54" s="435"/>
      <c r="U54" s="435"/>
    </row>
    <row r="55" spans="1:29" ht="29.25" customHeight="1" x14ac:dyDescent="0.25">
      <c r="A55" s="184"/>
      <c r="B55" s="1159" t="s">
        <v>729</v>
      </c>
      <c r="C55" s="1160"/>
      <c r="D55" s="1160"/>
      <c r="E55" s="1160"/>
      <c r="F55" s="1160"/>
      <c r="G55" s="1160"/>
      <c r="H55" s="1160"/>
      <c r="I55" s="1160"/>
      <c r="J55" s="1160"/>
      <c r="K55" s="1160"/>
      <c r="L55" s="1160"/>
      <c r="M55" s="1161"/>
      <c r="N55" s="199"/>
      <c r="O55" s="199"/>
      <c r="P55" s="167"/>
      <c r="Q55" s="167"/>
      <c r="R55" s="167"/>
      <c r="S55" s="405"/>
      <c r="T55" s="167"/>
      <c r="U55" s="167"/>
    </row>
    <row r="56" spans="1:29" ht="20.25" customHeight="1" x14ac:dyDescent="0.25">
      <c r="A56" s="128"/>
      <c r="B56" s="1121" t="s">
        <v>761</v>
      </c>
      <c r="C56" s="1122"/>
      <c r="D56" s="1122"/>
      <c r="E56" s="1122"/>
      <c r="F56" s="1122"/>
      <c r="G56" s="1122"/>
      <c r="H56" s="1122"/>
      <c r="I56" s="1122"/>
      <c r="J56" s="1122"/>
      <c r="K56" s="1123"/>
      <c r="L56" s="880" t="s">
        <v>765</v>
      </c>
      <c r="M56" s="1162"/>
      <c r="N56" s="761"/>
      <c r="O56" s="761"/>
      <c r="P56" s="436"/>
      <c r="Q56" s="436"/>
      <c r="R56" s="436"/>
      <c r="S56" s="436"/>
      <c r="T56" s="437"/>
      <c r="U56" s="128"/>
      <c r="X56" s="175" t="b">
        <v>0</v>
      </c>
    </row>
    <row r="57" spans="1:29" ht="21" customHeight="1" x14ac:dyDescent="0.25">
      <c r="A57" s="128"/>
      <c r="B57" s="1121" t="s">
        <v>225</v>
      </c>
      <c r="C57" s="1122"/>
      <c r="D57" s="1122"/>
      <c r="E57" s="1122"/>
      <c r="F57" s="1122"/>
      <c r="G57" s="1122"/>
      <c r="H57" s="1122"/>
      <c r="I57" s="1122"/>
      <c r="J57" s="1122"/>
      <c r="K57" s="1123"/>
      <c r="L57" s="880" t="s">
        <v>765</v>
      </c>
      <c r="M57" s="1162"/>
      <c r="N57" s="761"/>
      <c r="O57" s="761"/>
      <c r="P57" s="150"/>
      <c r="Q57" s="150"/>
      <c r="R57" s="150"/>
      <c r="S57" s="150"/>
      <c r="T57" s="437"/>
      <c r="U57" s="128"/>
    </row>
    <row r="58" spans="1:29" ht="21" customHeight="1" x14ac:dyDescent="0.25">
      <c r="A58" s="128"/>
      <c r="B58" s="1121" t="s">
        <v>599</v>
      </c>
      <c r="C58" s="1122"/>
      <c r="D58" s="1122"/>
      <c r="E58" s="1122"/>
      <c r="F58" s="1122"/>
      <c r="G58" s="1122"/>
      <c r="H58" s="1122"/>
      <c r="I58" s="1122"/>
      <c r="J58" s="1122"/>
      <c r="K58" s="1123"/>
      <c r="L58" s="880" t="s">
        <v>765</v>
      </c>
      <c r="M58" s="1162"/>
      <c r="N58" s="761"/>
      <c r="O58" s="761"/>
      <c r="P58" s="150"/>
      <c r="Q58" s="150"/>
      <c r="R58" s="150"/>
      <c r="S58" s="150"/>
      <c r="T58" s="437"/>
      <c r="U58" s="128"/>
      <c r="X58" s="175" t="b">
        <v>0</v>
      </c>
    </row>
    <row r="59" spans="1:29" ht="20.25" customHeight="1" x14ac:dyDescent="0.25">
      <c r="A59" s="128"/>
      <c r="B59" s="1121" t="s">
        <v>227</v>
      </c>
      <c r="C59" s="1122"/>
      <c r="D59" s="1122"/>
      <c r="E59" s="1122"/>
      <c r="F59" s="1122"/>
      <c r="G59" s="1122"/>
      <c r="H59" s="1122"/>
      <c r="I59" s="1122"/>
      <c r="J59" s="1122"/>
      <c r="K59" s="1123"/>
      <c r="L59" s="880" t="s">
        <v>765</v>
      </c>
      <c r="M59" s="1162"/>
      <c r="N59" s="761"/>
      <c r="O59" s="761"/>
      <c r="P59" s="150"/>
      <c r="Q59" s="438"/>
      <c r="R59" s="438"/>
      <c r="S59" s="438"/>
      <c r="T59" s="437"/>
      <c r="U59" s="128"/>
    </row>
    <row r="60" spans="1:29" ht="20.25" customHeight="1" thickBot="1" x14ac:dyDescent="0.3">
      <c r="A60" s="128"/>
      <c r="B60" s="1165" t="s">
        <v>306</v>
      </c>
      <c r="C60" s="1166"/>
      <c r="D60" s="1166"/>
      <c r="E60" s="1166"/>
      <c r="F60" s="1166"/>
      <c r="G60" s="1166"/>
      <c r="H60" s="1166"/>
      <c r="I60" s="1166"/>
      <c r="J60" s="1166"/>
      <c r="K60" s="1167"/>
      <c r="L60" s="1163" t="s">
        <v>765</v>
      </c>
      <c r="M60" s="1164"/>
      <c r="N60" s="761"/>
      <c r="O60" s="761"/>
      <c r="P60" s="154"/>
      <c r="Q60" s="154"/>
      <c r="R60" s="154"/>
      <c r="S60" s="154"/>
      <c r="T60" s="437"/>
      <c r="U60" s="128"/>
    </row>
    <row r="61" spans="1:29" s="301" customFormat="1" ht="21" customHeight="1" x14ac:dyDescent="0.25">
      <c r="A61" s="406"/>
      <c r="B61" s="406"/>
      <c r="C61" s="406"/>
      <c r="D61" s="406"/>
      <c r="E61" s="406"/>
      <c r="F61" s="406"/>
      <c r="G61" s="406"/>
      <c r="H61" s="406"/>
      <c r="I61" s="406"/>
      <c r="J61" s="406"/>
      <c r="K61" s="406"/>
      <c r="L61" s="406"/>
      <c r="M61" s="406"/>
      <c r="N61" s="406"/>
      <c r="O61" s="406"/>
      <c r="P61" s="406"/>
      <c r="Q61" s="406"/>
      <c r="R61" s="406"/>
      <c r="S61" s="407"/>
      <c r="T61" s="406"/>
      <c r="U61" s="406"/>
      <c r="V61" s="223"/>
      <c r="W61" s="223"/>
      <c r="X61" s="223"/>
      <c r="Y61" s="223"/>
      <c r="Z61" s="223"/>
      <c r="AA61" s="223"/>
      <c r="AB61" s="223"/>
      <c r="AC61" s="223"/>
    </row>
    <row r="62" spans="1:29" s="301" customFormat="1" ht="21" customHeight="1" x14ac:dyDescent="0.25">
      <c r="A62" s="410"/>
      <c r="B62" s="406"/>
      <c r="C62" s="406"/>
      <c r="F62" s="151" t="s">
        <v>604</v>
      </c>
      <c r="G62" s="1124" t="s">
        <v>781</v>
      </c>
      <c r="H62" s="1125"/>
      <c r="S62" s="133"/>
      <c r="T62" s="133"/>
      <c r="U62" s="812"/>
      <c r="V62" s="432"/>
      <c r="Y62" s="223"/>
      <c r="Z62" s="223"/>
      <c r="AA62" s="223"/>
      <c r="AB62" s="223"/>
      <c r="AC62" s="223"/>
    </row>
    <row r="63" spans="1:29" s="133" customFormat="1" ht="21" customHeight="1" x14ac:dyDescent="0.25">
      <c r="A63" s="124"/>
      <c r="F63" s="439" t="s">
        <v>605</v>
      </c>
      <c r="G63" s="1133"/>
      <c r="H63" s="1134"/>
      <c r="R63" s="223"/>
      <c r="S63" s="440"/>
      <c r="T63" s="124"/>
      <c r="U63" s="128"/>
      <c r="V63" s="128"/>
      <c r="W63" s="128"/>
      <c r="X63" s="128"/>
      <c r="Y63" s="128"/>
      <c r="Z63" s="128"/>
      <c r="AA63" s="131"/>
      <c r="AB63" s="131"/>
      <c r="AC63" s="131"/>
    </row>
    <row r="64" spans="1:29" s="133" customFormat="1" ht="21.75" customHeight="1" x14ac:dyDescent="0.25">
      <c r="A64" s="124"/>
      <c r="R64" s="223"/>
      <c r="S64" s="440"/>
      <c r="T64" s="124"/>
      <c r="U64" s="128"/>
      <c r="V64" s="128"/>
      <c r="W64" s="128"/>
      <c r="X64" s="128"/>
      <c r="Y64" s="128"/>
      <c r="Z64" s="128"/>
      <c r="AA64" s="131"/>
      <c r="AB64" s="131"/>
      <c r="AC64" s="131"/>
    </row>
    <row r="65" spans="1:38" s="133" customFormat="1" ht="21" customHeight="1" x14ac:dyDescent="0.35">
      <c r="A65" s="124"/>
      <c r="B65" s="441" t="s">
        <v>226</v>
      </c>
      <c r="R65" s="223"/>
      <c r="S65" s="758"/>
      <c r="T65" s="124"/>
      <c r="U65" s="128"/>
      <c r="V65" s="128"/>
      <c r="W65" s="128"/>
      <c r="X65" s="128"/>
      <c r="Y65" s="128"/>
      <c r="Z65" s="128"/>
      <c r="AA65" s="131"/>
      <c r="AB65" s="131"/>
      <c r="AC65" s="131"/>
    </row>
    <row r="66" spans="1:38" s="133" customFormat="1" ht="6.75" customHeight="1" x14ac:dyDescent="0.25">
      <c r="A66" s="124"/>
      <c r="B66" s="442"/>
      <c r="R66" s="223"/>
      <c r="S66" s="758"/>
      <c r="T66" s="124"/>
      <c r="U66" s="128"/>
      <c r="V66" s="128"/>
      <c r="W66" s="128"/>
      <c r="X66" s="128"/>
      <c r="Y66" s="128"/>
      <c r="Z66" s="128"/>
      <c r="AA66" s="131"/>
      <c r="AB66" s="131"/>
      <c r="AC66" s="131"/>
    </row>
    <row r="67" spans="1:38" s="133" customFormat="1" ht="18" customHeight="1" x14ac:dyDescent="0.25">
      <c r="A67" s="124"/>
      <c r="B67" s="984" t="s">
        <v>762</v>
      </c>
      <c r="C67" s="984"/>
      <c r="D67" s="984"/>
      <c r="E67" s="984"/>
      <c r="F67" s="984"/>
      <c r="G67" s="984"/>
      <c r="H67" s="984"/>
      <c r="I67" s="984"/>
      <c r="J67" s="984"/>
      <c r="K67" s="984"/>
      <c r="L67" s="984"/>
      <c r="M67" s="984"/>
      <c r="N67" s="984"/>
      <c r="O67" s="984"/>
      <c r="P67" s="765"/>
      <c r="Q67" s="765"/>
      <c r="R67" s="223"/>
      <c r="S67" s="758"/>
      <c r="T67" s="124"/>
      <c r="U67" s="128"/>
      <c r="V67" s="128"/>
      <c r="W67" s="128"/>
      <c r="X67" s="128"/>
      <c r="Y67" s="128"/>
      <c r="Z67" s="128"/>
      <c r="AA67" s="131"/>
      <c r="AB67" s="131"/>
      <c r="AC67" s="131"/>
    </row>
    <row r="68" spans="1:38" s="133" customFormat="1" ht="18" customHeight="1" x14ac:dyDescent="0.25">
      <c r="A68" s="124"/>
      <c r="B68" s="984"/>
      <c r="C68" s="984"/>
      <c r="D68" s="984"/>
      <c r="E68" s="984"/>
      <c r="F68" s="984"/>
      <c r="G68" s="984"/>
      <c r="H68" s="984"/>
      <c r="I68" s="984"/>
      <c r="J68" s="984"/>
      <c r="K68" s="984"/>
      <c r="L68" s="984"/>
      <c r="M68" s="984"/>
      <c r="N68" s="984"/>
      <c r="O68" s="984"/>
      <c r="P68" s="765"/>
      <c r="Q68" s="765"/>
      <c r="R68" s="223"/>
      <c r="S68" s="758"/>
      <c r="T68" s="124"/>
      <c r="U68" s="128"/>
      <c r="V68" s="128"/>
      <c r="W68" s="128"/>
      <c r="X68" s="128"/>
      <c r="Y68" s="128"/>
      <c r="Z68" s="128"/>
      <c r="AA68" s="131"/>
      <c r="AB68" s="131"/>
      <c r="AC68" s="131"/>
    </row>
    <row r="69" spans="1:38" s="133" customFormat="1" ht="18" customHeight="1" x14ac:dyDescent="0.25">
      <c r="A69" s="124"/>
      <c r="B69" s="984"/>
      <c r="C69" s="984"/>
      <c r="D69" s="984"/>
      <c r="E69" s="984"/>
      <c r="F69" s="984"/>
      <c r="G69" s="984"/>
      <c r="H69" s="984"/>
      <c r="I69" s="984"/>
      <c r="J69" s="984"/>
      <c r="K69" s="984"/>
      <c r="L69" s="984"/>
      <c r="M69" s="984"/>
      <c r="N69" s="984"/>
      <c r="O69" s="984"/>
      <c r="P69" s="765"/>
      <c r="Q69" s="765"/>
      <c r="R69" s="223"/>
      <c r="S69" s="758"/>
      <c r="T69" s="124"/>
      <c r="U69" s="128"/>
      <c r="V69" s="128"/>
      <c r="W69" s="128"/>
      <c r="X69" s="128"/>
      <c r="Y69" s="128"/>
      <c r="Z69" s="128"/>
      <c r="AA69" s="131"/>
      <c r="AB69" s="131"/>
      <c r="AC69" s="131"/>
    </row>
    <row r="70" spans="1:38" s="133" customFormat="1" ht="18" customHeight="1" x14ac:dyDescent="0.25">
      <c r="A70" s="124"/>
      <c r="B70" s="810"/>
      <c r="C70" s="810"/>
      <c r="D70" s="810"/>
      <c r="E70" s="810"/>
      <c r="F70" s="810"/>
      <c r="G70" s="810"/>
      <c r="H70" s="810"/>
      <c r="I70" s="810"/>
      <c r="J70" s="810"/>
      <c r="K70" s="810"/>
      <c r="L70" s="810"/>
      <c r="M70" s="810"/>
      <c r="N70" s="810"/>
      <c r="O70" s="810"/>
      <c r="P70" s="810"/>
      <c r="R70" s="223"/>
      <c r="S70" s="758"/>
      <c r="T70" s="124"/>
      <c r="U70" s="128"/>
      <c r="V70" s="128"/>
      <c r="W70" s="128"/>
      <c r="X70" s="128"/>
      <c r="Y70" s="128"/>
      <c r="Z70" s="128"/>
      <c r="AA70" s="131"/>
      <c r="AB70" s="131"/>
      <c r="AC70" s="131"/>
    </row>
    <row r="71" spans="1:38" s="133" customFormat="1" ht="20.25" customHeight="1" x14ac:dyDescent="0.25">
      <c r="A71" s="124"/>
      <c r="B71" s="443" t="s">
        <v>205</v>
      </c>
      <c r="C71" s="822">
        <v>2019</v>
      </c>
      <c r="D71" s="822">
        <v>2019</v>
      </c>
      <c r="E71" s="822">
        <v>2019</v>
      </c>
      <c r="F71" s="822">
        <v>2019</v>
      </c>
      <c r="G71" s="822">
        <v>2019</v>
      </c>
      <c r="H71" s="822">
        <v>2019</v>
      </c>
      <c r="I71" s="822">
        <v>2019</v>
      </c>
      <c r="J71" s="822">
        <v>2019</v>
      </c>
      <c r="K71" s="822">
        <v>2019</v>
      </c>
      <c r="L71" s="822"/>
      <c r="M71" s="822"/>
      <c r="N71" s="822"/>
      <c r="Q71" s="152"/>
      <c r="R71" s="223"/>
      <c r="S71" s="759"/>
      <c r="T71" s="124"/>
      <c r="U71" s="128"/>
      <c r="V71" s="128"/>
      <c r="W71" s="128"/>
      <c r="X71" s="128"/>
      <c r="Y71" s="128"/>
      <c r="Z71" s="128"/>
      <c r="AA71" s="131"/>
      <c r="AB71" s="131"/>
      <c r="AC71" s="131"/>
    </row>
    <row r="72" spans="1:38" s="133" customFormat="1" ht="20.25" customHeight="1" x14ac:dyDescent="0.25">
      <c r="A72" s="124"/>
      <c r="B72" s="445" t="s">
        <v>206</v>
      </c>
      <c r="C72" s="744" t="s">
        <v>789</v>
      </c>
      <c r="D72" s="744" t="s">
        <v>790</v>
      </c>
      <c r="E72" s="744" t="s">
        <v>791</v>
      </c>
      <c r="F72" s="744" t="s">
        <v>792</v>
      </c>
      <c r="G72" s="744" t="s">
        <v>793</v>
      </c>
      <c r="H72" s="744" t="s">
        <v>794</v>
      </c>
      <c r="I72" s="744" t="s">
        <v>795</v>
      </c>
      <c r="J72" s="744" t="s">
        <v>796</v>
      </c>
      <c r="K72" s="744" t="s">
        <v>767</v>
      </c>
      <c r="L72" s="744" t="s">
        <v>251</v>
      </c>
      <c r="M72" s="744" t="s">
        <v>251</v>
      </c>
      <c r="N72" s="744" t="s">
        <v>251</v>
      </c>
      <c r="Q72" s="301"/>
      <c r="S72" s="154"/>
      <c r="T72" s="373"/>
      <c r="U72" s="128"/>
      <c r="V72" s="128"/>
      <c r="W72" s="128"/>
      <c r="X72" s="128"/>
      <c r="Y72" s="128"/>
      <c r="Z72" s="128"/>
      <c r="AA72" s="131"/>
      <c r="AB72" s="131"/>
      <c r="AC72" s="131"/>
    </row>
    <row r="73" spans="1:38" s="133" customFormat="1" ht="25.5" customHeight="1" x14ac:dyDescent="0.25">
      <c r="A73" s="124"/>
      <c r="B73" s="1149" t="s">
        <v>209</v>
      </c>
      <c r="C73" s="1151" t="s">
        <v>210</v>
      </c>
      <c r="D73" s="1152"/>
      <c r="E73" s="1152"/>
      <c r="F73" s="1152"/>
      <c r="G73" s="1152"/>
      <c r="H73" s="1152"/>
      <c r="I73" s="1152"/>
      <c r="J73" s="1152"/>
      <c r="K73" s="1152"/>
      <c r="L73" s="1152"/>
      <c r="M73" s="1152"/>
      <c r="N73" s="1153"/>
      <c r="O73" s="1109" t="s">
        <v>10</v>
      </c>
      <c r="P73" s="1107" t="s">
        <v>204</v>
      </c>
      <c r="Q73" s="1107" t="s">
        <v>221</v>
      </c>
      <c r="R73" s="1109" t="s">
        <v>185</v>
      </c>
      <c r="S73" s="154"/>
      <c r="T73" s="154"/>
      <c r="U73" s="128"/>
      <c r="V73" s="128"/>
      <c r="W73" s="128"/>
      <c r="X73" s="128"/>
      <c r="Y73" s="128"/>
      <c r="Z73" s="128"/>
      <c r="AA73" s="131"/>
      <c r="AB73" s="131"/>
      <c r="AC73" s="131"/>
    </row>
    <row r="74" spans="1:38" s="133" customFormat="1" ht="24" customHeight="1" x14ac:dyDescent="0.25">
      <c r="A74" s="124"/>
      <c r="B74" s="1150"/>
      <c r="C74" s="1154"/>
      <c r="D74" s="1155"/>
      <c r="E74" s="1155"/>
      <c r="F74" s="1155"/>
      <c r="G74" s="1155"/>
      <c r="H74" s="1155"/>
      <c r="I74" s="1155"/>
      <c r="J74" s="1155"/>
      <c r="K74" s="1155"/>
      <c r="L74" s="1155"/>
      <c r="M74" s="1155"/>
      <c r="N74" s="1156"/>
      <c r="O74" s="1110"/>
      <c r="P74" s="1108"/>
      <c r="Q74" s="1108"/>
      <c r="R74" s="1110"/>
      <c r="S74" s="154"/>
      <c r="T74" s="154"/>
      <c r="U74" s="128"/>
    </row>
    <row r="75" spans="1:38" s="133" customFormat="1" ht="15.75" x14ac:dyDescent="0.25">
      <c r="A75" s="124"/>
      <c r="B75" s="1126" t="s">
        <v>208</v>
      </c>
      <c r="C75" s="1127"/>
      <c r="D75" s="1127"/>
      <c r="E75" s="1127"/>
      <c r="F75" s="1127"/>
      <c r="G75" s="1127"/>
      <c r="H75" s="1127"/>
      <c r="I75" s="1127"/>
      <c r="J75" s="1127"/>
      <c r="K75" s="1127"/>
      <c r="L75" s="1127"/>
      <c r="M75" s="1127"/>
      <c r="N75" s="1127"/>
      <c r="O75" s="1127"/>
      <c r="P75" s="1127"/>
      <c r="Q75" s="1127"/>
      <c r="R75" s="1128"/>
      <c r="S75" s="221"/>
      <c r="T75" s="221"/>
      <c r="U75" s="128"/>
      <c r="V75" s="128"/>
      <c r="W75" s="128"/>
      <c r="X75" s="128"/>
      <c r="Y75" s="128"/>
      <c r="Z75" s="128"/>
      <c r="AB75" s="419"/>
      <c r="AC75" s="419"/>
      <c r="AD75" s="419"/>
      <c r="AE75" s="419"/>
      <c r="AF75" s="419"/>
      <c r="AG75" s="419"/>
      <c r="AH75" s="419"/>
      <c r="AI75" s="419"/>
      <c r="AJ75" s="803"/>
      <c r="AK75" s="419"/>
      <c r="AL75" s="419"/>
    </row>
    <row r="76" spans="1:38" s="133" customFormat="1" ht="30" x14ac:dyDescent="0.25">
      <c r="A76" s="124"/>
      <c r="B76" s="823" t="s">
        <v>784</v>
      </c>
      <c r="C76" s="824">
        <v>914</v>
      </c>
      <c r="D76" s="825">
        <v>958</v>
      </c>
      <c r="E76" s="825">
        <v>552</v>
      </c>
      <c r="F76" s="825">
        <v>494</v>
      </c>
      <c r="G76" s="825">
        <v>500</v>
      </c>
      <c r="H76" s="825">
        <v>956</v>
      </c>
      <c r="I76" s="825">
        <v>432</v>
      </c>
      <c r="J76" s="825">
        <v>310</v>
      </c>
      <c r="K76" s="826">
        <v>496</v>
      </c>
      <c r="L76" s="827"/>
      <c r="M76" s="827"/>
      <c r="N76" s="828"/>
      <c r="O76" s="829">
        <f t="shared" ref="O76:O78" si="0">SUM(C76:N76)</f>
        <v>5612</v>
      </c>
      <c r="P76" s="830" t="s">
        <v>785</v>
      </c>
      <c r="Q76" s="831" t="s">
        <v>806</v>
      </c>
      <c r="R76" s="832"/>
      <c r="S76" s="154"/>
      <c r="T76" s="154"/>
      <c r="U76" s="128"/>
      <c r="V76" s="128"/>
      <c r="W76" s="128"/>
      <c r="X76" s="128"/>
      <c r="Y76" s="128"/>
      <c r="Z76" s="128"/>
      <c r="AA76" s="833"/>
      <c r="AB76" s="834"/>
      <c r="AC76" s="834"/>
      <c r="AD76" s="834"/>
      <c r="AE76" s="834"/>
      <c r="AF76" s="834"/>
      <c r="AG76" s="834"/>
      <c r="AH76" s="834"/>
      <c r="AI76" s="834"/>
      <c r="AJ76" s="834"/>
      <c r="AK76" s="834"/>
    </row>
    <row r="77" spans="1:38" s="133" customFormat="1" ht="75" x14ac:dyDescent="0.25">
      <c r="A77" s="124"/>
      <c r="B77" s="823" t="s">
        <v>776</v>
      </c>
      <c r="C77" s="824">
        <v>182</v>
      </c>
      <c r="D77" s="835">
        <v>182</v>
      </c>
      <c r="E77" s="835">
        <v>182</v>
      </c>
      <c r="F77" s="835">
        <v>182</v>
      </c>
      <c r="G77" s="835">
        <v>182</v>
      </c>
      <c r="H77" s="835">
        <v>182</v>
      </c>
      <c r="I77" s="835">
        <v>182</v>
      </c>
      <c r="J77" s="835">
        <v>182</v>
      </c>
      <c r="K77" s="836">
        <v>182</v>
      </c>
      <c r="L77" s="827"/>
      <c r="M77" s="827"/>
      <c r="N77" s="828"/>
      <c r="O77" s="829">
        <f t="shared" si="0"/>
        <v>1638</v>
      </c>
      <c r="P77" s="830" t="s">
        <v>786</v>
      </c>
      <c r="Q77" s="831" t="s">
        <v>787</v>
      </c>
      <c r="R77" s="832"/>
      <c r="S77" s="154"/>
      <c r="T77" s="154"/>
      <c r="U77" s="128"/>
      <c r="V77" s="128"/>
      <c r="W77" s="128"/>
      <c r="X77" s="128"/>
      <c r="Y77" s="128"/>
      <c r="Z77" s="128"/>
      <c r="AA77" s="833"/>
      <c r="AB77" s="834"/>
      <c r="AC77" s="834"/>
      <c r="AD77" s="834"/>
      <c r="AE77" s="834"/>
      <c r="AF77" s="834"/>
      <c r="AG77" s="834"/>
      <c r="AH77" s="834"/>
      <c r="AI77" s="834"/>
      <c r="AJ77" s="834"/>
      <c r="AK77" s="834"/>
    </row>
    <row r="78" spans="1:38" s="133" customFormat="1" ht="15.75" x14ac:dyDescent="0.25">
      <c r="A78" s="124"/>
      <c r="B78" s="823" t="s">
        <v>779</v>
      </c>
      <c r="C78" s="837">
        <v>660</v>
      </c>
      <c r="D78" s="827">
        <v>0</v>
      </c>
      <c r="E78" s="827">
        <v>1320</v>
      </c>
      <c r="F78" s="827">
        <v>0</v>
      </c>
      <c r="G78" s="827">
        <v>0</v>
      </c>
      <c r="H78" s="827">
        <v>1320</v>
      </c>
      <c r="I78" s="827">
        <v>0</v>
      </c>
      <c r="J78" s="827">
        <v>0</v>
      </c>
      <c r="K78" s="827">
        <v>0</v>
      </c>
      <c r="L78" s="827"/>
      <c r="M78" s="827"/>
      <c r="N78" s="828"/>
      <c r="O78" s="829">
        <f t="shared" si="0"/>
        <v>3300</v>
      </c>
      <c r="P78" s="830" t="s">
        <v>785</v>
      </c>
      <c r="Q78" s="831" t="s">
        <v>807</v>
      </c>
      <c r="R78" s="832"/>
      <c r="S78" s="154"/>
      <c r="T78" s="154"/>
      <c r="U78" s="128"/>
      <c r="V78" s="128"/>
      <c r="W78" s="128"/>
      <c r="X78" s="128"/>
      <c r="Y78" s="128"/>
      <c r="Z78" s="128"/>
      <c r="AA78" s="833"/>
      <c r="AB78" s="834"/>
      <c r="AC78" s="834"/>
      <c r="AD78" s="834"/>
      <c r="AE78" s="834"/>
      <c r="AF78" s="834"/>
      <c r="AG78" s="834"/>
      <c r="AH78" s="834"/>
      <c r="AI78" s="834"/>
      <c r="AJ78" s="834"/>
      <c r="AK78" s="834"/>
    </row>
    <row r="79" spans="1:38" s="133" customFormat="1" ht="15.75" x14ac:dyDescent="0.25">
      <c r="A79" s="124"/>
      <c r="B79" s="838"/>
      <c r="C79" s="839"/>
      <c r="D79" s="840"/>
      <c r="E79" s="840"/>
      <c r="F79" s="840"/>
      <c r="G79" s="840"/>
      <c r="H79" s="840"/>
      <c r="I79" s="840"/>
      <c r="J79" s="840"/>
      <c r="K79" s="840"/>
      <c r="L79" s="840"/>
      <c r="M79" s="840"/>
      <c r="N79" s="841"/>
      <c r="O79" s="842">
        <f t="shared" ref="O79:O87" si="1">SUM(C79:N79)</f>
        <v>0</v>
      </c>
      <c r="P79" s="843" t="s">
        <v>251</v>
      </c>
      <c r="Q79" s="844"/>
      <c r="R79" s="832"/>
      <c r="S79" s="154"/>
      <c r="T79" s="154"/>
      <c r="U79" s="128"/>
      <c r="V79" s="128"/>
      <c r="W79" s="128"/>
      <c r="X79" s="128"/>
      <c r="Y79" s="128"/>
      <c r="Z79" s="128"/>
      <c r="AA79" s="833"/>
      <c r="AB79" s="834"/>
      <c r="AC79" s="834"/>
      <c r="AD79" s="834"/>
      <c r="AE79" s="834"/>
      <c r="AF79" s="834"/>
      <c r="AG79" s="834"/>
      <c r="AH79" s="834"/>
      <c r="AI79" s="834"/>
      <c r="AJ79" s="834"/>
      <c r="AK79" s="834"/>
    </row>
    <row r="80" spans="1:38" s="133" customFormat="1" ht="15.75" x14ac:dyDescent="0.25">
      <c r="A80" s="124"/>
      <c r="B80" s="838"/>
      <c r="C80" s="839"/>
      <c r="D80" s="840"/>
      <c r="E80" s="840"/>
      <c r="F80" s="840"/>
      <c r="G80" s="840"/>
      <c r="H80" s="840"/>
      <c r="I80" s="840"/>
      <c r="J80" s="840"/>
      <c r="K80" s="840"/>
      <c r="L80" s="840"/>
      <c r="M80" s="840"/>
      <c r="N80" s="841"/>
      <c r="O80" s="842">
        <f t="shared" si="1"/>
        <v>0</v>
      </c>
      <c r="P80" s="843" t="s">
        <v>251</v>
      </c>
      <c r="Q80" s="844"/>
      <c r="R80" s="832"/>
      <c r="S80" s="154"/>
      <c r="T80" s="154"/>
      <c r="U80" s="128"/>
      <c r="V80" s="128"/>
      <c r="W80" s="128"/>
      <c r="X80" s="128"/>
      <c r="Y80" s="128"/>
      <c r="Z80" s="128"/>
      <c r="AA80" s="833"/>
      <c r="AB80" s="834"/>
      <c r="AC80" s="834"/>
      <c r="AD80" s="834"/>
      <c r="AE80" s="834"/>
      <c r="AF80" s="834"/>
      <c r="AG80" s="834"/>
      <c r="AH80" s="834"/>
      <c r="AI80" s="834"/>
      <c r="AJ80" s="834"/>
      <c r="AK80" s="834"/>
    </row>
    <row r="81" spans="1:38" s="133" customFormat="1" ht="15.75" x14ac:dyDescent="0.25">
      <c r="A81" s="124"/>
      <c r="B81" s="838"/>
      <c r="C81" s="839"/>
      <c r="D81" s="840"/>
      <c r="E81" s="840"/>
      <c r="F81" s="840"/>
      <c r="G81" s="840"/>
      <c r="H81" s="840"/>
      <c r="I81" s="840"/>
      <c r="J81" s="840"/>
      <c r="K81" s="840"/>
      <c r="L81" s="840"/>
      <c r="M81" s="840"/>
      <c r="N81" s="841"/>
      <c r="O81" s="842">
        <f>SUM(C81:N81)</f>
        <v>0</v>
      </c>
      <c r="P81" s="843" t="s">
        <v>251</v>
      </c>
      <c r="Q81" s="844"/>
      <c r="R81" s="832"/>
      <c r="S81" s="154"/>
      <c r="T81" s="154"/>
      <c r="U81" s="128"/>
      <c r="V81" s="128"/>
      <c r="W81" s="128"/>
      <c r="X81" s="128"/>
      <c r="Y81" s="128"/>
      <c r="Z81" s="128"/>
      <c r="AA81" s="833"/>
      <c r="AB81" s="834"/>
      <c r="AC81" s="834"/>
      <c r="AD81" s="834"/>
      <c r="AE81" s="834"/>
      <c r="AF81" s="834"/>
      <c r="AG81" s="834"/>
      <c r="AH81" s="834"/>
      <c r="AI81" s="834"/>
      <c r="AJ81" s="834"/>
      <c r="AK81" s="834"/>
    </row>
    <row r="82" spans="1:38" s="133" customFormat="1" ht="15.75" x14ac:dyDescent="0.25">
      <c r="A82" s="124"/>
      <c r="B82" s="838"/>
      <c r="C82" s="839"/>
      <c r="D82" s="840"/>
      <c r="E82" s="840"/>
      <c r="F82" s="840"/>
      <c r="G82" s="840"/>
      <c r="H82" s="840"/>
      <c r="I82" s="840"/>
      <c r="J82" s="840"/>
      <c r="K82" s="840"/>
      <c r="L82" s="840"/>
      <c r="M82" s="840"/>
      <c r="N82" s="841"/>
      <c r="O82" s="842">
        <f t="shared" si="1"/>
        <v>0</v>
      </c>
      <c r="P82" s="843" t="s">
        <v>251</v>
      </c>
      <c r="Q82" s="844"/>
      <c r="R82" s="832"/>
      <c r="S82" s="154"/>
      <c r="T82" s="154"/>
      <c r="U82" s="128"/>
      <c r="V82" s="128"/>
      <c r="W82" s="128"/>
      <c r="X82" s="128"/>
      <c r="Y82" s="128"/>
      <c r="Z82" s="128"/>
      <c r="AA82" s="833"/>
      <c r="AB82" s="834"/>
      <c r="AC82" s="834"/>
      <c r="AD82" s="834"/>
      <c r="AE82" s="834"/>
      <c r="AF82" s="834"/>
      <c r="AG82" s="834"/>
      <c r="AH82" s="834"/>
      <c r="AI82" s="834"/>
      <c r="AJ82" s="834"/>
      <c r="AK82" s="834"/>
    </row>
    <row r="83" spans="1:38" s="133" customFormat="1" ht="15.75" x14ac:dyDescent="0.25">
      <c r="A83" s="124"/>
      <c r="B83" s="838"/>
      <c r="C83" s="839"/>
      <c r="D83" s="840"/>
      <c r="E83" s="840"/>
      <c r="F83" s="840"/>
      <c r="G83" s="840"/>
      <c r="H83" s="840"/>
      <c r="I83" s="840"/>
      <c r="J83" s="840"/>
      <c r="K83" s="840"/>
      <c r="L83" s="840"/>
      <c r="M83" s="840"/>
      <c r="N83" s="841"/>
      <c r="O83" s="842">
        <f t="shared" si="1"/>
        <v>0</v>
      </c>
      <c r="P83" s="843" t="s">
        <v>251</v>
      </c>
      <c r="Q83" s="844"/>
      <c r="R83" s="832"/>
      <c r="S83" s="154"/>
      <c r="T83" s="154"/>
      <c r="U83" s="128"/>
      <c r="V83" s="128"/>
      <c r="W83" s="128"/>
      <c r="X83" s="128"/>
      <c r="Y83" s="128"/>
      <c r="Z83" s="128"/>
      <c r="AA83" s="833"/>
      <c r="AB83" s="834"/>
      <c r="AC83" s="834"/>
      <c r="AD83" s="834"/>
      <c r="AE83" s="834"/>
      <c r="AF83" s="834"/>
      <c r="AG83" s="834"/>
      <c r="AH83" s="834"/>
      <c r="AI83" s="834"/>
      <c r="AJ83" s="834"/>
      <c r="AK83" s="834"/>
      <c r="AL83" s="845"/>
    </row>
    <row r="84" spans="1:38" s="133" customFormat="1" ht="15.75" x14ac:dyDescent="0.25">
      <c r="A84" s="124"/>
      <c r="B84" s="838"/>
      <c r="C84" s="839"/>
      <c r="D84" s="840"/>
      <c r="E84" s="840"/>
      <c r="F84" s="840"/>
      <c r="G84" s="840"/>
      <c r="H84" s="840"/>
      <c r="I84" s="840"/>
      <c r="J84" s="840"/>
      <c r="K84" s="840"/>
      <c r="L84" s="840"/>
      <c r="M84" s="840"/>
      <c r="N84" s="841"/>
      <c r="O84" s="842">
        <f t="shared" si="1"/>
        <v>0</v>
      </c>
      <c r="P84" s="843" t="s">
        <v>251</v>
      </c>
      <c r="Q84" s="844"/>
      <c r="R84" s="832"/>
      <c r="S84" s="154"/>
      <c r="T84" s="154"/>
      <c r="U84" s="128"/>
      <c r="V84" s="128"/>
      <c r="W84" s="128"/>
      <c r="X84" s="128"/>
      <c r="Y84" s="128"/>
      <c r="Z84" s="128"/>
      <c r="AA84" s="833"/>
      <c r="AB84" s="834"/>
      <c r="AC84" s="834"/>
      <c r="AD84" s="834"/>
      <c r="AE84" s="834"/>
      <c r="AF84" s="834"/>
      <c r="AG84" s="834"/>
      <c r="AH84" s="834"/>
      <c r="AI84" s="834"/>
      <c r="AJ84" s="834"/>
      <c r="AK84" s="834"/>
      <c r="AL84" s="845"/>
    </row>
    <row r="85" spans="1:38" s="133" customFormat="1" ht="15.75" x14ac:dyDescent="0.25">
      <c r="A85" s="124"/>
      <c r="B85" s="838"/>
      <c r="C85" s="839"/>
      <c r="D85" s="840"/>
      <c r="E85" s="840"/>
      <c r="F85" s="840"/>
      <c r="G85" s="840"/>
      <c r="H85" s="840"/>
      <c r="I85" s="840"/>
      <c r="J85" s="840"/>
      <c r="K85" s="840"/>
      <c r="L85" s="840"/>
      <c r="M85" s="840"/>
      <c r="N85" s="841"/>
      <c r="O85" s="842">
        <f t="shared" si="1"/>
        <v>0</v>
      </c>
      <c r="P85" s="843" t="s">
        <v>251</v>
      </c>
      <c r="Q85" s="844"/>
      <c r="R85" s="832"/>
      <c r="S85" s="154"/>
      <c r="T85" s="154"/>
      <c r="U85" s="128"/>
      <c r="V85" s="128"/>
      <c r="W85" s="128"/>
      <c r="X85" s="128"/>
      <c r="Y85" s="128"/>
      <c r="Z85" s="128"/>
      <c r="AA85" s="833"/>
      <c r="AB85" s="834"/>
      <c r="AC85" s="834"/>
      <c r="AD85" s="834"/>
      <c r="AE85" s="834"/>
      <c r="AF85" s="834"/>
      <c r="AG85" s="834"/>
      <c r="AH85" s="834"/>
      <c r="AI85" s="834"/>
      <c r="AJ85" s="834"/>
      <c r="AK85" s="834"/>
      <c r="AL85" s="845"/>
    </row>
    <row r="86" spans="1:38" s="133" customFormat="1" x14ac:dyDescent="0.25">
      <c r="A86" s="124"/>
      <c r="B86" s="838"/>
      <c r="C86" s="839"/>
      <c r="D86" s="840"/>
      <c r="E86" s="840"/>
      <c r="F86" s="840"/>
      <c r="G86" s="840"/>
      <c r="H86" s="840"/>
      <c r="I86" s="840"/>
      <c r="J86" s="840"/>
      <c r="K86" s="840"/>
      <c r="L86" s="840"/>
      <c r="M86" s="840"/>
      <c r="N86" s="841"/>
      <c r="O86" s="842">
        <f t="shared" si="1"/>
        <v>0</v>
      </c>
      <c r="P86" s="843" t="s">
        <v>251</v>
      </c>
      <c r="Q86" s="844"/>
      <c r="R86" s="832"/>
      <c r="S86" s="154"/>
      <c r="T86" s="154"/>
      <c r="U86" s="128"/>
      <c r="V86" s="128"/>
      <c r="W86" s="128"/>
      <c r="X86" s="128"/>
      <c r="Y86" s="128"/>
      <c r="Z86" s="128"/>
      <c r="AC86" s="131"/>
    </row>
    <row r="87" spans="1:38" s="133" customFormat="1" x14ac:dyDescent="0.25">
      <c r="A87" s="124"/>
      <c r="B87" s="838"/>
      <c r="C87" s="839"/>
      <c r="D87" s="840"/>
      <c r="E87" s="840"/>
      <c r="F87" s="840"/>
      <c r="G87" s="840"/>
      <c r="H87" s="840"/>
      <c r="I87" s="840"/>
      <c r="J87" s="840"/>
      <c r="K87" s="840"/>
      <c r="L87" s="840"/>
      <c r="M87" s="840"/>
      <c r="N87" s="841"/>
      <c r="O87" s="842">
        <f t="shared" si="1"/>
        <v>0</v>
      </c>
      <c r="P87" s="843" t="s">
        <v>251</v>
      </c>
      <c r="Q87" s="844"/>
      <c r="R87" s="832"/>
      <c r="S87" s="154"/>
      <c r="T87" s="154"/>
      <c r="U87" s="128"/>
      <c r="V87" s="128"/>
      <c r="W87" s="128"/>
      <c r="X87" s="128"/>
      <c r="Y87" s="128"/>
      <c r="Z87" s="128"/>
      <c r="AC87" s="131"/>
    </row>
    <row r="88" spans="1:38" s="133" customFormat="1" ht="16.5" customHeight="1" x14ac:dyDescent="0.25">
      <c r="A88" s="124"/>
      <c r="B88" s="757" t="s">
        <v>215</v>
      </c>
      <c r="C88" s="745">
        <f t="shared" ref="C88:N88" si="2">SUM(C76:C87)</f>
        <v>1756</v>
      </c>
      <c r="D88" s="749">
        <f t="shared" si="2"/>
        <v>1140</v>
      </c>
      <c r="E88" s="749">
        <f t="shared" si="2"/>
        <v>2054</v>
      </c>
      <c r="F88" s="749">
        <f t="shared" si="2"/>
        <v>676</v>
      </c>
      <c r="G88" s="749">
        <f t="shared" si="2"/>
        <v>682</v>
      </c>
      <c r="H88" s="749">
        <f t="shared" si="2"/>
        <v>2458</v>
      </c>
      <c r="I88" s="749">
        <f t="shared" si="2"/>
        <v>614</v>
      </c>
      <c r="J88" s="749">
        <f t="shared" si="2"/>
        <v>492</v>
      </c>
      <c r="K88" s="749">
        <f t="shared" si="2"/>
        <v>678</v>
      </c>
      <c r="L88" s="749">
        <f t="shared" si="2"/>
        <v>0</v>
      </c>
      <c r="M88" s="749">
        <f t="shared" si="2"/>
        <v>0</v>
      </c>
      <c r="N88" s="750">
        <f t="shared" si="2"/>
        <v>0</v>
      </c>
      <c r="O88" s="748">
        <f>SUM(C88:N88)</f>
        <v>10550</v>
      </c>
      <c r="P88" s="125"/>
      <c r="Q88" s="126"/>
      <c r="R88" s="127"/>
      <c r="S88" s="154"/>
      <c r="T88" s="154"/>
      <c r="U88" s="128"/>
      <c r="V88" s="128"/>
      <c r="W88" s="128"/>
      <c r="X88" s="128"/>
      <c r="Y88" s="128"/>
      <c r="Z88" s="128"/>
      <c r="AA88" s="131"/>
      <c r="AC88" s="131"/>
    </row>
    <row r="89" spans="1:38" s="133" customFormat="1" ht="15.75" x14ac:dyDescent="0.25">
      <c r="A89" s="124"/>
      <c r="B89" s="1126" t="s">
        <v>756</v>
      </c>
      <c r="C89" s="1127"/>
      <c r="D89" s="1127"/>
      <c r="E89" s="1127"/>
      <c r="F89" s="1127"/>
      <c r="G89" s="1127"/>
      <c r="H89" s="1127"/>
      <c r="I89" s="1127"/>
      <c r="J89" s="1127"/>
      <c r="K89" s="1127"/>
      <c r="L89" s="1127"/>
      <c r="M89" s="1127"/>
      <c r="N89" s="1127"/>
      <c r="O89" s="1127"/>
      <c r="P89" s="1127"/>
      <c r="Q89" s="1127"/>
      <c r="R89" s="1128"/>
      <c r="S89" s="221"/>
      <c r="T89" s="221"/>
      <c r="U89" s="128"/>
      <c r="V89" s="128"/>
      <c r="W89" s="128"/>
      <c r="X89" s="128"/>
      <c r="Y89" s="128"/>
      <c r="Z89" s="128"/>
      <c r="AB89" s="131"/>
      <c r="AC89" s="131"/>
    </row>
    <row r="90" spans="1:38" s="133" customFormat="1" ht="20.25" customHeight="1" x14ac:dyDescent="0.25">
      <c r="A90" s="124"/>
      <c r="B90" s="443" t="s">
        <v>206</v>
      </c>
      <c r="C90" s="743" t="str">
        <f t="shared" ref="C90:N90" si="3">C72</f>
        <v>Jan</v>
      </c>
      <c r="D90" s="744" t="str">
        <f t="shared" si="3"/>
        <v>Feb</v>
      </c>
      <c r="E90" s="744" t="str">
        <f t="shared" si="3"/>
        <v>Mar</v>
      </c>
      <c r="F90" s="744" t="str">
        <f t="shared" si="3"/>
        <v>Apr</v>
      </c>
      <c r="G90" s="744" t="str">
        <f t="shared" si="3"/>
        <v>May</v>
      </c>
      <c r="H90" s="744" t="str">
        <f t="shared" si="3"/>
        <v>Jun</v>
      </c>
      <c r="I90" s="744" t="str">
        <f t="shared" si="3"/>
        <v>Jul</v>
      </c>
      <c r="J90" s="744" t="str">
        <f t="shared" si="3"/>
        <v>Aug</v>
      </c>
      <c r="K90" s="744" t="str">
        <f t="shared" si="3"/>
        <v>Sept</v>
      </c>
      <c r="L90" s="744" t="str">
        <f t="shared" si="3"/>
        <v>&lt;select&gt;</v>
      </c>
      <c r="M90" s="744" t="str">
        <f t="shared" si="3"/>
        <v>&lt;select&gt;</v>
      </c>
      <c r="N90" s="744" t="str">
        <f t="shared" si="3"/>
        <v>&lt;select&gt;</v>
      </c>
      <c r="O90" s="741"/>
      <c r="P90" s="740"/>
      <c r="Q90" s="740"/>
      <c r="R90" s="742"/>
      <c r="S90" s="154"/>
      <c r="T90" s="154"/>
      <c r="U90" s="128"/>
      <c r="V90" s="128"/>
      <c r="W90" s="128"/>
      <c r="X90" s="128"/>
      <c r="Y90" s="128"/>
      <c r="Z90" s="128"/>
      <c r="AA90" s="131"/>
      <c r="AB90" s="131"/>
      <c r="AC90" s="131"/>
    </row>
    <row r="91" spans="1:38" s="133" customFormat="1" ht="30" x14ac:dyDescent="0.25">
      <c r="A91" s="124"/>
      <c r="B91" s="846" t="s">
        <v>183</v>
      </c>
      <c r="C91" s="847">
        <v>0</v>
      </c>
      <c r="D91" s="848">
        <v>1640</v>
      </c>
      <c r="E91" s="827">
        <v>1240</v>
      </c>
      <c r="F91" s="827">
        <v>1248</v>
      </c>
      <c r="G91" s="827">
        <v>1410</v>
      </c>
      <c r="H91" s="827">
        <v>1108</v>
      </c>
      <c r="I91" s="827">
        <v>1610</v>
      </c>
      <c r="J91" s="827">
        <v>1078</v>
      </c>
      <c r="K91" s="827">
        <v>1714</v>
      </c>
      <c r="L91" s="827"/>
      <c r="M91" s="827"/>
      <c r="N91" s="828"/>
      <c r="O91" s="829">
        <f t="shared" ref="O91:O92" si="4">SUM(C91:N91)</f>
        <v>11048</v>
      </c>
      <c r="P91" s="849" t="s">
        <v>785</v>
      </c>
      <c r="Q91" s="831" t="s">
        <v>806</v>
      </c>
      <c r="R91" s="850"/>
      <c r="S91" s="154"/>
      <c r="T91" s="154"/>
      <c r="U91" s="128"/>
      <c r="V91" s="128"/>
      <c r="W91" s="128"/>
      <c r="X91" s="128"/>
      <c r="Y91" s="128"/>
      <c r="Z91" s="128"/>
      <c r="AA91" s="137"/>
      <c r="AB91" s="131"/>
      <c r="AC91" s="131"/>
    </row>
    <row r="92" spans="1:38" s="133" customFormat="1" ht="90" x14ac:dyDescent="0.25">
      <c r="A92" s="124"/>
      <c r="B92" s="851" t="s">
        <v>788</v>
      </c>
      <c r="C92" s="847">
        <v>250</v>
      </c>
      <c r="D92" s="852">
        <v>250</v>
      </c>
      <c r="E92" s="852">
        <v>250</v>
      </c>
      <c r="F92" s="852">
        <v>250</v>
      </c>
      <c r="G92" s="852">
        <v>250</v>
      </c>
      <c r="H92" s="852">
        <v>250</v>
      </c>
      <c r="I92" s="852">
        <v>250</v>
      </c>
      <c r="J92" s="852">
        <v>250</v>
      </c>
      <c r="K92" s="853">
        <v>250</v>
      </c>
      <c r="L92" s="827"/>
      <c r="M92" s="827"/>
      <c r="N92" s="828"/>
      <c r="O92" s="829">
        <f t="shared" si="4"/>
        <v>2250</v>
      </c>
      <c r="P92" s="830" t="s">
        <v>786</v>
      </c>
      <c r="Q92" s="854" t="s">
        <v>808</v>
      </c>
      <c r="R92" s="832"/>
      <c r="S92" s="154"/>
      <c r="T92" s="154"/>
      <c r="U92" s="128"/>
      <c r="V92" s="128"/>
      <c r="W92" s="128"/>
      <c r="X92" s="128"/>
      <c r="Y92" s="128"/>
      <c r="Z92" s="128"/>
      <c r="AA92" s="137"/>
      <c r="AB92" s="131"/>
      <c r="AC92" s="131"/>
    </row>
    <row r="93" spans="1:38" s="133" customFormat="1" ht="15.75" x14ac:dyDescent="0.25">
      <c r="A93" s="124"/>
      <c r="B93" s="855"/>
      <c r="C93" s="856"/>
      <c r="D93" s="857"/>
      <c r="E93" s="857"/>
      <c r="F93" s="857"/>
      <c r="G93" s="857"/>
      <c r="H93" s="857"/>
      <c r="I93" s="857"/>
      <c r="J93" s="857"/>
      <c r="K93" s="857"/>
      <c r="L93" s="857"/>
      <c r="M93" s="857"/>
      <c r="N93" s="858"/>
      <c r="O93" s="842">
        <f t="shared" ref="O93:O100" si="5">SUM(C93:N93)</f>
        <v>0</v>
      </c>
      <c r="P93" s="843" t="s">
        <v>251</v>
      </c>
      <c r="Q93" s="844"/>
      <c r="R93" s="832"/>
      <c r="S93" s="154"/>
      <c r="T93" s="154"/>
      <c r="U93" s="128"/>
      <c r="V93" s="128"/>
      <c r="W93" s="128"/>
      <c r="X93" s="128"/>
      <c r="Y93" s="128"/>
      <c r="Z93" s="128"/>
      <c r="AA93" s="137"/>
      <c r="AB93" s="131"/>
      <c r="AC93" s="131"/>
    </row>
    <row r="94" spans="1:38" s="133" customFormat="1" ht="15.75" x14ac:dyDescent="0.25">
      <c r="A94" s="124"/>
      <c r="B94" s="838"/>
      <c r="C94" s="856"/>
      <c r="D94" s="857"/>
      <c r="E94" s="857"/>
      <c r="F94" s="857"/>
      <c r="G94" s="857"/>
      <c r="H94" s="857"/>
      <c r="I94" s="857"/>
      <c r="J94" s="857"/>
      <c r="K94" s="857"/>
      <c r="L94" s="857"/>
      <c r="M94" s="857"/>
      <c r="N94" s="858"/>
      <c r="O94" s="842">
        <f t="shared" si="5"/>
        <v>0</v>
      </c>
      <c r="P94" s="843" t="s">
        <v>251</v>
      </c>
      <c r="Q94" s="844"/>
      <c r="R94" s="832"/>
      <c r="S94" s="154"/>
      <c r="T94" s="154"/>
      <c r="U94" s="128"/>
      <c r="V94" s="128"/>
      <c r="W94" s="128"/>
      <c r="X94" s="128"/>
      <c r="Y94" s="128"/>
      <c r="Z94" s="128"/>
      <c r="AA94" s="137"/>
      <c r="AB94" s="131"/>
      <c r="AC94" s="131"/>
    </row>
    <row r="95" spans="1:38" s="133" customFormat="1" ht="15.75" x14ac:dyDescent="0.25">
      <c r="A95" s="124"/>
      <c r="B95" s="855"/>
      <c r="C95" s="856"/>
      <c r="D95" s="857"/>
      <c r="E95" s="857"/>
      <c r="F95" s="857"/>
      <c r="G95" s="857"/>
      <c r="H95" s="857"/>
      <c r="I95" s="857"/>
      <c r="J95" s="857"/>
      <c r="K95" s="857"/>
      <c r="L95" s="857"/>
      <c r="M95" s="857"/>
      <c r="N95" s="858"/>
      <c r="O95" s="842">
        <f t="shared" si="5"/>
        <v>0</v>
      </c>
      <c r="P95" s="843" t="s">
        <v>251</v>
      </c>
      <c r="Q95" s="844"/>
      <c r="R95" s="832"/>
      <c r="S95" s="154"/>
      <c r="T95" s="154"/>
      <c r="U95" s="128"/>
      <c r="V95" s="128"/>
      <c r="W95" s="128"/>
      <c r="X95" s="128"/>
      <c r="Y95" s="128"/>
      <c r="Z95" s="128"/>
      <c r="AA95" s="137"/>
      <c r="AB95" s="131"/>
      <c r="AC95" s="131"/>
    </row>
    <row r="96" spans="1:38" s="133" customFormat="1" x14ac:dyDescent="0.25">
      <c r="A96" s="124"/>
      <c r="B96" s="855"/>
      <c r="C96" s="839"/>
      <c r="D96" s="857"/>
      <c r="E96" s="857"/>
      <c r="F96" s="857"/>
      <c r="G96" s="857"/>
      <c r="H96" s="857"/>
      <c r="I96" s="857"/>
      <c r="J96" s="857"/>
      <c r="K96" s="857"/>
      <c r="L96" s="857"/>
      <c r="M96" s="857"/>
      <c r="N96" s="858"/>
      <c r="O96" s="842">
        <f t="shared" si="5"/>
        <v>0</v>
      </c>
      <c r="P96" s="843" t="s">
        <v>251</v>
      </c>
      <c r="Q96" s="844"/>
      <c r="R96" s="832"/>
      <c r="S96" s="154"/>
      <c r="T96" s="154"/>
      <c r="U96" s="128"/>
      <c r="V96" s="128"/>
      <c r="W96" s="128"/>
      <c r="X96" s="128"/>
      <c r="Y96" s="128"/>
      <c r="Z96" s="128"/>
      <c r="AA96" s="131"/>
      <c r="AB96" s="131"/>
      <c r="AC96" s="131"/>
    </row>
    <row r="97" spans="1:29" s="133" customFormat="1" x14ac:dyDescent="0.25">
      <c r="A97" s="124"/>
      <c r="B97" s="838"/>
      <c r="C97" s="839"/>
      <c r="D97" s="857"/>
      <c r="E97" s="857"/>
      <c r="F97" s="857"/>
      <c r="G97" s="857"/>
      <c r="H97" s="857"/>
      <c r="I97" s="857"/>
      <c r="J97" s="857"/>
      <c r="K97" s="857"/>
      <c r="L97" s="857"/>
      <c r="M97" s="857"/>
      <c r="N97" s="858"/>
      <c r="O97" s="842">
        <f t="shared" si="5"/>
        <v>0</v>
      </c>
      <c r="P97" s="843" t="s">
        <v>251</v>
      </c>
      <c r="Q97" s="844"/>
      <c r="R97" s="832"/>
      <c r="S97" s="154"/>
      <c r="T97" s="154"/>
      <c r="U97" s="128"/>
      <c r="V97" s="128"/>
      <c r="W97" s="128"/>
      <c r="X97" s="128"/>
      <c r="Y97" s="128"/>
      <c r="Z97" s="128"/>
      <c r="AA97" s="131"/>
      <c r="AB97" s="131"/>
      <c r="AC97" s="131"/>
    </row>
    <row r="98" spans="1:29" s="133" customFormat="1" x14ac:dyDescent="0.25">
      <c r="A98" s="124"/>
      <c r="B98" s="855"/>
      <c r="C98" s="839"/>
      <c r="D98" s="857"/>
      <c r="E98" s="857"/>
      <c r="F98" s="857"/>
      <c r="G98" s="857"/>
      <c r="H98" s="857"/>
      <c r="I98" s="857"/>
      <c r="J98" s="857"/>
      <c r="K98" s="857"/>
      <c r="L98" s="857"/>
      <c r="M98" s="857"/>
      <c r="N98" s="858"/>
      <c r="O98" s="842">
        <f t="shared" si="5"/>
        <v>0</v>
      </c>
      <c r="P98" s="843" t="s">
        <v>251</v>
      </c>
      <c r="Q98" s="844"/>
      <c r="R98" s="832"/>
      <c r="S98" s="154"/>
      <c r="T98" s="154"/>
      <c r="U98" s="128"/>
      <c r="V98" s="128"/>
      <c r="W98" s="128"/>
      <c r="X98" s="128"/>
      <c r="Y98" s="128"/>
      <c r="Z98" s="128"/>
      <c r="AA98" s="131"/>
      <c r="AB98" s="131"/>
      <c r="AC98" s="131"/>
    </row>
    <row r="99" spans="1:29" s="133" customFormat="1" x14ac:dyDescent="0.25">
      <c r="A99" s="124"/>
      <c r="B99" s="855"/>
      <c r="C99" s="839"/>
      <c r="D99" s="857"/>
      <c r="E99" s="857"/>
      <c r="F99" s="857"/>
      <c r="G99" s="857"/>
      <c r="H99" s="857"/>
      <c r="I99" s="857"/>
      <c r="J99" s="857"/>
      <c r="K99" s="857"/>
      <c r="L99" s="857"/>
      <c r="M99" s="857"/>
      <c r="N99" s="858"/>
      <c r="O99" s="842">
        <f t="shared" si="5"/>
        <v>0</v>
      </c>
      <c r="P99" s="843" t="s">
        <v>251</v>
      </c>
      <c r="Q99" s="844"/>
      <c r="R99" s="832"/>
      <c r="S99" s="154"/>
      <c r="T99" s="154"/>
      <c r="U99" s="128"/>
      <c r="V99" s="128"/>
      <c r="W99" s="128"/>
      <c r="X99" s="128"/>
      <c r="Y99" s="128"/>
      <c r="Z99" s="128"/>
      <c r="AA99" s="131"/>
      <c r="AB99" s="131"/>
      <c r="AC99" s="131"/>
    </row>
    <row r="100" spans="1:29" s="133" customFormat="1" ht="15.75" x14ac:dyDescent="0.25">
      <c r="A100" s="124"/>
      <c r="B100" s="757" t="s">
        <v>216</v>
      </c>
      <c r="C100" s="751">
        <f t="shared" ref="C100:N100" si="6">SUM(C91:C99)</f>
        <v>250</v>
      </c>
      <c r="D100" s="749">
        <f t="shared" si="6"/>
        <v>1890</v>
      </c>
      <c r="E100" s="749">
        <f t="shared" si="6"/>
        <v>1490</v>
      </c>
      <c r="F100" s="749">
        <f t="shared" si="6"/>
        <v>1498</v>
      </c>
      <c r="G100" s="749">
        <f t="shared" si="6"/>
        <v>1660</v>
      </c>
      <c r="H100" s="749">
        <f t="shared" si="6"/>
        <v>1358</v>
      </c>
      <c r="I100" s="749">
        <f t="shared" si="6"/>
        <v>1860</v>
      </c>
      <c r="J100" s="749">
        <f t="shared" si="6"/>
        <v>1328</v>
      </c>
      <c r="K100" s="749">
        <f t="shared" si="6"/>
        <v>1964</v>
      </c>
      <c r="L100" s="749">
        <f t="shared" si="6"/>
        <v>0</v>
      </c>
      <c r="M100" s="749">
        <f t="shared" si="6"/>
        <v>0</v>
      </c>
      <c r="N100" s="750">
        <f t="shared" si="6"/>
        <v>0</v>
      </c>
      <c r="O100" s="748">
        <f t="shared" si="5"/>
        <v>13298</v>
      </c>
      <c r="P100" s="125"/>
      <c r="Q100" s="126"/>
      <c r="R100" s="127"/>
      <c r="S100" s="154"/>
      <c r="T100" s="154"/>
      <c r="U100" s="128"/>
      <c r="V100" s="128"/>
      <c r="W100" s="128"/>
      <c r="X100" s="128"/>
      <c r="Y100" s="128"/>
      <c r="Z100" s="128"/>
      <c r="AA100" s="131"/>
      <c r="AB100" s="131"/>
      <c r="AC100" s="131"/>
    </row>
    <row r="101" spans="1:29" s="133" customFormat="1" ht="15.75" x14ac:dyDescent="0.25">
      <c r="A101" s="124"/>
      <c r="B101" s="1126" t="s">
        <v>207</v>
      </c>
      <c r="C101" s="1127"/>
      <c r="D101" s="1127"/>
      <c r="E101" s="1127"/>
      <c r="F101" s="1127"/>
      <c r="G101" s="1127"/>
      <c r="H101" s="1127"/>
      <c r="I101" s="1127"/>
      <c r="J101" s="1127"/>
      <c r="K101" s="1127"/>
      <c r="L101" s="1127"/>
      <c r="M101" s="1127"/>
      <c r="N101" s="1127"/>
      <c r="O101" s="1127"/>
      <c r="P101" s="1127"/>
      <c r="Q101" s="1127"/>
      <c r="R101" s="1128"/>
      <c r="S101" s="221"/>
      <c r="T101" s="221"/>
      <c r="U101" s="128"/>
      <c r="V101" s="128"/>
      <c r="W101" s="128"/>
      <c r="X101" s="128"/>
      <c r="Y101" s="128"/>
      <c r="Z101" s="128"/>
      <c r="AA101" s="131"/>
      <c r="AB101" s="131"/>
      <c r="AC101" s="131"/>
    </row>
    <row r="102" spans="1:29" s="133" customFormat="1" ht="20.25" customHeight="1" x14ac:dyDescent="0.25">
      <c r="A102" s="124"/>
      <c r="B102" s="443" t="s">
        <v>206</v>
      </c>
      <c r="C102" s="743" t="str">
        <f t="shared" ref="C102:N102" si="7">C72</f>
        <v>Jan</v>
      </c>
      <c r="D102" s="743" t="str">
        <f t="shared" si="7"/>
        <v>Feb</v>
      </c>
      <c r="E102" s="743" t="str">
        <f t="shared" si="7"/>
        <v>Mar</v>
      </c>
      <c r="F102" s="743" t="str">
        <f t="shared" si="7"/>
        <v>Apr</v>
      </c>
      <c r="G102" s="743" t="str">
        <f t="shared" si="7"/>
        <v>May</v>
      </c>
      <c r="H102" s="743" t="str">
        <f t="shared" si="7"/>
        <v>Jun</v>
      </c>
      <c r="I102" s="743" t="str">
        <f t="shared" si="7"/>
        <v>Jul</v>
      </c>
      <c r="J102" s="743" t="str">
        <f t="shared" si="7"/>
        <v>Aug</v>
      </c>
      <c r="K102" s="743" t="str">
        <f t="shared" si="7"/>
        <v>Sept</v>
      </c>
      <c r="L102" s="743" t="str">
        <f t="shared" si="7"/>
        <v>&lt;select&gt;</v>
      </c>
      <c r="M102" s="743" t="str">
        <f t="shared" si="7"/>
        <v>&lt;select&gt;</v>
      </c>
      <c r="N102" s="743" t="str">
        <f t="shared" si="7"/>
        <v>&lt;select&gt;</v>
      </c>
      <c r="O102" s="741"/>
      <c r="P102" s="740"/>
      <c r="Q102" s="740"/>
      <c r="R102" s="742"/>
      <c r="S102" s="154"/>
      <c r="T102" s="154"/>
      <c r="U102" s="128"/>
      <c r="V102" s="128"/>
      <c r="W102" s="128"/>
      <c r="X102" s="128"/>
      <c r="Y102" s="128"/>
      <c r="Z102" s="128"/>
      <c r="AA102" s="131"/>
      <c r="AB102" s="131"/>
      <c r="AC102" s="131"/>
    </row>
    <row r="103" spans="1:29" s="130" customFormat="1" x14ac:dyDescent="0.25">
      <c r="A103" s="124"/>
      <c r="B103" s="838"/>
      <c r="C103" s="839"/>
      <c r="D103" s="857"/>
      <c r="E103" s="857"/>
      <c r="F103" s="857"/>
      <c r="G103" s="857"/>
      <c r="H103" s="857"/>
      <c r="I103" s="857"/>
      <c r="J103" s="857"/>
      <c r="K103" s="857"/>
      <c r="L103" s="857"/>
      <c r="M103" s="857"/>
      <c r="N103" s="858"/>
      <c r="O103" s="842">
        <f t="shared" ref="O103:O112" si="8">SUM(C103:N103)</f>
        <v>0</v>
      </c>
      <c r="P103" s="843" t="s">
        <v>251</v>
      </c>
      <c r="Q103" s="844"/>
      <c r="R103" s="832"/>
      <c r="S103" s="154"/>
      <c r="T103" s="154"/>
      <c r="U103" s="128"/>
      <c r="V103" s="128"/>
      <c r="W103" s="128"/>
      <c r="X103" s="128"/>
      <c r="Y103" s="128"/>
      <c r="Z103" s="128"/>
      <c r="AA103" s="137"/>
      <c r="AB103" s="128"/>
      <c r="AC103" s="128"/>
    </row>
    <row r="104" spans="1:29" s="130" customFormat="1" x14ac:dyDescent="0.25">
      <c r="A104" s="124"/>
      <c r="B104" s="855"/>
      <c r="C104" s="839"/>
      <c r="D104" s="857"/>
      <c r="E104" s="857"/>
      <c r="F104" s="857"/>
      <c r="G104" s="857"/>
      <c r="H104" s="857"/>
      <c r="I104" s="857"/>
      <c r="J104" s="857"/>
      <c r="K104" s="857"/>
      <c r="L104" s="857"/>
      <c r="M104" s="857"/>
      <c r="N104" s="858"/>
      <c r="O104" s="842">
        <f t="shared" si="8"/>
        <v>0</v>
      </c>
      <c r="P104" s="843" t="s">
        <v>251</v>
      </c>
      <c r="Q104" s="844"/>
      <c r="R104" s="832"/>
      <c r="S104" s="154"/>
      <c r="T104" s="154"/>
      <c r="U104" s="128"/>
      <c r="V104" s="128"/>
      <c r="W104" s="128"/>
      <c r="X104" s="128"/>
      <c r="Y104" s="128"/>
      <c r="Z104" s="128"/>
      <c r="AA104" s="137"/>
      <c r="AB104" s="128"/>
      <c r="AC104" s="128"/>
    </row>
    <row r="105" spans="1:29" s="130" customFormat="1" x14ac:dyDescent="0.25">
      <c r="A105" s="124"/>
      <c r="B105" s="855"/>
      <c r="C105" s="839"/>
      <c r="D105" s="857"/>
      <c r="E105" s="857"/>
      <c r="F105" s="857"/>
      <c r="G105" s="857"/>
      <c r="H105" s="857"/>
      <c r="I105" s="857"/>
      <c r="J105" s="857"/>
      <c r="K105" s="857"/>
      <c r="L105" s="857"/>
      <c r="M105" s="857"/>
      <c r="N105" s="858"/>
      <c r="O105" s="842">
        <f t="shared" si="8"/>
        <v>0</v>
      </c>
      <c r="P105" s="843" t="s">
        <v>251</v>
      </c>
      <c r="Q105" s="844"/>
      <c r="R105" s="832"/>
      <c r="S105" s="154"/>
      <c r="T105" s="154"/>
      <c r="U105" s="128"/>
      <c r="V105" s="128"/>
      <c r="W105" s="128"/>
      <c r="X105" s="128"/>
      <c r="Y105" s="128"/>
      <c r="Z105" s="128"/>
      <c r="AA105" s="137"/>
      <c r="AB105" s="128"/>
      <c r="AC105" s="128"/>
    </row>
    <row r="106" spans="1:29" s="130" customFormat="1" x14ac:dyDescent="0.25">
      <c r="A106" s="124"/>
      <c r="B106" s="838"/>
      <c r="C106" s="839"/>
      <c r="D106" s="857"/>
      <c r="E106" s="857"/>
      <c r="F106" s="857"/>
      <c r="G106" s="857"/>
      <c r="H106" s="857"/>
      <c r="I106" s="857"/>
      <c r="J106" s="857"/>
      <c r="K106" s="857"/>
      <c r="L106" s="857"/>
      <c r="M106" s="857"/>
      <c r="N106" s="858"/>
      <c r="O106" s="842">
        <f t="shared" si="8"/>
        <v>0</v>
      </c>
      <c r="P106" s="843" t="s">
        <v>251</v>
      </c>
      <c r="Q106" s="844"/>
      <c r="R106" s="832"/>
      <c r="S106" s="154"/>
      <c r="T106" s="154"/>
      <c r="U106" s="128"/>
      <c r="V106" s="128"/>
      <c r="W106" s="128"/>
      <c r="X106" s="128"/>
      <c r="Y106" s="128"/>
      <c r="Z106" s="128"/>
      <c r="AA106" s="137"/>
      <c r="AB106" s="128"/>
      <c r="AC106" s="128"/>
    </row>
    <row r="107" spans="1:29" s="130" customFormat="1" x14ac:dyDescent="0.25">
      <c r="A107" s="124"/>
      <c r="B107" s="855"/>
      <c r="C107" s="839"/>
      <c r="D107" s="857"/>
      <c r="E107" s="857"/>
      <c r="F107" s="857"/>
      <c r="G107" s="857"/>
      <c r="H107" s="857"/>
      <c r="I107" s="857"/>
      <c r="J107" s="857"/>
      <c r="K107" s="857"/>
      <c r="L107" s="857"/>
      <c r="M107" s="857"/>
      <c r="N107" s="858"/>
      <c r="O107" s="842">
        <f t="shared" si="8"/>
        <v>0</v>
      </c>
      <c r="P107" s="843" t="s">
        <v>251</v>
      </c>
      <c r="Q107" s="844"/>
      <c r="R107" s="832"/>
      <c r="S107" s="154"/>
      <c r="T107" s="154"/>
      <c r="U107" s="128"/>
      <c r="V107" s="128"/>
      <c r="W107" s="128"/>
      <c r="X107" s="128"/>
      <c r="Y107" s="128"/>
      <c r="Z107" s="128"/>
      <c r="AA107" s="137"/>
      <c r="AB107" s="128"/>
      <c r="AC107" s="128"/>
    </row>
    <row r="108" spans="1:29" s="130" customFormat="1" x14ac:dyDescent="0.25">
      <c r="A108" s="124"/>
      <c r="B108" s="855"/>
      <c r="C108" s="839"/>
      <c r="D108" s="857"/>
      <c r="E108" s="857"/>
      <c r="F108" s="857"/>
      <c r="G108" s="857"/>
      <c r="H108" s="857"/>
      <c r="I108" s="857"/>
      <c r="J108" s="857"/>
      <c r="K108" s="857"/>
      <c r="L108" s="857"/>
      <c r="M108" s="857"/>
      <c r="N108" s="858"/>
      <c r="O108" s="842">
        <f t="shared" si="8"/>
        <v>0</v>
      </c>
      <c r="P108" s="843" t="s">
        <v>251</v>
      </c>
      <c r="Q108" s="844"/>
      <c r="R108" s="832"/>
      <c r="S108" s="154"/>
      <c r="T108" s="154"/>
      <c r="U108" s="128"/>
      <c r="V108" s="128"/>
      <c r="W108" s="128"/>
      <c r="X108" s="128"/>
      <c r="Y108" s="128"/>
      <c r="Z108" s="128"/>
      <c r="AA108" s="446"/>
      <c r="AB108" s="128"/>
      <c r="AC108" s="128"/>
    </row>
    <row r="109" spans="1:29" s="130" customFormat="1" x14ac:dyDescent="0.25">
      <c r="A109" s="124"/>
      <c r="B109" s="838"/>
      <c r="C109" s="839"/>
      <c r="D109" s="857"/>
      <c r="E109" s="857"/>
      <c r="F109" s="857"/>
      <c r="G109" s="857"/>
      <c r="H109" s="857"/>
      <c r="I109" s="857"/>
      <c r="J109" s="857"/>
      <c r="K109" s="857"/>
      <c r="L109" s="857"/>
      <c r="M109" s="857"/>
      <c r="N109" s="858"/>
      <c r="O109" s="842">
        <f t="shared" si="8"/>
        <v>0</v>
      </c>
      <c r="P109" s="843" t="s">
        <v>251</v>
      </c>
      <c r="Q109" s="844"/>
      <c r="R109" s="832"/>
      <c r="S109" s="154"/>
      <c r="T109" s="154"/>
      <c r="U109" s="128"/>
      <c r="V109" s="128"/>
      <c r="W109" s="128"/>
      <c r="X109" s="128"/>
      <c r="Y109" s="128"/>
      <c r="Z109" s="128"/>
      <c r="AA109" s="446"/>
      <c r="AB109" s="128"/>
      <c r="AC109" s="128"/>
    </row>
    <row r="110" spans="1:29" s="130" customFormat="1" x14ac:dyDescent="0.25">
      <c r="A110" s="124"/>
      <c r="B110" s="855"/>
      <c r="C110" s="839"/>
      <c r="D110" s="857"/>
      <c r="E110" s="857"/>
      <c r="F110" s="857"/>
      <c r="G110" s="857"/>
      <c r="H110" s="857"/>
      <c r="I110" s="857"/>
      <c r="J110" s="857"/>
      <c r="K110" s="857"/>
      <c r="L110" s="857"/>
      <c r="M110" s="857"/>
      <c r="N110" s="858"/>
      <c r="O110" s="842">
        <f t="shared" si="8"/>
        <v>0</v>
      </c>
      <c r="P110" s="843" t="s">
        <v>251</v>
      </c>
      <c r="Q110" s="844"/>
      <c r="R110" s="832"/>
      <c r="S110" s="154"/>
      <c r="T110" s="154"/>
      <c r="U110" s="128"/>
      <c r="V110" s="128"/>
      <c r="W110" s="128"/>
      <c r="X110" s="128"/>
      <c r="Y110" s="128"/>
      <c r="Z110" s="128"/>
      <c r="AA110" s="137"/>
      <c r="AB110" s="128"/>
      <c r="AC110" s="128"/>
    </row>
    <row r="111" spans="1:29" s="130" customFormat="1" x14ac:dyDescent="0.25">
      <c r="A111" s="124"/>
      <c r="B111" s="855"/>
      <c r="C111" s="839"/>
      <c r="D111" s="857"/>
      <c r="E111" s="857"/>
      <c r="F111" s="857"/>
      <c r="G111" s="857"/>
      <c r="H111" s="857"/>
      <c r="I111" s="857"/>
      <c r="J111" s="857"/>
      <c r="K111" s="857"/>
      <c r="L111" s="857"/>
      <c r="M111" s="857"/>
      <c r="N111" s="858"/>
      <c r="O111" s="842">
        <f t="shared" si="8"/>
        <v>0</v>
      </c>
      <c r="P111" s="843" t="s">
        <v>251</v>
      </c>
      <c r="Q111" s="844"/>
      <c r="R111" s="832"/>
      <c r="S111" s="154"/>
      <c r="T111" s="154"/>
      <c r="U111" s="128"/>
      <c r="V111" s="128"/>
      <c r="W111" s="128"/>
      <c r="X111" s="128"/>
      <c r="Y111" s="128"/>
      <c r="Z111" s="128"/>
      <c r="AA111" s="137"/>
      <c r="AB111" s="128"/>
      <c r="AC111" s="128"/>
    </row>
    <row r="112" spans="1:29" s="130" customFormat="1" ht="15.75" x14ac:dyDescent="0.25">
      <c r="A112" s="124"/>
      <c r="B112" s="757" t="s">
        <v>214</v>
      </c>
      <c r="C112" s="751">
        <f t="shared" ref="C112:N112" si="9">SUM(C103:C111)</f>
        <v>0</v>
      </c>
      <c r="D112" s="749">
        <f t="shared" si="9"/>
        <v>0</v>
      </c>
      <c r="E112" s="749">
        <f t="shared" si="9"/>
        <v>0</v>
      </c>
      <c r="F112" s="749">
        <f t="shared" si="9"/>
        <v>0</v>
      </c>
      <c r="G112" s="749">
        <f t="shared" si="9"/>
        <v>0</v>
      </c>
      <c r="H112" s="749">
        <f t="shared" si="9"/>
        <v>0</v>
      </c>
      <c r="I112" s="749">
        <f t="shared" si="9"/>
        <v>0</v>
      </c>
      <c r="J112" s="749">
        <f t="shared" si="9"/>
        <v>0</v>
      </c>
      <c r="K112" s="749">
        <f t="shared" si="9"/>
        <v>0</v>
      </c>
      <c r="L112" s="749">
        <f t="shared" si="9"/>
        <v>0</v>
      </c>
      <c r="M112" s="749">
        <f t="shared" si="9"/>
        <v>0</v>
      </c>
      <c r="N112" s="750">
        <f t="shared" si="9"/>
        <v>0</v>
      </c>
      <c r="O112" s="748">
        <f t="shared" si="8"/>
        <v>0</v>
      </c>
      <c r="P112" s="125"/>
      <c r="Q112" s="126"/>
      <c r="R112" s="127"/>
      <c r="S112" s="154"/>
      <c r="T112" s="154"/>
      <c r="U112" s="128"/>
      <c r="V112" s="128"/>
      <c r="W112" s="128"/>
      <c r="X112" s="128"/>
      <c r="Y112" s="128"/>
      <c r="Z112" s="128"/>
      <c r="AA112" s="137"/>
      <c r="AB112" s="128"/>
      <c r="AC112" s="128"/>
    </row>
    <row r="113" spans="1:29" s="133" customFormat="1" ht="15.75" x14ac:dyDescent="0.25">
      <c r="A113" s="124"/>
      <c r="B113" s="1126" t="s">
        <v>754</v>
      </c>
      <c r="C113" s="1127"/>
      <c r="D113" s="1127"/>
      <c r="E113" s="1127"/>
      <c r="F113" s="1127"/>
      <c r="G113" s="1127"/>
      <c r="H113" s="1127"/>
      <c r="I113" s="1127"/>
      <c r="J113" s="1127"/>
      <c r="K113" s="1127"/>
      <c r="L113" s="1127"/>
      <c r="M113" s="1127"/>
      <c r="N113" s="1127"/>
      <c r="O113" s="1127"/>
      <c r="P113" s="1127"/>
      <c r="Q113" s="1127"/>
      <c r="R113" s="1128"/>
      <c r="S113" s="221"/>
      <c r="T113" s="221"/>
      <c r="U113" s="128"/>
    </row>
    <row r="114" spans="1:29" s="133" customFormat="1" ht="20.25" customHeight="1" x14ac:dyDescent="0.25">
      <c r="A114" s="124"/>
      <c r="B114" s="443" t="s">
        <v>206</v>
      </c>
      <c r="C114" s="743" t="str">
        <f t="shared" ref="C114:N114" si="10">C72</f>
        <v>Jan</v>
      </c>
      <c r="D114" s="743" t="str">
        <f t="shared" si="10"/>
        <v>Feb</v>
      </c>
      <c r="E114" s="743" t="str">
        <f t="shared" si="10"/>
        <v>Mar</v>
      </c>
      <c r="F114" s="743" t="str">
        <f t="shared" si="10"/>
        <v>Apr</v>
      </c>
      <c r="G114" s="743" t="str">
        <f t="shared" si="10"/>
        <v>May</v>
      </c>
      <c r="H114" s="743" t="str">
        <f t="shared" si="10"/>
        <v>Jun</v>
      </c>
      <c r="I114" s="743" t="str">
        <f t="shared" si="10"/>
        <v>Jul</v>
      </c>
      <c r="J114" s="743" t="str">
        <f t="shared" si="10"/>
        <v>Aug</v>
      </c>
      <c r="K114" s="743" t="str">
        <f t="shared" si="10"/>
        <v>Sept</v>
      </c>
      <c r="L114" s="743" t="str">
        <f t="shared" si="10"/>
        <v>&lt;select&gt;</v>
      </c>
      <c r="M114" s="743" t="str">
        <f t="shared" si="10"/>
        <v>&lt;select&gt;</v>
      </c>
      <c r="N114" s="743" t="str">
        <f t="shared" si="10"/>
        <v>&lt;select&gt;</v>
      </c>
      <c r="O114" s="741"/>
      <c r="P114" s="740"/>
      <c r="Q114" s="740"/>
      <c r="R114" s="742"/>
      <c r="S114" s="154"/>
      <c r="T114" s="154"/>
      <c r="U114" s="128"/>
      <c r="V114" s="128"/>
      <c r="W114" s="128"/>
      <c r="X114" s="128"/>
      <c r="Y114" s="128"/>
      <c r="Z114" s="128"/>
      <c r="AA114" s="131"/>
      <c r="AB114" s="131"/>
      <c r="AC114" s="131"/>
    </row>
    <row r="115" spans="1:29" s="133" customFormat="1" ht="165" x14ac:dyDescent="0.25">
      <c r="A115" s="124"/>
      <c r="B115" s="823" t="s">
        <v>797</v>
      </c>
      <c r="C115" s="859">
        <v>2848</v>
      </c>
      <c r="D115" s="860">
        <v>2848</v>
      </c>
      <c r="E115" s="860">
        <v>2848</v>
      </c>
      <c r="F115" s="860">
        <v>2848</v>
      </c>
      <c r="G115" s="860">
        <v>2848</v>
      </c>
      <c r="H115" s="860">
        <v>2848</v>
      </c>
      <c r="I115" s="860">
        <v>2848</v>
      </c>
      <c r="J115" s="860">
        <v>2848</v>
      </c>
      <c r="K115" s="860">
        <v>2848</v>
      </c>
      <c r="L115" s="860"/>
      <c r="M115" s="860"/>
      <c r="N115" s="861"/>
      <c r="O115" s="842">
        <f t="shared" ref="O115:O124" si="11">SUM(C115:N115)</f>
        <v>25632</v>
      </c>
      <c r="P115" s="764" t="s">
        <v>211</v>
      </c>
      <c r="Q115" s="854" t="s">
        <v>809</v>
      </c>
      <c r="R115" s="850"/>
      <c r="S115" s="154"/>
      <c r="T115" s="154"/>
      <c r="U115" s="128"/>
    </row>
    <row r="116" spans="1:29" s="133" customFormat="1" ht="60" x14ac:dyDescent="0.25">
      <c r="A116" s="124"/>
      <c r="B116" s="851" t="s">
        <v>798</v>
      </c>
      <c r="C116" s="837"/>
      <c r="D116" s="827"/>
      <c r="E116" s="827">
        <v>309</v>
      </c>
      <c r="F116" s="827">
        <v>259</v>
      </c>
      <c r="G116" s="827">
        <v>300</v>
      </c>
      <c r="H116" s="827">
        <v>275</v>
      </c>
      <c r="I116" s="827">
        <v>240</v>
      </c>
      <c r="J116" s="827">
        <v>256</v>
      </c>
      <c r="K116" s="827">
        <v>241</v>
      </c>
      <c r="L116" s="827"/>
      <c r="M116" s="827"/>
      <c r="N116" s="828"/>
      <c r="O116" s="842">
        <f t="shared" si="11"/>
        <v>1880</v>
      </c>
      <c r="P116" s="764" t="s">
        <v>211</v>
      </c>
      <c r="Q116" s="831" t="s">
        <v>810</v>
      </c>
      <c r="R116" s="832"/>
      <c r="S116" s="154"/>
      <c r="T116" s="154"/>
      <c r="U116" s="128"/>
    </row>
    <row r="117" spans="1:29" s="133" customFormat="1" x14ac:dyDescent="0.25">
      <c r="A117" s="124"/>
      <c r="B117" s="855"/>
      <c r="C117" s="839"/>
      <c r="D117" s="857"/>
      <c r="E117" s="857"/>
      <c r="F117" s="857"/>
      <c r="G117" s="857"/>
      <c r="H117" s="857"/>
      <c r="I117" s="857"/>
      <c r="J117" s="857"/>
      <c r="K117" s="857"/>
      <c r="L117" s="857"/>
      <c r="M117" s="857"/>
      <c r="N117" s="858"/>
      <c r="O117" s="842">
        <f t="shared" si="11"/>
        <v>0</v>
      </c>
      <c r="P117" s="764" t="s">
        <v>211</v>
      </c>
      <c r="Q117" s="844"/>
      <c r="R117" s="832"/>
      <c r="S117" s="154"/>
      <c r="T117" s="154"/>
      <c r="U117" s="128"/>
    </row>
    <row r="118" spans="1:29" s="133" customFormat="1" x14ac:dyDescent="0.25">
      <c r="A118" s="124"/>
      <c r="B118" s="838"/>
      <c r="C118" s="839"/>
      <c r="D118" s="857"/>
      <c r="E118" s="857"/>
      <c r="F118" s="857"/>
      <c r="G118" s="857"/>
      <c r="H118" s="857"/>
      <c r="I118" s="857"/>
      <c r="J118" s="857"/>
      <c r="K118" s="857"/>
      <c r="L118" s="857"/>
      <c r="M118" s="857"/>
      <c r="N118" s="858"/>
      <c r="O118" s="842">
        <f t="shared" si="11"/>
        <v>0</v>
      </c>
      <c r="P118" s="764" t="s">
        <v>211</v>
      </c>
      <c r="Q118" s="844"/>
      <c r="R118" s="832"/>
      <c r="S118" s="154"/>
      <c r="T118" s="154"/>
      <c r="U118" s="128"/>
    </row>
    <row r="119" spans="1:29" s="133" customFormat="1" x14ac:dyDescent="0.25">
      <c r="A119" s="124"/>
      <c r="B119" s="855"/>
      <c r="C119" s="839"/>
      <c r="D119" s="857"/>
      <c r="E119" s="857"/>
      <c r="F119" s="857"/>
      <c r="G119" s="857"/>
      <c r="H119" s="857"/>
      <c r="I119" s="857"/>
      <c r="J119" s="857"/>
      <c r="K119" s="857"/>
      <c r="L119" s="857"/>
      <c r="M119" s="857"/>
      <c r="N119" s="858"/>
      <c r="O119" s="842">
        <f t="shared" si="11"/>
        <v>0</v>
      </c>
      <c r="P119" s="764" t="s">
        <v>211</v>
      </c>
      <c r="Q119" s="844"/>
      <c r="R119" s="832"/>
      <c r="S119" s="154"/>
      <c r="T119" s="154"/>
      <c r="U119" s="128"/>
    </row>
    <row r="120" spans="1:29" s="133" customFormat="1" x14ac:dyDescent="0.25">
      <c r="A120" s="124"/>
      <c r="B120" s="855"/>
      <c r="C120" s="839"/>
      <c r="D120" s="857"/>
      <c r="E120" s="857"/>
      <c r="F120" s="857"/>
      <c r="G120" s="857"/>
      <c r="H120" s="857"/>
      <c r="I120" s="857"/>
      <c r="J120" s="857"/>
      <c r="K120" s="857"/>
      <c r="L120" s="857"/>
      <c r="M120" s="857"/>
      <c r="N120" s="858"/>
      <c r="O120" s="842">
        <f t="shared" si="11"/>
        <v>0</v>
      </c>
      <c r="P120" s="764" t="s">
        <v>211</v>
      </c>
      <c r="Q120" s="844"/>
      <c r="R120" s="832"/>
      <c r="S120" s="154"/>
      <c r="T120" s="154"/>
      <c r="U120" s="128"/>
    </row>
    <row r="121" spans="1:29" s="133" customFormat="1" x14ac:dyDescent="0.25">
      <c r="A121" s="124"/>
      <c r="B121" s="838"/>
      <c r="C121" s="839"/>
      <c r="D121" s="857"/>
      <c r="E121" s="857"/>
      <c r="F121" s="857"/>
      <c r="G121" s="857"/>
      <c r="H121" s="857"/>
      <c r="I121" s="857"/>
      <c r="J121" s="857"/>
      <c r="K121" s="857"/>
      <c r="L121" s="857"/>
      <c r="M121" s="857"/>
      <c r="N121" s="858"/>
      <c r="O121" s="842">
        <f t="shared" si="11"/>
        <v>0</v>
      </c>
      <c r="P121" s="764" t="s">
        <v>211</v>
      </c>
      <c r="Q121" s="844"/>
      <c r="R121" s="832"/>
      <c r="S121" s="154"/>
      <c r="T121" s="154"/>
      <c r="U121" s="128"/>
    </row>
    <row r="122" spans="1:29" s="133" customFormat="1" x14ac:dyDescent="0.25">
      <c r="A122" s="124"/>
      <c r="B122" s="855"/>
      <c r="C122" s="839"/>
      <c r="D122" s="857"/>
      <c r="E122" s="857"/>
      <c r="F122" s="857"/>
      <c r="G122" s="857"/>
      <c r="H122" s="857"/>
      <c r="I122" s="857"/>
      <c r="J122" s="857"/>
      <c r="K122" s="857"/>
      <c r="L122" s="857"/>
      <c r="M122" s="857"/>
      <c r="N122" s="858"/>
      <c r="O122" s="842">
        <f t="shared" si="11"/>
        <v>0</v>
      </c>
      <c r="P122" s="764" t="s">
        <v>211</v>
      </c>
      <c r="Q122" s="844"/>
      <c r="R122" s="832"/>
      <c r="S122" s="154"/>
      <c r="T122" s="154"/>
      <c r="U122" s="128"/>
    </row>
    <row r="123" spans="1:29" s="133" customFormat="1" x14ac:dyDescent="0.25">
      <c r="A123" s="124"/>
      <c r="B123" s="855"/>
      <c r="C123" s="862"/>
      <c r="D123" s="863"/>
      <c r="E123" s="863"/>
      <c r="F123" s="863"/>
      <c r="G123" s="863"/>
      <c r="H123" s="863"/>
      <c r="I123" s="863"/>
      <c r="J123" s="863"/>
      <c r="K123" s="863"/>
      <c r="L123" s="863"/>
      <c r="M123" s="863"/>
      <c r="N123" s="864"/>
      <c r="O123" s="842">
        <f t="shared" si="11"/>
        <v>0</v>
      </c>
      <c r="P123" s="764" t="s">
        <v>211</v>
      </c>
      <c r="Q123" s="865"/>
      <c r="R123" s="866"/>
      <c r="S123" s="154"/>
      <c r="T123" s="154"/>
      <c r="U123" s="128"/>
    </row>
    <row r="124" spans="1:29" s="133" customFormat="1" ht="15.75" x14ac:dyDescent="0.25">
      <c r="A124" s="124"/>
      <c r="B124" s="755" t="s">
        <v>755</v>
      </c>
      <c r="C124" s="751">
        <f t="shared" ref="C124:N124" si="12">SUM(C115:C123)</f>
        <v>2848</v>
      </c>
      <c r="D124" s="749">
        <f t="shared" si="12"/>
        <v>2848</v>
      </c>
      <c r="E124" s="749">
        <f t="shared" si="12"/>
        <v>3157</v>
      </c>
      <c r="F124" s="749">
        <f t="shared" si="12"/>
        <v>3107</v>
      </c>
      <c r="G124" s="749">
        <f t="shared" si="12"/>
        <v>3148</v>
      </c>
      <c r="H124" s="749">
        <f t="shared" si="12"/>
        <v>3123</v>
      </c>
      <c r="I124" s="749">
        <f t="shared" si="12"/>
        <v>3088</v>
      </c>
      <c r="J124" s="749">
        <f t="shared" si="12"/>
        <v>3104</v>
      </c>
      <c r="K124" s="749">
        <f t="shared" si="12"/>
        <v>3089</v>
      </c>
      <c r="L124" s="749">
        <f t="shared" si="12"/>
        <v>0</v>
      </c>
      <c r="M124" s="749">
        <f t="shared" si="12"/>
        <v>0</v>
      </c>
      <c r="N124" s="750">
        <f t="shared" si="12"/>
        <v>0</v>
      </c>
      <c r="O124" s="748">
        <f t="shared" si="11"/>
        <v>27512</v>
      </c>
      <c r="P124" s="134" t="s">
        <v>211</v>
      </c>
      <c r="Q124" s="135"/>
      <c r="R124" s="136"/>
      <c r="S124" s="154"/>
      <c r="T124" s="154"/>
      <c r="U124" s="128"/>
    </row>
    <row r="125" spans="1:29" s="133" customFormat="1" ht="16.5" customHeight="1" x14ac:dyDescent="0.25">
      <c r="A125" s="124"/>
      <c r="B125" s="1126" t="s">
        <v>302</v>
      </c>
      <c r="C125" s="1127"/>
      <c r="D125" s="1127"/>
      <c r="E125" s="1127"/>
      <c r="F125" s="1127"/>
      <c r="G125" s="1127"/>
      <c r="H125" s="1127"/>
      <c r="I125" s="1127"/>
      <c r="J125" s="1127"/>
      <c r="K125" s="1127"/>
      <c r="L125" s="1127"/>
      <c r="M125" s="1127"/>
      <c r="N125" s="1127"/>
      <c r="O125" s="1127"/>
      <c r="P125" s="1127"/>
      <c r="Q125" s="1127"/>
      <c r="R125" s="1128"/>
      <c r="S125" s="221"/>
      <c r="T125" s="221"/>
      <c r="U125" s="128"/>
      <c r="V125" s="128"/>
      <c r="W125" s="128"/>
      <c r="X125" s="128"/>
      <c r="Y125" s="128"/>
      <c r="Z125" s="128"/>
      <c r="AA125" s="131"/>
      <c r="AB125" s="798"/>
      <c r="AC125" s="131"/>
    </row>
    <row r="126" spans="1:29" s="133" customFormat="1" ht="20.25" customHeight="1" x14ac:dyDescent="0.25">
      <c r="A126" s="124"/>
      <c r="B126" s="443" t="s">
        <v>206</v>
      </c>
      <c r="C126" s="743" t="str">
        <f t="shared" ref="C126:N126" si="13">C72</f>
        <v>Jan</v>
      </c>
      <c r="D126" s="743" t="str">
        <f t="shared" si="13"/>
        <v>Feb</v>
      </c>
      <c r="E126" s="743" t="str">
        <f t="shared" si="13"/>
        <v>Mar</v>
      </c>
      <c r="F126" s="743" t="str">
        <f t="shared" si="13"/>
        <v>Apr</v>
      </c>
      <c r="G126" s="743" t="str">
        <f t="shared" si="13"/>
        <v>May</v>
      </c>
      <c r="H126" s="743" t="str">
        <f t="shared" si="13"/>
        <v>Jun</v>
      </c>
      <c r="I126" s="743" t="str">
        <f t="shared" si="13"/>
        <v>Jul</v>
      </c>
      <c r="J126" s="743" t="str">
        <f t="shared" si="13"/>
        <v>Aug</v>
      </c>
      <c r="K126" s="743" t="str">
        <f t="shared" si="13"/>
        <v>Sept</v>
      </c>
      <c r="L126" s="743" t="str">
        <f t="shared" si="13"/>
        <v>&lt;select&gt;</v>
      </c>
      <c r="M126" s="743" t="str">
        <f t="shared" si="13"/>
        <v>&lt;select&gt;</v>
      </c>
      <c r="N126" s="743" t="str">
        <f t="shared" si="13"/>
        <v>&lt;select&gt;</v>
      </c>
      <c r="O126" s="741"/>
      <c r="P126" s="740"/>
      <c r="Q126" s="740"/>
      <c r="R126" s="742"/>
      <c r="S126" s="154"/>
      <c r="T126" s="154"/>
      <c r="U126" s="128"/>
      <c r="V126" s="128"/>
      <c r="W126" s="128"/>
      <c r="X126" s="128"/>
      <c r="Y126" s="128"/>
      <c r="Z126" s="128"/>
      <c r="AA126" s="131"/>
      <c r="AB126" s="131"/>
      <c r="AC126" s="131"/>
    </row>
    <row r="127" spans="1:29" s="133" customFormat="1" ht="15.75" x14ac:dyDescent="0.25">
      <c r="A127" s="124"/>
      <c r="B127" s="823"/>
      <c r="C127" s="837"/>
      <c r="D127" s="867"/>
      <c r="E127" s="867"/>
      <c r="F127" s="867"/>
      <c r="G127" s="867"/>
      <c r="H127" s="867"/>
      <c r="I127" s="867"/>
      <c r="J127" s="867"/>
      <c r="K127" s="867"/>
      <c r="L127" s="867"/>
      <c r="M127" s="867"/>
      <c r="N127" s="868"/>
      <c r="O127" s="829">
        <f t="shared" ref="O127" si="14">SUM(C127:N127)</f>
        <v>0</v>
      </c>
      <c r="P127" s="830" t="s">
        <v>251</v>
      </c>
      <c r="Q127" s="831"/>
      <c r="R127" s="832"/>
      <c r="S127" s="154"/>
      <c r="T127" s="154"/>
      <c r="U127" s="128"/>
      <c r="V127" s="128"/>
      <c r="W127" s="128"/>
      <c r="X127" s="128"/>
      <c r="Y127" s="128"/>
      <c r="Z127" s="128"/>
      <c r="AA127" s="131"/>
      <c r="AB127" s="798"/>
      <c r="AC127" s="131"/>
    </row>
    <row r="128" spans="1:29" s="133" customFormat="1" ht="15.75" x14ac:dyDescent="0.25">
      <c r="A128" s="124"/>
      <c r="B128" s="838"/>
      <c r="C128" s="839"/>
      <c r="D128" s="869"/>
      <c r="E128" s="869"/>
      <c r="F128" s="869"/>
      <c r="G128" s="869"/>
      <c r="H128" s="869"/>
      <c r="I128" s="869"/>
      <c r="J128" s="869"/>
      <c r="K128" s="869"/>
      <c r="L128" s="869"/>
      <c r="M128" s="869"/>
      <c r="N128" s="870"/>
      <c r="O128" s="842">
        <f t="shared" ref="O128:O132" si="15">SUM(C128:N128)</f>
        <v>0</v>
      </c>
      <c r="P128" s="843" t="s">
        <v>251</v>
      </c>
      <c r="Q128" s="844"/>
      <c r="R128" s="832"/>
      <c r="S128" s="154"/>
      <c r="T128" s="154"/>
      <c r="U128" s="128"/>
      <c r="V128" s="128"/>
      <c r="W128" s="128"/>
      <c r="X128" s="128"/>
      <c r="Y128" s="128"/>
      <c r="Z128" s="128"/>
      <c r="AA128" s="131"/>
      <c r="AB128" s="798"/>
      <c r="AC128" s="131"/>
    </row>
    <row r="129" spans="1:29" s="133" customFormat="1" ht="15.75" x14ac:dyDescent="0.25">
      <c r="A129" s="124"/>
      <c r="B129" s="838"/>
      <c r="C129" s="839"/>
      <c r="D129" s="869"/>
      <c r="E129" s="869"/>
      <c r="F129" s="869"/>
      <c r="G129" s="869"/>
      <c r="H129" s="869"/>
      <c r="I129" s="869"/>
      <c r="J129" s="869"/>
      <c r="K129" s="869"/>
      <c r="L129" s="869"/>
      <c r="M129" s="869"/>
      <c r="N129" s="870"/>
      <c r="O129" s="842">
        <f t="shared" si="15"/>
        <v>0</v>
      </c>
      <c r="P129" s="843" t="s">
        <v>251</v>
      </c>
      <c r="Q129" s="844"/>
      <c r="R129" s="832"/>
      <c r="S129" s="154"/>
      <c r="T129" s="154"/>
      <c r="U129" s="128"/>
      <c r="V129" s="128"/>
      <c r="W129" s="128"/>
      <c r="X129" s="128"/>
      <c r="Y129" s="128"/>
      <c r="Z129" s="128"/>
      <c r="AA129" s="131"/>
      <c r="AB129" s="798"/>
      <c r="AC129" s="131"/>
    </row>
    <row r="130" spans="1:29" s="133" customFormat="1" ht="15.75" x14ac:dyDescent="0.25">
      <c r="A130" s="124"/>
      <c r="B130" s="838"/>
      <c r="C130" s="839"/>
      <c r="D130" s="869"/>
      <c r="E130" s="869"/>
      <c r="F130" s="869"/>
      <c r="G130" s="869"/>
      <c r="H130" s="869"/>
      <c r="I130" s="869"/>
      <c r="J130" s="869"/>
      <c r="K130" s="869"/>
      <c r="L130" s="869"/>
      <c r="M130" s="869"/>
      <c r="N130" s="870"/>
      <c r="O130" s="842">
        <f t="shared" si="15"/>
        <v>0</v>
      </c>
      <c r="P130" s="843" t="s">
        <v>251</v>
      </c>
      <c r="Q130" s="844"/>
      <c r="R130" s="832"/>
      <c r="S130" s="154"/>
      <c r="T130" s="154"/>
      <c r="U130" s="128"/>
      <c r="V130" s="128"/>
      <c r="W130" s="128"/>
      <c r="X130" s="128"/>
      <c r="Y130" s="128"/>
      <c r="Z130" s="128"/>
      <c r="AA130" s="131"/>
      <c r="AB130" s="798"/>
      <c r="AC130" s="131"/>
    </row>
    <row r="131" spans="1:29" s="133" customFormat="1" ht="15.75" x14ac:dyDescent="0.25">
      <c r="A131" s="124"/>
      <c r="B131" s="838"/>
      <c r="C131" s="839"/>
      <c r="D131" s="869"/>
      <c r="E131" s="869"/>
      <c r="F131" s="869"/>
      <c r="G131" s="869"/>
      <c r="H131" s="869"/>
      <c r="I131" s="869"/>
      <c r="J131" s="869"/>
      <c r="K131" s="869"/>
      <c r="L131" s="869"/>
      <c r="M131" s="869"/>
      <c r="N131" s="870"/>
      <c r="O131" s="842">
        <f t="shared" si="15"/>
        <v>0</v>
      </c>
      <c r="P131" s="843" t="s">
        <v>251</v>
      </c>
      <c r="Q131" s="844"/>
      <c r="R131" s="832"/>
      <c r="S131" s="154"/>
      <c r="T131" s="154"/>
      <c r="U131" s="128"/>
      <c r="V131" s="128"/>
      <c r="W131" s="128"/>
      <c r="X131" s="128"/>
      <c r="Y131" s="128"/>
      <c r="Z131" s="128"/>
      <c r="AA131" s="131"/>
      <c r="AB131" s="798"/>
      <c r="AC131" s="131"/>
    </row>
    <row r="132" spans="1:29" s="133" customFormat="1" ht="16.5" customHeight="1" x14ac:dyDescent="0.25">
      <c r="A132" s="124"/>
      <c r="B132" s="757" t="s">
        <v>217</v>
      </c>
      <c r="C132" s="745">
        <f t="shared" ref="C132:N132" si="16">SUM(C127:C131)</f>
        <v>0</v>
      </c>
      <c r="D132" s="749">
        <f t="shared" si="16"/>
        <v>0</v>
      </c>
      <c r="E132" s="749">
        <f t="shared" si="16"/>
        <v>0</v>
      </c>
      <c r="F132" s="749">
        <f t="shared" si="16"/>
        <v>0</v>
      </c>
      <c r="G132" s="749">
        <f t="shared" si="16"/>
        <v>0</v>
      </c>
      <c r="H132" s="749">
        <f t="shared" si="16"/>
        <v>0</v>
      </c>
      <c r="I132" s="749">
        <f t="shared" si="16"/>
        <v>0</v>
      </c>
      <c r="J132" s="749">
        <f t="shared" si="16"/>
        <v>0</v>
      </c>
      <c r="K132" s="749">
        <f t="shared" si="16"/>
        <v>0</v>
      </c>
      <c r="L132" s="749">
        <f t="shared" si="16"/>
        <v>0</v>
      </c>
      <c r="M132" s="749">
        <f t="shared" si="16"/>
        <v>0</v>
      </c>
      <c r="N132" s="750">
        <f t="shared" si="16"/>
        <v>0</v>
      </c>
      <c r="O132" s="748">
        <f t="shared" si="15"/>
        <v>0</v>
      </c>
      <c r="P132" s="125"/>
      <c r="Q132" s="126"/>
      <c r="R132" s="127"/>
      <c r="S132" s="154"/>
      <c r="T132" s="154"/>
      <c r="U132" s="128"/>
      <c r="V132" s="128"/>
      <c r="W132" s="128"/>
      <c r="X132" s="128"/>
      <c r="Y132" s="128"/>
      <c r="Z132" s="128"/>
      <c r="AA132" s="131"/>
      <c r="AB132" s="798"/>
      <c r="AC132" s="131"/>
    </row>
    <row r="133" spans="1:29" s="133" customFormat="1" ht="16.5" customHeight="1" x14ac:dyDescent="0.25">
      <c r="A133" s="124"/>
      <c r="B133" s="1126" t="s">
        <v>305</v>
      </c>
      <c r="C133" s="1127"/>
      <c r="D133" s="1127"/>
      <c r="E133" s="1127"/>
      <c r="F133" s="1127"/>
      <c r="G133" s="1127"/>
      <c r="H133" s="1127"/>
      <c r="I133" s="1127"/>
      <c r="J133" s="1127"/>
      <c r="K133" s="1127"/>
      <c r="L133" s="1127"/>
      <c r="M133" s="1127"/>
      <c r="N133" s="1127"/>
      <c r="O133" s="1127"/>
      <c r="P133" s="1127"/>
      <c r="Q133" s="1127"/>
      <c r="R133" s="1128"/>
      <c r="S133" s="221"/>
      <c r="T133" s="221"/>
      <c r="U133" s="128"/>
      <c r="V133" s="128"/>
      <c r="W133" s="128"/>
      <c r="X133" s="128"/>
      <c r="Y133" s="128"/>
      <c r="Z133" s="128"/>
      <c r="AA133" s="131"/>
      <c r="AB133" s="798"/>
      <c r="AC133" s="131"/>
    </row>
    <row r="134" spans="1:29" s="133" customFormat="1" ht="20.25" customHeight="1" x14ac:dyDescent="0.25">
      <c r="A134" s="124"/>
      <c r="B134" s="443" t="s">
        <v>206</v>
      </c>
      <c r="C134" s="743" t="str">
        <f t="shared" ref="C134:N134" si="17">C72</f>
        <v>Jan</v>
      </c>
      <c r="D134" s="743" t="str">
        <f t="shared" si="17"/>
        <v>Feb</v>
      </c>
      <c r="E134" s="743" t="str">
        <f t="shared" si="17"/>
        <v>Mar</v>
      </c>
      <c r="F134" s="743" t="str">
        <f t="shared" si="17"/>
        <v>Apr</v>
      </c>
      <c r="G134" s="743" t="str">
        <f t="shared" si="17"/>
        <v>May</v>
      </c>
      <c r="H134" s="743" t="str">
        <f t="shared" si="17"/>
        <v>Jun</v>
      </c>
      <c r="I134" s="743" t="str">
        <f t="shared" si="17"/>
        <v>Jul</v>
      </c>
      <c r="J134" s="743" t="str">
        <f t="shared" si="17"/>
        <v>Aug</v>
      </c>
      <c r="K134" s="743" t="str">
        <f t="shared" si="17"/>
        <v>Sept</v>
      </c>
      <c r="L134" s="743" t="str">
        <f t="shared" si="17"/>
        <v>&lt;select&gt;</v>
      </c>
      <c r="M134" s="743" t="str">
        <f t="shared" si="17"/>
        <v>&lt;select&gt;</v>
      </c>
      <c r="N134" s="743" t="str">
        <f t="shared" si="17"/>
        <v>&lt;select&gt;</v>
      </c>
      <c r="O134" s="741"/>
      <c r="P134" s="740"/>
      <c r="Q134" s="740"/>
      <c r="R134" s="742"/>
      <c r="S134" s="154"/>
      <c r="T134" s="154"/>
      <c r="U134" s="128"/>
      <c r="V134" s="128"/>
      <c r="W134" s="128"/>
      <c r="X134" s="128"/>
      <c r="Y134" s="128"/>
      <c r="Z134" s="128"/>
      <c r="AA134" s="131"/>
      <c r="AB134" s="131"/>
      <c r="AC134" s="131"/>
    </row>
    <row r="135" spans="1:29" s="130" customFormat="1" ht="30" x14ac:dyDescent="0.25">
      <c r="A135" s="124"/>
      <c r="B135" s="823" t="s">
        <v>768</v>
      </c>
      <c r="C135" s="824">
        <v>29720</v>
      </c>
      <c r="D135" s="871">
        <v>13280</v>
      </c>
      <c r="E135" s="867">
        <v>13740</v>
      </c>
      <c r="F135" s="867">
        <v>13540</v>
      </c>
      <c r="G135" s="867">
        <v>14160</v>
      </c>
      <c r="H135" s="867">
        <v>12920</v>
      </c>
      <c r="I135" s="867">
        <v>14640</v>
      </c>
      <c r="J135" s="867">
        <v>14540</v>
      </c>
      <c r="K135" s="867">
        <v>13520</v>
      </c>
      <c r="L135" s="867"/>
      <c r="M135" s="867"/>
      <c r="N135" s="868"/>
      <c r="O135" s="829">
        <f t="shared" ref="O135" si="18">SUM(C135:N135)</f>
        <v>140060</v>
      </c>
      <c r="P135" s="830" t="s">
        <v>786</v>
      </c>
      <c r="Q135" s="831" t="s">
        <v>806</v>
      </c>
      <c r="R135" s="832"/>
      <c r="S135" s="154"/>
      <c r="T135" s="154"/>
      <c r="U135" s="128"/>
      <c r="V135" s="128"/>
      <c r="W135" s="128"/>
      <c r="X135" s="128"/>
      <c r="Y135" s="128"/>
      <c r="Z135" s="128"/>
      <c r="AA135" s="128"/>
      <c r="AB135" s="803"/>
      <c r="AC135" s="128"/>
    </row>
    <row r="136" spans="1:29" s="130" customFormat="1" ht="15.75" x14ac:dyDescent="0.25">
      <c r="A136" s="124"/>
      <c r="B136" s="838"/>
      <c r="C136" s="839"/>
      <c r="D136" s="869"/>
      <c r="E136" s="869"/>
      <c r="F136" s="869"/>
      <c r="G136" s="869"/>
      <c r="H136" s="869"/>
      <c r="I136" s="869"/>
      <c r="J136" s="869"/>
      <c r="K136" s="869"/>
      <c r="L136" s="869"/>
      <c r="M136" s="869"/>
      <c r="N136" s="870"/>
      <c r="O136" s="842">
        <f t="shared" ref="O136:O140" si="19">SUM(C136:N136)</f>
        <v>0</v>
      </c>
      <c r="P136" s="843" t="s">
        <v>251</v>
      </c>
      <c r="Q136" s="844"/>
      <c r="R136" s="832"/>
      <c r="S136" s="154"/>
      <c r="T136" s="154"/>
      <c r="U136" s="128"/>
      <c r="V136" s="128"/>
      <c r="W136" s="128"/>
      <c r="X136" s="128"/>
      <c r="Y136" s="128"/>
      <c r="Z136" s="128"/>
      <c r="AA136" s="128"/>
      <c r="AB136" s="803"/>
      <c r="AC136" s="128"/>
    </row>
    <row r="137" spans="1:29" s="130" customFormat="1" ht="15.75" x14ac:dyDescent="0.25">
      <c r="A137" s="124"/>
      <c r="B137" s="838"/>
      <c r="C137" s="839"/>
      <c r="D137" s="869"/>
      <c r="E137" s="869"/>
      <c r="F137" s="869"/>
      <c r="G137" s="869"/>
      <c r="H137" s="869"/>
      <c r="I137" s="869"/>
      <c r="J137" s="869"/>
      <c r="K137" s="869"/>
      <c r="L137" s="872"/>
      <c r="M137" s="869"/>
      <c r="N137" s="870"/>
      <c r="O137" s="842">
        <f>SUM(C137:N137)</f>
        <v>0</v>
      </c>
      <c r="P137" s="843" t="s">
        <v>251</v>
      </c>
      <c r="Q137" s="844"/>
      <c r="R137" s="832"/>
      <c r="S137" s="154"/>
      <c r="T137" s="154"/>
      <c r="U137" s="128"/>
      <c r="V137" s="128"/>
      <c r="W137" s="128"/>
      <c r="X137" s="128"/>
      <c r="Y137" s="128"/>
      <c r="Z137" s="128"/>
      <c r="AA137" s="128"/>
      <c r="AB137" s="803"/>
      <c r="AC137" s="128"/>
    </row>
    <row r="138" spans="1:29" s="130" customFormat="1" ht="15.75" x14ac:dyDescent="0.25">
      <c r="A138" s="124"/>
      <c r="B138" s="838"/>
      <c r="C138" s="839"/>
      <c r="D138" s="869"/>
      <c r="E138" s="869"/>
      <c r="F138" s="869"/>
      <c r="G138" s="869"/>
      <c r="H138" s="869"/>
      <c r="I138" s="869"/>
      <c r="J138" s="869"/>
      <c r="K138" s="869"/>
      <c r="L138" s="869"/>
      <c r="M138" s="869"/>
      <c r="N138" s="870"/>
      <c r="O138" s="842">
        <f t="shared" si="19"/>
        <v>0</v>
      </c>
      <c r="P138" s="843" t="s">
        <v>251</v>
      </c>
      <c r="Q138" s="844"/>
      <c r="R138" s="832"/>
      <c r="S138" s="154"/>
      <c r="T138" s="154"/>
      <c r="U138" s="128"/>
      <c r="V138" s="128"/>
      <c r="W138" s="128"/>
      <c r="X138" s="128"/>
      <c r="Y138" s="128"/>
      <c r="Z138" s="128"/>
      <c r="AA138" s="128"/>
      <c r="AB138" s="803"/>
      <c r="AC138" s="128"/>
    </row>
    <row r="139" spans="1:29" s="130" customFormat="1" ht="15.75" x14ac:dyDescent="0.25">
      <c r="A139" s="124"/>
      <c r="B139" s="838"/>
      <c r="C139" s="839"/>
      <c r="D139" s="869"/>
      <c r="E139" s="869"/>
      <c r="F139" s="869"/>
      <c r="G139" s="869"/>
      <c r="H139" s="869"/>
      <c r="I139" s="869"/>
      <c r="J139" s="869"/>
      <c r="K139" s="869"/>
      <c r="L139" s="869"/>
      <c r="M139" s="869"/>
      <c r="N139" s="870"/>
      <c r="O139" s="842">
        <f t="shared" si="19"/>
        <v>0</v>
      </c>
      <c r="P139" s="843" t="s">
        <v>251</v>
      </c>
      <c r="Q139" s="844"/>
      <c r="R139" s="832"/>
      <c r="S139" s="154"/>
      <c r="T139" s="154"/>
      <c r="U139" s="128"/>
      <c r="V139" s="128"/>
      <c r="W139" s="128"/>
      <c r="X139" s="128"/>
      <c r="Y139" s="128"/>
      <c r="Z139" s="128"/>
      <c r="AA139" s="128"/>
      <c r="AB139" s="803"/>
      <c r="AC139" s="128"/>
    </row>
    <row r="140" spans="1:29" s="130" customFormat="1" ht="16.5" customHeight="1" x14ac:dyDescent="0.25">
      <c r="A140" s="124"/>
      <c r="B140" s="754" t="s">
        <v>218</v>
      </c>
      <c r="C140" s="745">
        <f t="shared" ref="C140:N140" si="20">SUM(C135:C139)</f>
        <v>29720</v>
      </c>
      <c r="D140" s="746">
        <f t="shared" si="20"/>
        <v>13280</v>
      </c>
      <c r="E140" s="746">
        <f t="shared" si="20"/>
        <v>13740</v>
      </c>
      <c r="F140" s="746">
        <f t="shared" si="20"/>
        <v>13540</v>
      </c>
      <c r="G140" s="746">
        <f>SUM(G135:G139)</f>
        <v>14160</v>
      </c>
      <c r="H140" s="746">
        <f>SUM(H135:H139)</f>
        <v>12920</v>
      </c>
      <c r="I140" s="746">
        <f t="shared" si="20"/>
        <v>14640</v>
      </c>
      <c r="J140" s="746">
        <f t="shared" si="20"/>
        <v>14540</v>
      </c>
      <c r="K140" s="746">
        <f t="shared" si="20"/>
        <v>13520</v>
      </c>
      <c r="L140" s="746">
        <f t="shared" si="20"/>
        <v>0</v>
      </c>
      <c r="M140" s="746">
        <f t="shared" si="20"/>
        <v>0</v>
      </c>
      <c r="N140" s="747">
        <f t="shared" si="20"/>
        <v>0</v>
      </c>
      <c r="O140" s="748">
        <f t="shared" si="19"/>
        <v>140060</v>
      </c>
      <c r="P140" s="125"/>
      <c r="Q140" s="126"/>
      <c r="R140" s="127"/>
      <c r="S140" s="154"/>
      <c r="T140" s="154"/>
      <c r="U140" s="128"/>
      <c r="V140" s="128"/>
      <c r="W140" s="128"/>
      <c r="X140" s="128"/>
      <c r="Y140" s="128"/>
      <c r="Z140" s="128"/>
      <c r="AA140" s="128"/>
      <c r="AB140" s="803"/>
      <c r="AC140" s="128"/>
    </row>
    <row r="141" spans="1:29" s="130" customFormat="1" ht="16.5" customHeight="1" x14ac:dyDescent="0.25">
      <c r="A141" s="124"/>
      <c r="B141" s="418"/>
      <c r="C141" s="373"/>
      <c r="D141" s="447"/>
      <c r="E141" s="448"/>
      <c r="F141" s="448"/>
      <c r="G141" s="448"/>
      <c r="H141" s="448"/>
      <c r="I141" s="448"/>
      <c r="J141" s="448"/>
      <c r="K141" s="448"/>
      <c r="L141" s="448"/>
      <c r="M141" s="448"/>
      <c r="N141" s="448"/>
      <c r="O141" s="448"/>
      <c r="P141" s="447"/>
      <c r="Q141" s="449"/>
      <c r="R141" s="450"/>
      <c r="S141" s="451"/>
      <c r="T141" s="451"/>
      <c r="U141" s="128"/>
      <c r="V141" s="128"/>
      <c r="W141" s="128"/>
      <c r="X141" s="128"/>
      <c r="Y141" s="128"/>
      <c r="Z141" s="128"/>
      <c r="AA141" s="128"/>
      <c r="AB141" s="803"/>
      <c r="AC141" s="128"/>
    </row>
    <row r="142" spans="1:29" s="130" customFormat="1" ht="16.5" customHeight="1" x14ac:dyDescent="0.25">
      <c r="A142" s="124"/>
      <c r="C142" s="373"/>
      <c r="D142" s="803"/>
      <c r="E142" s="419"/>
      <c r="F142" s="419"/>
      <c r="G142" s="419"/>
      <c r="H142" s="419"/>
      <c r="I142" s="419"/>
      <c r="J142" s="419"/>
      <c r="K142" s="419"/>
      <c r="L142" s="419"/>
      <c r="M142" s="419"/>
      <c r="N142" s="419"/>
      <c r="O142" s="419"/>
      <c r="P142" s="419"/>
      <c r="R142" s="419"/>
      <c r="S142" s="420"/>
      <c r="T142" s="420"/>
      <c r="U142" s="128"/>
      <c r="V142" s="128"/>
      <c r="W142" s="128"/>
      <c r="X142" s="128"/>
      <c r="Y142" s="128"/>
      <c r="Z142" s="128"/>
      <c r="AA142" s="128"/>
      <c r="AB142" s="803"/>
      <c r="AC142" s="128"/>
    </row>
    <row r="143" spans="1:29" s="130" customFormat="1" ht="16.5" customHeight="1" x14ac:dyDescent="0.25">
      <c r="A143" s="124"/>
      <c r="B143" s="798"/>
      <c r="C143" s="373"/>
      <c r="D143" s="803"/>
      <c r="E143" s="419"/>
      <c r="F143" s="419"/>
      <c r="G143" s="419"/>
      <c r="H143" s="419"/>
      <c r="I143" s="419"/>
      <c r="J143" s="419"/>
      <c r="K143" s="419"/>
      <c r="L143" s="419"/>
      <c r="M143" s="419"/>
      <c r="N143" s="452" t="s">
        <v>213</v>
      </c>
      <c r="O143" s="752">
        <f>O124+O112+O100+O88+O132</f>
        <v>51360</v>
      </c>
      <c r="R143" s="419"/>
      <c r="S143" s="420"/>
      <c r="T143" s="420"/>
      <c r="U143" s="128"/>
      <c r="V143" s="128"/>
      <c r="W143" s="128"/>
      <c r="X143" s="128"/>
      <c r="Y143" s="128"/>
      <c r="Z143" s="128"/>
      <c r="AA143" s="128"/>
      <c r="AB143" s="803"/>
      <c r="AC143" s="128"/>
    </row>
    <row r="144" spans="1:29" s="130" customFormat="1" ht="16.5" customHeight="1" x14ac:dyDescent="0.25">
      <c r="A144" s="124"/>
      <c r="B144" s="137"/>
      <c r="C144" s="137"/>
      <c r="D144" s="798"/>
      <c r="E144" s="450"/>
      <c r="F144" s="419"/>
      <c r="G144" s="419"/>
      <c r="H144" s="419"/>
      <c r="I144" s="419"/>
      <c r="J144" s="419"/>
      <c r="K144" s="419"/>
      <c r="L144" s="419"/>
      <c r="M144" s="419"/>
      <c r="N144" s="452" t="s">
        <v>219</v>
      </c>
      <c r="O144" s="752">
        <f>O140</f>
        <v>140060</v>
      </c>
      <c r="R144" s="419"/>
      <c r="S144" s="420"/>
      <c r="T144" s="420"/>
      <c r="U144" s="128"/>
      <c r="V144" s="128"/>
      <c r="W144" s="128"/>
      <c r="X144" s="128"/>
      <c r="Y144" s="128"/>
      <c r="Z144" s="128"/>
      <c r="AA144" s="128"/>
      <c r="AB144" s="803"/>
      <c r="AC144" s="128"/>
    </row>
    <row r="145" spans="1:38" s="130" customFormat="1" ht="16.5" customHeight="1" x14ac:dyDescent="0.25">
      <c r="A145" s="124"/>
      <c r="B145" s="798"/>
      <c r="C145" s="137"/>
      <c r="D145" s="798"/>
      <c r="E145" s="450"/>
      <c r="F145" s="419"/>
      <c r="G145" s="419"/>
      <c r="H145" s="419"/>
      <c r="I145" s="419"/>
      <c r="J145" s="419"/>
      <c r="K145" s="419"/>
      <c r="L145" s="419"/>
      <c r="M145" s="419"/>
      <c r="N145" s="452" t="s">
        <v>220</v>
      </c>
      <c r="O145" s="752">
        <f>O143+O144</f>
        <v>191420</v>
      </c>
      <c r="R145" s="419"/>
      <c r="S145" s="420"/>
      <c r="T145" s="420"/>
      <c r="U145" s="128"/>
      <c r="V145" s="128"/>
      <c r="W145" s="128"/>
      <c r="X145" s="128"/>
      <c r="Y145" s="128"/>
      <c r="Z145" s="128"/>
      <c r="AA145" s="128"/>
      <c r="AB145" s="803"/>
      <c r="AC145" s="128"/>
    </row>
    <row r="146" spans="1:38" s="130" customFormat="1" ht="17.25" customHeight="1" x14ac:dyDescent="0.25">
      <c r="A146" s="124"/>
      <c r="C146" s="373"/>
      <c r="D146" s="803"/>
      <c r="E146" s="419"/>
      <c r="F146" s="419"/>
      <c r="G146" s="419"/>
      <c r="H146" s="419"/>
      <c r="I146" s="419"/>
      <c r="J146" s="419"/>
      <c r="K146" s="419"/>
      <c r="L146" s="419"/>
      <c r="M146" s="419"/>
      <c r="N146" s="452" t="s">
        <v>212</v>
      </c>
      <c r="O146" s="753">
        <f>O143/O145</f>
        <v>0.26831052136662836</v>
      </c>
      <c r="R146" s="419"/>
      <c r="S146" s="420"/>
      <c r="T146" s="124"/>
      <c r="U146" s="128"/>
      <c r="V146" s="128"/>
      <c r="W146" s="128"/>
      <c r="X146" s="128"/>
      <c r="Y146" s="128"/>
      <c r="Z146" s="128"/>
      <c r="AA146" s="128"/>
      <c r="AB146" s="803"/>
      <c r="AC146" s="128"/>
    </row>
    <row r="147" spans="1:38" s="130" customFormat="1" ht="21" customHeight="1" x14ac:dyDescent="0.25">
      <c r="A147" s="453"/>
      <c r="B147" s="454"/>
      <c r="C147" s="455"/>
      <c r="D147" s="456"/>
      <c r="E147" s="123"/>
      <c r="F147" s="123"/>
      <c r="G147" s="123"/>
      <c r="H147" s="123"/>
      <c r="I147" s="123"/>
      <c r="J147" s="123"/>
      <c r="K147" s="123"/>
      <c r="L147" s="123"/>
      <c r="M147" s="123"/>
      <c r="N147" s="123"/>
      <c r="O147" s="123"/>
      <c r="P147" s="457"/>
      <c r="Q147" s="458"/>
      <c r="R147" s="123"/>
      <c r="S147" s="459"/>
      <c r="T147" s="453"/>
      <c r="U147" s="128"/>
      <c r="V147" s="128"/>
      <c r="W147" s="128"/>
      <c r="X147" s="128"/>
      <c r="Y147" s="128"/>
      <c r="Z147" s="128"/>
      <c r="AA147" s="128"/>
      <c r="AB147" s="803"/>
      <c r="AC147" s="128"/>
    </row>
    <row r="148" spans="1:38" s="130" customFormat="1" ht="21" customHeight="1" x14ac:dyDescent="0.25">
      <c r="A148" s="124"/>
      <c r="B148" s="154"/>
      <c r="C148" s="373"/>
      <c r="D148" s="803"/>
      <c r="E148" s="419"/>
      <c r="F148" s="419"/>
      <c r="G148" s="419"/>
      <c r="H148" s="419"/>
      <c r="I148" s="419"/>
      <c r="J148" s="419"/>
      <c r="K148" s="419"/>
      <c r="L148" s="419"/>
      <c r="M148" s="419"/>
      <c r="N148" s="419"/>
      <c r="O148" s="419"/>
      <c r="P148" s="460"/>
      <c r="Q148" s="461"/>
      <c r="R148" s="419"/>
      <c r="S148" s="420"/>
      <c r="T148" s="124"/>
      <c r="U148" s="128"/>
      <c r="V148" s="128"/>
      <c r="W148" s="128"/>
      <c r="X148" s="128"/>
      <c r="Y148" s="128"/>
      <c r="Z148" s="128"/>
      <c r="AA148" s="128"/>
      <c r="AB148" s="803"/>
      <c r="AC148" s="128"/>
    </row>
    <row r="149" spans="1:38" s="130" customFormat="1" ht="16.5" customHeight="1" x14ac:dyDescent="0.35">
      <c r="A149" s="124"/>
      <c r="B149" s="441" t="s">
        <v>606</v>
      </c>
      <c r="C149" s="373"/>
      <c r="D149" s="803"/>
      <c r="E149" s="419"/>
      <c r="F149" s="419"/>
      <c r="G149" s="419"/>
      <c r="H149" s="419"/>
      <c r="I149" s="419"/>
      <c r="J149" s="419"/>
      <c r="K149" s="419"/>
      <c r="L149" s="419"/>
      <c r="M149" s="419"/>
      <c r="N149" s="419"/>
      <c r="O149" s="419"/>
      <c r="P149" s="452"/>
      <c r="Q149" s="461"/>
    </row>
    <row r="150" spans="1:38" s="133" customFormat="1" ht="6.75" customHeight="1" x14ac:dyDescent="0.25">
      <c r="A150" s="124"/>
    </row>
    <row r="151" spans="1:38" s="133" customFormat="1" ht="18" customHeight="1" x14ac:dyDescent="0.25">
      <c r="A151" s="124"/>
      <c r="B151" s="462" t="s">
        <v>763</v>
      </c>
      <c r="C151" s="462"/>
      <c r="D151" s="462"/>
      <c r="E151" s="462"/>
      <c r="F151" s="462"/>
      <c r="G151" s="462"/>
      <c r="H151" s="462"/>
      <c r="I151" s="462"/>
      <c r="J151" s="462"/>
      <c r="K151" s="462"/>
      <c r="L151" s="462"/>
      <c r="M151" s="462"/>
      <c r="N151" s="462"/>
      <c r="O151" s="462"/>
      <c r="P151" s="462"/>
      <c r="R151" s="223"/>
      <c r="S151" s="440"/>
      <c r="T151" s="124"/>
      <c r="U151" s="128"/>
      <c r="V151" s="128"/>
      <c r="W151" s="128"/>
      <c r="X151" s="128"/>
      <c r="Y151" s="128"/>
      <c r="Z151" s="128"/>
      <c r="AA151" s="131"/>
      <c r="AB151" s="131"/>
      <c r="AC151" s="131"/>
    </row>
    <row r="152" spans="1:38" s="133" customFormat="1" ht="18" customHeight="1" x14ac:dyDescent="0.25">
      <c r="A152" s="124"/>
      <c r="B152" s="223"/>
      <c r="C152" s="223"/>
      <c r="D152" s="223"/>
      <c r="E152" s="333"/>
      <c r="F152" s="223"/>
      <c r="G152" s="223"/>
      <c r="H152" s="308"/>
      <c r="I152" s="463"/>
      <c r="J152" s="308"/>
      <c r="K152" s="308"/>
      <c r="L152" s="308"/>
      <c r="M152" s="308"/>
      <c r="N152" s="223"/>
      <c r="O152" s="308"/>
      <c r="P152" s="464"/>
      <c r="Q152" s="152"/>
      <c r="R152" s="223"/>
      <c r="S152" s="444"/>
      <c r="T152" s="124"/>
      <c r="U152" s="128"/>
      <c r="V152" s="128"/>
      <c r="W152" s="128"/>
      <c r="X152" s="128"/>
      <c r="Y152" s="128"/>
      <c r="Z152" s="128"/>
      <c r="AA152" s="131"/>
      <c r="AB152" s="131"/>
      <c r="AC152" s="131"/>
    </row>
    <row r="153" spans="1:38" s="133" customFormat="1" ht="20.25" customHeight="1" x14ac:dyDescent="0.25">
      <c r="A153" s="124"/>
      <c r="B153" s="443" t="s">
        <v>205</v>
      </c>
      <c r="C153" s="822"/>
      <c r="D153" s="822"/>
      <c r="E153" s="822"/>
      <c r="F153" s="822"/>
      <c r="G153" s="822"/>
      <c r="H153" s="822"/>
      <c r="I153" s="822"/>
      <c r="J153" s="822"/>
      <c r="K153" s="822"/>
      <c r="L153" s="822"/>
      <c r="M153" s="822"/>
      <c r="N153" s="822"/>
      <c r="Q153" s="152"/>
      <c r="R153" s="223"/>
      <c r="S153" s="759"/>
      <c r="T153" s="124"/>
      <c r="U153" s="128"/>
      <c r="V153" s="128"/>
      <c r="W153" s="128"/>
      <c r="X153" s="128"/>
      <c r="Y153" s="128"/>
      <c r="Z153" s="128"/>
      <c r="AA153" s="131"/>
      <c r="AB153" s="131"/>
      <c r="AC153" s="131"/>
    </row>
    <row r="154" spans="1:38" s="133" customFormat="1" ht="20.25" customHeight="1" x14ac:dyDescent="0.25">
      <c r="A154" s="124"/>
      <c r="B154" s="445" t="s">
        <v>206</v>
      </c>
      <c r="C154" s="744" t="s">
        <v>251</v>
      </c>
      <c r="D154" s="744" t="s">
        <v>251</v>
      </c>
      <c r="E154" s="744" t="s">
        <v>251</v>
      </c>
      <c r="F154" s="744" t="s">
        <v>251</v>
      </c>
      <c r="G154" s="744" t="s">
        <v>251</v>
      </c>
      <c r="H154" s="744" t="s">
        <v>251</v>
      </c>
      <c r="I154" s="744" t="s">
        <v>251</v>
      </c>
      <c r="J154" s="744" t="s">
        <v>251</v>
      </c>
      <c r="K154" s="744" t="s">
        <v>251</v>
      </c>
      <c r="L154" s="744" t="s">
        <v>251</v>
      </c>
      <c r="M154" s="744" t="s">
        <v>251</v>
      </c>
      <c r="N154" s="744" t="s">
        <v>251</v>
      </c>
      <c r="Q154" s="301"/>
      <c r="S154" s="154"/>
      <c r="T154" s="373"/>
      <c r="U154" s="128"/>
      <c r="V154" s="128"/>
      <c r="W154" s="128"/>
      <c r="X154" s="128"/>
      <c r="Y154" s="128"/>
      <c r="Z154" s="128"/>
      <c r="AA154" s="131"/>
      <c r="AB154" s="131"/>
      <c r="AC154" s="131"/>
    </row>
    <row r="155" spans="1:38" s="133" customFormat="1" ht="25.5" customHeight="1" x14ac:dyDescent="0.25">
      <c r="A155" s="124"/>
      <c r="B155" s="1157" t="s">
        <v>209</v>
      </c>
      <c r="C155" s="1152" t="s">
        <v>210</v>
      </c>
      <c r="D155" s="1152"/>
      <c r="E155" s="1152"/>
      <c r="F155" s="1152"/>
      <c r="G155" s="1152"/>
      <c r="H155" s="1152"/>
      <c r="I155" s="1152"/>
      <c r="J155" s="1152"/>
      <c r="K155" s="1152"/>
      <c r="L155" s="1152"/>
      <c r="M155" s="1152"/>
      <c r="N155" s="1153"/>
      <c r="O155" s="1109" t="s">
        <v>10</v>
      </c>
      <c r="P155" s="1107" t="s">
        <v>204</v>
      </c>
      <c r="Q155" s="1107" t="s">
        <v>221</v>
      </c>
      <c r="R155" s="1109" t="s">
        <v>185</v>
      </c>
      <c r="S155" s="154"/>
      <c r="T155" s="154"/>
      <c r="U155" s="128"/>
      <c r="V155" s="128"/>
      <c r="W155" s="128"/>
      <c r="X155" s="128"/>
      <c r="Y155" s="128"/>
      <c r="Z155" s="128"/>
      <c r="AA155" s="131"/>
      <c r="AB155" s="131"/>
      <c r="AC155" s="131"/>
    </row>
    <row r="156" spans="1:38" s="133" customFormat="1" ht="24" customHeight="1" x14ac:dyDescent="0.25">
      <c r="A156" s="124"/>
      <c r="B156" s="1158"/>
      <c r="C156" s="1155"/>
      <c r="D156" s="1155"/>
      <c r="E156" s="1155"/>
      <c r="F156" s="1155"/>
      <c r="G156" s="1155"/>
      <c r="H156" s="1155"/>
      <c r="I156" s="1155"/>
      <c r="J156" s="1155"/>
      <c r="K156" s="1155"/>
      <c r="L156" s="1155"/>
      <c r="M156" s="1155"/>
      <c r="N156" s="1156"/>
      <c r="O156" s="1110"/>
      <c r="P156" s="1108"/>
      <c r="Q156" s="1108"/>
      <c r="R156" s="1110"/>
      <c r="S156" s="154"/>
      <c r="T156" s="154"/>
      <c r="U156" s="128"/>
    </row>
    <row r="157" spans="1:38" s="133" customFormat="1" ht="15.75" x14ac:dyDescent="0.25">
      <c r="A157" s="124"/>
      <c r="B157" s="1126" t="s">
        <v>208</v>
      </c>
      <c r="C157" s="1127"/>
      <c r="D157" s="1127"/>
      <c r="E157" s="1127"/>
      <c r="F157" s="1127"/>
      <c r="G157" s="1127"/>
      <c r="H157" s="1127"/>
      <c r="I157" s="1127"/>
      <c r="J157" s="1127"/>
      <c r="K157" s="1127"/>
      <c r="L157" s="1127"/>
      <c r="M157" s="1127"/>
      <c r="N157" s="1127"/>
      <c r="O157" s="1127"/>
      <c r="P157" s="1127"/>
      <c r="Q157" s="1127"/>
      <c r="R157" s="1128"/>
      <c r="S157" s="221"/>
      <c r="T157" s="221"/>
      <c r="U157" s="128"/>
      <c r="V157" s="128"/>
      <c r="W157" s="128"/>
      <c r="X157" s="128"/>
      <c r="Y157" s="128"/>
      <c r="Z157" s="128"/>
      <c r="AB157" s="419"/>
      <c r="AC157" s="419"/>
      <c r="AD157" s="419"/>
      <c r="AE157" s="419"/>
      <c r="AF157" s="419"/>
      <c r="AG157" s="419"/>
      <c r="AH157" s="419"/>
      <c r="AI157" s="419"/>
      <c r="AJ157" s="803"/>
      <c r="AK157" s="419"/>
      <c r="AL157" s="419"/>
    </row>
    <row r="158" spans="1:38" s="133" customFormat="1" ht="15.75" x14ac:dyDescent="0.25">
      <c r="A158" s="124"/>
      <c r="B158" s="838"/>
      <c r="C158" s="839"/>
      <c r="D158" s="840"/>
      <c r="E158" s="840"/>
      <c r="F158" s="840"/>
      <c r="G158" s="840"/>
      <c r="H158" s="840"/>
      <c r="I158" s="840"/>
      <c r="J158" s="840"/>
      <c r="K158" s="840"/>
      <c r="L158" s="840"/>
      <c r="M158" s="840"/>
      <c r="N158" s="841"/>
      <c r="O158" s="842">
        <f t="shared" ref="O158" si="21">SUM(C158:N158)</f>
        <v>0</v>
      </c>
      <c r="P158" s="843" t="s">
        <v>251</v>
      </c>
      <c r="Q158" s="844"/>
      <c r="R158" s="832"/>
      <c r="S158" s="154"/>
      <c r="T158" s="154"/>
      <c r="U158" s="128"/>
      <c r="V158" s="128"/>
      <c r="W158" s="128"/>
      <c r="X158" s="128"/>
      <c r="Y158" s="128"/>
      <c r="Z158" s="128"/>
      <c r="AA158" s="833"/>
      <c r="AB158" s="834"/>
      <c r="AC158" s="834"/>
      <c r="AD158" s="834"/>
      <c r="AE158" s="834"/>
      <c r="AF158" s="834"/>
      <c r="AG158" s="834"/>
      <c r="AH158" s="834"/>
      <c r="AI158" s="834"/>
      <c r="AJ158" s="834"/>
      <c r="AK158" s="834"/>
    </row>
    <row r="159" spans="1:38" s="133" customFormat="1" ht="15.75" x14ac:dyDescent="0.25">
      <c r="A159" s="124"/>
      <c r="B159" s="838"/>
      <c r="C159" s="839"/>
      <c r="D159" s="840"/>
      <c r="E159" s="840"/>
      <c r="F159" s="840"/>
      <c r="G159" s="840"/>
      <c r="H159" s="840"/>
      <c r="I159" s="840"/>
      <c r="J159" s="840"/>
      <c r="K159" s="840"/>
      <c r="L159" s="840"/>
      <c r="M159" s="840"/>
      <c r="N159" s="841"/>
      <c r="O159" s="842">
        <f t="shared" ref="O159" si="22">SUM(C159:N159)</f>
        <v>0</v>
      </c>
      <c r="P159" s="843" t="s">
        <v>251</v>
      </c>
      <c r="Q159" s="844"/>
      <c r="R159" s="832"/>
      <c r="S159" s="154"/>
      <c r="T159" s="154"/>
      <c r="U159" s="128"/>
      <c r="V159" s="128"/>
      <c r="W159" s="128"/>
      <c r="X159" s="128"/>
      <c r="Y159" s="128"/>
      <c r="Z159" s="128"/>
      <c r="AA159" s="833"/>
      <c r="AB159" s="834"/>
      <c r="AC159" s="834"/>
      <c r="AD159" s="834"/>
      <c r="AE159" s="834"/>
      <c r="AF159" s="834"/>
      <c r="AG159" s="834"/>
      <c r="AH159" s="834"/>
      <c r="AI159" s="834"/>
      <c r="AJ159" s="834"/>
      <c r="AK159" s="834"/>
    </row>
    <row r="160" spans="1:38" s="133" customFormat="1" ht="15.75" x14ac:dyDescent="0.25">
      <c r="A160" s="124"/>
      <c r="B160" s="838"/>
      <c r="C160" s="839"/>
      <c r="D160" s="840"/>
      <c r="E160" s="840"/>
      <c r="F160" s="840"/>
      <c r="G160" s="840"/>
      <c r="H160" s="840"/>
      <c r="I160" s="840"/>
      <c r="J160" s="840"/>
      <c r="K160" s="840"/>
      <c r="L160" s="840"/>
      <c r="M160" s="840"/>
      <c r="N160" s="841"/>
      <c r="O160" s="842">
        <f t="shared" ref="O160:O169" si="23">SUM(C160:N160)</f>
        <v>0</v>
      </c>
      <c r="P160" s="843" t="s">
        <v>251</v>
      </c>
      <c r="Q160" s="844"/>
      <c r="R160" s="832"/>
      <c r="S160" s="154"/>
      <c r="T160" s="154"/>
      <c r="U160" s="128"/>
      <c r="V160" s="128"/>
      <c r="W160" s="128"/>
      <c r="X160" s="128"/>
      <c r="Y160" s="128"/>
      <c r="Z160" s="128"/>
      <c r="AA160" s="833"/>
      <c r="AB160" s="834"/>
      <c r="AC160" s="834"/>
      <c r="AD160" s="834"/>
      <c r="AE160" s="834"/>
      <c r="AF160" s="834"/>
      <c r="AG160" s="834"/>
      <c r="AH160" s="834"/>
      <c r="AI160" s="834"/>
      <c r="AJ160" s="834"/>
      <c r="AK160" s="834"/>
    </row>
    <row r="161" spans="1:38" s="133" customFormat="1" ht="15.75" x14ac:dyDescent="0.25">
      <c r="A161" s="124"/>
      <c r="B161" s="838"/>
      <c r="C161" s="839"/>
      <c r="D161" s="840"/>
      <c r="E161" s="840"/>
      <c r="F161" s="840"/>
      <c r="G161" s="840"/>
      <c r="H161" s="840"/>
      <c r="I161" s="840"/>
      <c r="J161" s="840"/>
      <c r="K161" s="840"/>
      <c r="L161" s="840"/>
      <c r="M161" s="840"/>
      <c r="N161" s="841"/>
      <c r="O161" s="842">
        <f t="shared" si="23"/>
        <v>0</v>
      </c>
      <c r="P161" s="843" t="s">
        <v>251</v>
      </c>
      <c r="Q161" s="844"/>
      <c r="R161" s="832"/>
      <c r="S161" s="154"/>
      <c r="T161" s="154"/>
      <c r="U161" s="128"/>
      <c r="V161" s="128"/>
      <c r="W161" s="128"/>
      <c r="X161" s="128"/>
      <c r="Y161" s="128"/>
      <c r="Z161" s="128"/>
      <c r="AA161" s="833"/>
      <c r="AB161" s="834"/>
      <c r="AC161" s="834"/>
      <c r="AD161" s="834"/>
      <c r="AE161" s="834"/>
      <c r="AF161" s="834"/>
      <c r="AG161" s="834"/>
      <c r="AH161" s="834"/>
      <c r="AI161" s="834"/>
      <c r="AJ161" s="834"/>
      <c r="AK161" s="834"/>
    </row>
    <row r="162" spans="1:38" s="133" customFormat="1" ht="15.75" x14ac:dyDescent="0.25">
      <c r="A162" s="124"/>
      <c r="B162" s="838"/>
      <c r="C162" s="839"/>
      <c r="D162" s="840"/>
      <c r="E162" s="840"/>
      <c r="F162" s="840"/>
      <c r="G162" s="840"/>
      <c r="H162" s="840"/>
      <c r="I162" s="840"/>
      <c r="J162" s="840"/>
      <c r="K162" s="840"/>
      <c r="L162" s="840"/>
      <c r="M162" s="840"/>
      <c r="N162" s="841"/>
      <c r="O162" s="842">
        <f t="shared" si="23"/>
        <v>0</v>
      </c>
      <c r="P162" s="843" t="s">
        <v>251</v>
      </c>
      <c r="Q162" s="844"/>
      <c r="R162" s="832"/>
      <c r="S162" s="154"/>
      <c r="T162" s="154"/>
      <c r="U162" s="128"/>
      <c r="V162" s="128"/>
      <c r="W162" s="128"/>
      <c r="X162" s="128"/>
      <c r="Y162" s="128"/>
      <c r="Z162" s="128"/>
      <c r="AA162" s="833"/>
      <c r="AB162" s="834"/>
      <c r="AC162" s="834"/>
      <c r="AD162" s="834"/>
      <c r="AE162" s="834"/>
      <c r="AF162" s="834"/>
      <c r="AG162" s="834"/>
      <c r="AH162" s="834"/>
      <c r="AI162" s="834"/>
      <c r="AJ162" s="834"/>
      <c r="AK162" s="834"/>
    </row>
    <row r="163" spans="1:38" s="133" customFormat="1" ht="15.75" x14ac:dyDescent="0.25">
      <c r="A163" s="124"/>
      <c r="B163" s="838"/>
      <c r="C163" s="839"/>
      <c r="D163" s="840"/>
      <c r="E163" s="840"/>
      <c r="F163" s="840"/>
      <c r="G163" s="840"/>
      <c r="H163" s="840"/>
      <c r="I163" s="840"/>
      <c r="J163" s="840"/>
      <c r="K163" s="840"/>
      <c r="L163" s="840"/>
      <c r="M163" s="840"/>
      <c r="N163" s="841"/>
      <c r="O163" s="842">
        <f t="shared" si="23"/>
        <v>0</v>
      </c>
      <c r="P163" s="843" t="s">
        <v>251</v>
      </c>
      <c r="Q163" s="844"/>
      <c r="R163" s="832"/>
      <c r="S163" s="154"/>
      <c r="T163" s="154"/>
      <c r="U163" s="128"/>
      <c r="V163" s="128"/>
      <c r="W163" s="128"/>
      <c r="X163" s="128"/>
      <c r="Y163" s="128"/>
      <c r="Z163" s="128"/>
      <c r="AA163" s="833"/>
      <c r="AB163" s="834"/>
      <c r="AC163" s="834"/>
      <c r="AD163" s="834"/>
      <c r="AE163" s="834"/>
      <c r="AF163" s="834"/>
      <c r="AG163" s="834"/>
      <c r="AH163" s="834"/>
      <c r="AI163" s="834"/>
      <c r="AJ163" s="834"/>
      <c r="AK163" s="834"/>
    </row>
    <row r="164" spans="1:38" s="133" customFormat="1" ht="15.75" x14ac:dyDescent="0.25">
      <c r="A164" s="124"/>
      <c r="B164" s="838"/>
      <c r="C164" s="839"/>
      <c r="D164" s="840"/>
      <c r="E164" s="840"/>
      <c r="F164" s="840"/>
      <c r="G164" s="840"/>
      <c r="H164" s="840"/>
      <c r="I164" s="840"/>
      <c r="J164" s="840"/>
      <c r="K164" s="840"/>
      <c r="L164" s="840"/>
      <c r="M164" s="840"/>
      <c r="N164" s="841"/>
      <c r="O164" s="842">
        <f t="shared" si="23"/>
        <v>0</v>
      </c>
      <c r="P164" s="843" t="s">
        <v>251</v>
      </c>
      <c r="Q164" s="844"/>
      <c r="R164" s="832"/>
      <c r="S164" s="154"/>
      <c r="T164" s="154"/>
      <c r="U164" s="128"/>
      <c r="V164" s="128"/>
      <c r="W164" s="128"/>
      <c r="X164" s="128"/>
      <c r="Y164" s="128"/>
      <c r="Z164" s="128"/>
      <c r="AA164" s="833"/>
      <c r="AB164" s="834"/>
      <c r="AC164" s="834"/>
      <c r="AD164" s="834"/>
      <c r="AE164" s="834"/>
      <c r="AF164" s="834"/>
      <c r="AG164" s="834"/>
      <c r="AH164" s="834"/>
      <c r="AI164" s="834"/>
      <c r="AJ164" s="834"/>
      <c r="AK164" s="834"/>
    </row>
    <row r="165" spans="1:38" s="133" customFormat="1" ht="15.75" x14ac:dyDescent="0.25">
      <c r="A165" s="124"/>
      <c r="B165" s="838"/>
      <c r="C165" s="839"/>
      <c r="D165" s="840"/>
      <c r="E165" s="840"/>
      <c r="F165" s="840"/>
      <c r="G165" s="840"/>
      <c r="H165" s="840"/>
      <c r="I165" s="840"/>
      <c r="J165" s="840"/>
      <c r="K165" s="840"/>
      <c r="L165" s="840"/>
      <c r="M165" s="840"/>
      <c r="N165" s="841"/>
      <c r="O165" s="842">
        <f t="shared" si="23"/>
        <v>0</v>
      </c>
      <c r="P165" s="843" t="s">
        <v>251</v>
      </c>
      <c r="Q165" s="844"/>
      <c r="R165" s="832"/>
      <c r="S165" s="154"/>
      <c r="T165" s="154"/>
      <c r="U165" s="128"/>
      <c r="V165" s="128"/>
      <c r="W165" s="128"/>
      <c r="X165" s="128"/>
      <c r="Y165" s="128"/>
      <c r="Z165" s="128"/>
      <c r="AA165" s="833"/>
      <c r="AB165" s="834"/>
      <c r="AC165" s="834"/>
      <c r="AD165" s="834"/>
      <c r="AE165" s="834"/>
      <c r="AF165" s="834"/>
      <c r="AG165" s="834"/>
      <c r="AH165" s="834"/>
      <c r="AI165" s="834"/>
      <c r="AJ165" s="834"/>
      <c r="AK165" s="834"/>
      <c r="AL165" s="845"/>
    </row>
    <row r="166" spans="1:38" s="133" customFormat="1" ht="15.75" x14ac:dyDescent="0.25">
      <c r="A166" s="124"/>
      <c r="B166" s="838"/>
      <c r="C166" s="839"/>
      <c r="D166" s="840"/>
      <c r="E166" s="840"/>
      <c r="F166" s="840"/>
      <c r="G166" s="840"/>
      <c r="H166" s="840"/>
      <c r="I166" s="840"/>
      <c r="J166" s="840"/>
      <c r="K166" s="840"/>
      <c r="L166" s="840"/>
      <c r="M166" s="840"/>
      <c r="N166" s="841"/>
      <c r="O166" s="842">
        <f t="shared" si="23"/>
        <v>0</v>
      </c>
      <c r="P166" s="843" t="s">
        <v>251</v>
      </c>
      <c r="Q166" s="844"/>
      <c r="R166" s="832"/>
      <c r="S166" s="154"/>
      <c r="T166" s="154"/>
      <c r="U166" s="128"/>
      <c r="V166" s="128"/>
      <c r="W166" s="128"/>
      <c r="X166" s="128"/>
      <c r="Y166" s="128"/>
      <c r="Z166" s="128"/>
      <c r="AA166" s="833"/>
      <c r="AB166" s="834"/>
      <c r="AC166" s="834"/>
      <c r="AD166" s="834"/>
      <c r="AE166" s="834"/>
      <c r="AF166" s="834"/>
      <c r="AG166" s="834"/>
      <c r="AH166" s="834"/>
      <c r="AI166" s="834"/>
      <c r="AJ166" s="834"/>
      <c r="AK166" s="834"/>
      <c r="AL166" s="845"/>
    </row>
    <row r="167" spans="1:38" s="133" customFormat="1" ht="15.75" x14ac:dyDescent="0.25">
      <c r="A167" s="124"/>
      <c r="B167" s="838"/>
      <c r="C167" s="839"/>
      <c r="D167" s="840"/>
      <c r="E167" s="840"/>
      <c r="F167" s="840"/>
      <c r="G167" s="840"/>
      <c r="H167" s="840"/>
      <c r="I167" s="840"/>
      <c r="J167" s="840"/>
      <c r="K167" s="840"/>
      <c r="L167" s="840"/>
      <c r="M167" s="840"/>
      <c r="N167" s="841"/>
      <c r="O167" s="842">
        <f t="shared" si="23"/>
        <v>0</v>
      </c>
      <c r="P167" s="843" t="s">
        <v>251</v>
      </c>
      <c r="Q167" s="844"/>
      <c r="R167" s="832"/>
      <c r="S167" s="154"/>
      <c r="T167" s="154"/>
      <c r="U167" s="128"/>
      <c r="V167" s="128"/>
      <c r="W167" s="128"/>
      <c r="X167" s="128"/>
      <c r="Y167" s="128"/>
      <c r="Z167" s="128"/>
      <c r="AA167" s="833"/>
      <c r="AB167" s="834"/>
      <c r="AC167" s="834"/>
      <c r="AD167" s="834"/>
      <c r="AE167" s="834"/>
      <c r="AF167" s="834"/>
      <c r="AG167" s="834"/>
      <c r="AH167" s="834"/>
      <c r="AI167" s="834"/>
      <c r="AJ167" s="834"/>
      <c r="AK167" s="834"/>
      <c r="AL167" s="845"/>
    </row>
    <row r="168" spans="1:38" s="133" customFormat="1" x14ac:dyDescent="0.25">
      <c r="A168" s="124"/>
      <c r="B168" s="838"/>
      <c r="C168" s="839"/>
      <c r="D168" s="840"/>
      <c r="E168" s="840"/>
      <c r="F168" s="840"/>
      <c r="G168" s="840"/>
      <c r="H168" s="840"/>
      <c r="I168" s="840"/>
      <c r="J168" s="840"/>
      <c r="K168" s="840"/>
      <c r="L168" s="840"/>
      <c r="M168" s="840"/>
      <c r="N168" s="841"/>
      <c r="O168" s="842">
        <f t="shared" si="23"/>
        <v>0</v>
      </c>
      <c r="P168" s="843" t="s">
        <v>251</v>
      </c>
      <c r="Q168" s="844"/>
      <c r="R168" s="832"/>
      <c r="S168" s="154"/>
      <c r="T168" s="154"/>
      <c r="U168" s="128"/>
      <c r="V168" s="128"/>
      <c r="W168" s="128"/>
      <c r="X168" s="128"/>
      <c r="Y168" s="128"/>
      <c r="Z168" s="128"/>
      <c r="AC168" s="131"/>
    </row>
    <row r="169" spans="1:38" s="133" customFormat="1" x14ac:dyDescent="0.25">
      <c r="A169" s="124"/>
      <c r="B169" s="838"/>
      <c r="C169" s="839"/>
      <c r="D169" s="840"/>
      <c r="E169" s="840"/>
      <c r="F169" s="840"/>
      <c r="G169" s="840"/>
      <c r="H169" s="840"/>
      <c r="I169" s="840"/>
      <c r="J169" s="840"/>
      <c r="K169" s="840"/>
      <c r="L169" s="840"/>
      <c r="M169" s="840"/>
      <c r="N169" s="841"/>
      <c r="O169" s="842">
        <f t="shared" si="23"/>
        <v>0</v>
      </c>
      <c r="P169" s="843" t="s">
        <v>251</v>
      </c>
      <c r="Q169" s="844"/>
      <c r="R169" s="832"/>
      <c r="S169" s="154"/>
      <c r="T169" s="154"/>
      <c r="U169" s="128"/>
      <c r="V169" s="128"/>
      <c r="W169" s="128"/>
      <c r="X169" s="128"/>
      <c r="Y169" s="128"/>
      <c r="Z169" s="128"/>
      <c r="AC169" s="131"/>
    </row>
    <row r="170" spans="1:38" s="133" customFormat="1" ht="16.5" customHeight="1" x14ac:dyDescent="0.25">
      <c r="A170" s="124"/>
      <c r="B170" s="757" t="s">
        <v>215</v>
      </c>
      <c r="C170" s="745">
        <f t="shared" ref="C170:N170" si="24">SUM(C158:C169)</f>
        <v>0</v>
      </c>
      <c r="D170" s="749">
        <f t="shared" si="24"/>
        <v>0</v>
      </c>
      <c r="E170" s="749">
        <f t="shared" si="24"/>
        <v>0</v>
      </c>
      <c r="F170" s="749">
        <f t="shared" si="24"/>
        <v>0</v>
      </c>
      <c r="G170" s="749">
        <f t="shared" si="24"/>
        <v>0</v>
      </c>
      <c r="H170" s="749">
        <f t="shared" si="24"/>
        <v>0</v>
      </c>
      <c r="I170" s="749">
        <f t="shared" si="24"/>
        <v>0</v>
      </c>
      <c r="J170" s="749">
        <f t="shared" si="24"/>
        <v>0</v>
      </c>
      <c r="K170" s="749">
        <f t="shared" si="24"/>
        <v>0</v>
      </c>
      <c r="L170" s="749">
        <f t="shared" si="24"/>
        <v>0</v>
      </c>
      <c r="M170" s="749">
        <f t="shared" si="24"/>
        <v>0</v>
      </c>
      <c r="N170" s="750">
        <f t="shared" si="24"/>
        <v>0</v>
      </c>
      <c r="O170" s="748">
        <f>SUM(C170:N170)</f>
        <v>0</v>
      </c>
      <c r="P170" s="125"/>
      <c r="Q170" s="126"/>
      <c r="R170" s="127"/>
      <c r="S170" s="154"/>
      <c r="T170" s="154"/>
      <c r="U170" s="128"/>
      <c r="V170" s="128"/>
      <c r="W170" s="128"/>
      <c r="X170" s="128"/>
      <c r="Y170" s="128"/>
      <c r="Z170" s="128"/>
      <c r="AA170" s="131"/>
      <c r="AC170" s="131"/>
    </row>
    <row r="171" spans="1:38" s="133" customFormat="1" ht="15.75" x14ac:dyDescent="0.25">
      <c r="A171" s="124"/>
      <c r="B171" s="1126" t="s">
        <v>756</v>
      </c>
      <c r="C171" s="1127"/>
      <c r="D171" s="1127"/>
      <c r="E171" s="1127"/>
      <c r="F171" s="1127"/>
      <c r="G171" s="1127"/>
      <c r="H171" s="1127"/>
      <c r="I171" s="1127"/>
      <c r="J171" s="1127"/>
      <c r="K171" s="1127"/>
      <c r="L171" s="1127"/>
      <c r="M171" s="1127"/>
      <c r="N171" s="1127"/>
      <c r="O171" s="1127"/>
      <c r="P171" s="1127"/>
      <c r="Q171" s="1127"/>
      <c r="R171" s="1128"/>
      <c r="S171" s="221"/>
      <c r="T171" s="221"/>
      <c r="U171" s="128"/>
      <c r="V171" s="128"/>
      <c r="W171" s="128"/>
      <c r="X171" s="128"/>
      <c r="Y171" s="128"/>
      <c r="Z171" s="128"/>
      <c r="AB171" s="131"/>
      <c r="AC171" s="131"/>
    </row>
    <row r="172" spans="1:38" s="133" customFormat="1" ht="20.25" customHeight="1" x14ac:dyDescent="0.25">
      <c r="A172" s="124"/>
      <c r="B172" s="443" t="s">
        <v>206</v>
      </c>
      <c r="C172" s="743" t="str">
        <f t="shared" ref="C172:N172" si="25">C154</f>
        <v>&lt;select&gt;</v>
      </c>
      <c r="D172" s="744" t="str">
        <f t="shared" si="25"/>
        <v>&lt;select&gt;</v>
      </c>
      <c r="E172" s="744" t="str">
        <f t="shared" si="25"/>
        <v>&lt;select&gt;</v>
      </c>
      <c r="F172" s="744" t="str">
        <f t="shared" si="25"/>
        <v>&lt;select&gt;</v>
      </c>
      <c r="G172" s="744" t="str">
        <f t="shared" si="25"/>
        <v>&lt;select&gt;</v>
      </c>
      <c r="H172" s="744" t="str">
        <f t="shared" si="25"/>
        <v>&lt;select&gt;</v>
      </c>
      <c r="I172" s="744" t="str">
        <f t="shared" si="25"/>
        <v>&lt;select&gt;</v>
      </c>
      <c r="J172" s="744" t="str">
        <f t="shared" si="25"/>
        <v>&lt;select&gt;</v>
      </c>
      <c r="K172" s="744" t="str">
        <f t="shared" si="25"/>
        <v>&lt;select&gt;</v>
      </c>
      <c r="L172" s="744" t="str">
        <f t="shared" si="25"/>
        <v>&lt;select&gt;</v>
      </c>
      <c r="M172" s="744" t="str">
        <f t="shared" si="25"/>
        <v>&lt;select&gt;</v>
      </c>
      <c r="N172" s="744" t="str">
        <f t="shared" si="25"/>
        <v>&lt;select&gt;</v>
      </c>
      <c r="O172" s="741"/>
      <c r="P172" s="740"/>
      <c r="Q172" s="740"/>
      <c r="R172" s="742"/>
      <c r="S172" s="154"/>
      <c r="T172" s="154"/>
      <c r="U172" s="128"/>
      <c r="V172" s="128"/>
      <c r="W172" s="128"/>
      <c r="X172" s="128"/>
      <c r="Y172" s="128"/>
      <c r="Z172" s="128"/>
      <c r="AA172" s="131"/>
      <c r="AB172" s="131"/>
      <c r="AC172" s="131"/>
    </row>
    <row r="173" spans="1:38" s="133" customFormat="1" ht="15.75" x14ac:dyDescent="0.25">
      <c r="A173" s="124"/>
      <c r="B173" s="873"/>
      <c r="C173" s="856"/>
      <c r="D173" s="857"/>
      <c r="E173" s="857"/>
      <c r="F173" s="857"/>
      <c r="G173" s="857"/>
      <c r="H173" s="857"/>
      <c r="I173" s="857"/>
      <c r="J173" s="857"/>
      <c r="K173" s="857"/>
      <c r="L173" s="857"/>
      <c r="M173" s="857"/>
      <c r="N173" s="858"/>
      <c r="O173" s="842">
        <f t="shared" ref="O173:O182" si="26">SUM(C173:N173)</f>
        <v>0</v>
      </c>
      <c r="P173" s="874" t="s">
        <v>251</v>
      </c>
      <c r="Q173" s="875"/>
      <c r="R173" s="850"/>
      <c r="S173" s="154"/>
      <c r="T173" s="154"/>
      <c r="U173" s="128"/>
      <c r="V173" s="128"/>
      <c r="W173" s="128"/>
      <c r="X173" s="128"/>
      <c r="Y173" s="128"/>
      <c r="Z173" s="128"/>
      <c r="AA173" s="137"/>
      <c r="AB173" s="131"/>
      <c r="AC173" s="131"/>
    </row>
    <row r="174" spans="1:38" s="133" customFormat="1" ht="15.75" x14ac:dyDescent="0.25">
      <c r="A174" s="124"/>
      <c r="B174" s="855"/>
      <c r="C174" s="856"/>
      <c r="D174" s="857"/>
      <c r="E174" s="857"/>
      <c r="F174" s="857"/>
      <c r="G174" s="857"/>
      <c r="H174" s="857"/>
      <c r="I174" s="857"/>
      <c r="J174" s="857"/>
      <c r="K174" s="857"/>
      <c r="L174" s="857"/>
      <c r="M174" s="857"/>
      <c r="N174" s="858"/>
      <c r="O174" s="842">
        <f t="shared" si="26"/>
        <v>0</v>
      </c>
      <c r="P174" s="843" t="s">
        <v>251</v>
      </c>
      <c r="Q174" s="844"/>
      <c r="R174" s="832"/>
      <c r="S174" s="154"/>
      <c r="T174" s="154"/>
      <c r="U174" s="128"/>
      <c r="V174" s="128"/>
      <c r="W174" s="128"/>
      <c r="X174" s="128"/>
      <c r="Y174" s="128"/>
      <c r="Z174" s="128"/>
      <c r="AA174" s="137"/>
      <c r="AB174" s="131"/>
      <c r="AC174" s="131"/>
    </row>
    <row r="175" spans="1:38" s="133" customFormat="1" ht="15.75" x14ac:dyDescent="0.25">
      <c r="A175" s="124"/>
      <c r="B175" s="855"/>
      <c r="C175" s="856"/>
      <c r="D175" s="857"/>
      <c r="E175" s="857"/>
      <c r="F175" s="857"/>
      <c r="G175" s="857"/>
      <c r="H175" s="857"/>
      <c r="I175" s="857"/>
      <c r="J175" s="857"/>
      <c r="K175" s="857"/>
      <c r="L175" s="857"/>
      <c r="M175" s="857"/>
      <c r="N175" s="858"/>
      <c r="O175" s="842">
        <f t="shared" si="26"/>
        <v>0</v>
      </c>
      <c r="P175" s="843" t="s">
        <v>251</v>
      </c>
      <c r="Q175" s="844"/>
      <c r="R175" s="832"/>
      <c r="S175" s="154"/>
      <c r="T175" s="154"/>
      <c r="U175" s="128"/>
      <c r="V175" s="128"/>
      <c r="W175" s="128"/>
      <c r="X175" s="128"/>
      <c r="Y175" s="128"/>
      <c r="Z175" s="128"/>
      <c r="AA175" s="137"/>
      <c r="AB175" s="131"/>
      <c r="AC175" s="131"/>
    </row>
    <row r="176" spans="1:38" s="133" customFormat="1" ht="15.75" x14ac:dyDescent="0.25">
      <c r="A176" s="124"/>
      <c r="B176" s="838"/>
      <c r="C176" s="856"/>
      <c r="D176" s="857"/>
      <c r="E176" s="857"/>
      <c r="F176" s="857"/>
      <c r="G176" s="857"/>
      <c r="H176" s="857"/>
      <c r="I176" s="857"/>
      <c r="J176" s="857"/>
      <c r="K176" s="857"/>
      <c r="L176" s="857"/>
      <c r="M176" s="857"/>
      <c r="N176" s="858"/>
      <c r="O176" s="842">
        <f t="shared" si="26"/>
        <v>0</v>
      </c>
      <c r="P176" s="843" t="s">
        <v>251</v>
      </c>
      <c r="Q176" s="844"/>
      <c r="R176" s="832"/>
      <c r="S176" s="154"/>
      <c r="T176" s="154"/>
      <c r="U176" s="128"/>
      <c r="V176" s="128"/>
      <c r="W176" s="128"/>
      <c r="X176" s="128"/>
      <c r="Y176" s="128"/>
      <c r="Z176" s="128"/>
      <c r="AA176" s="137"/>
      <c r="AB176" s="131"/>
      <c r="AC176" s="131"/>
    </row>
    <row r="177" spans="1:29" s="133" customFormat="1" ht="15.75" x14ac:dyDescent="0.25">
      <c r="A177" s="124"/>
      <c r="B177" s="855"/>
      <c r="C177" s="856"/>
      <c r="D177" s="857"/>
      <c r="E177" s="857"/>
      <c r="F177" s="857"/>
      <c r="G177" s="857"/>
      <c r="H177" s="857"/>
      <c r="I177" s="857"/>
      <c r="J177" s="857"/>
      <c r="K177" s="857"/>
      <c r="L177" s="857"/>
      <c r="M177" s="857"/>
      <c r="N177" s="858"/>
      <c r="O177" s="842">
        <f t="shared" si="26"/>
        <v>0</v>
      </c>
      <c r="P177" s="843" t="s">
        <v>251</v>
      </c>
      <c r="Q177" s="844"/>
      <c r="R177" s="832"/>
      <c r="S177" s="154"/>
      <c r="T177" s="154"/>
      <c r="U177" s="128"/>
      <c r="V177" s="128"/>
      <c r="W177" s="128"/>
      <c r="X177" s="128"/>
      <c r="Y177" s="128"/>
      <c r="Z177" s="128"/>
      <c r="AA177" s="137"/>
      <c r="AB177" s="131"/>
      <c r="AC177" s="131"/>
    </row>
    <row r="178" spans="1:29" s="133" customFormat="1" x14ac:dyDescent="0.25">
      <c r="A178" s="124"/>
      <c r="B178" s="855"/>
      <c r="C178" s="839"/>
      <c r="D178" s="857"/>
      <c r="E178" s="857"/>
      <c r="F178" s="857"/>
      <c r="G178" s="857"/>
      <c r="H178" s="857"/>
      <c r="I178" s="857"/>
      <c r="J178" s="857"/>
      <c r="K178" s="857"/>
      <c r="L178" s="857"/>
      <c r="M178" s="857"/>
      <c r="N178" s="858"/>
      <c r="O178" s="842">
        <f t="shared" si="26"/>
        <v>0</v>
      </c>
      <c r="P178" s="843" t="s">
        <v>251</v>
      </c>
      <c r="Q178" s="844"/>
      <c r="R178" s="832"/>
      <c r="S178" s="154"/>
      <c r="T178" s="154"/>
      <c r="U178" s="128"/>
      <c r="V178" s="128"/>
      <c r="W178" s="128"/>
      <c r="X178" s="128"/>
      <c r="Y178" s="128"/>
      <c r="Z178" s="128"/>
      <c r="AA178" s="131"/>
      <c r="AB178" s="131"/>
      <c r="AC178" s="131"/>
    </row>
    <row r="179" spans="1:29" s="133" customFormat="1" x14ac:dyDescent="0.25">
      <c r="A179" s="124"/>
      <c r="B179" s="838"/>
      <c r="C179" s="839"/>
      <c r="D179" s="857"/>
      <c r="E179" s="857"/>
      <c r="F179" s="857"/>
      <c r="G179" s="857"/>
      <c r="H179" s="857"/>
      <c r="I179" s="857"/>
      <c r="J179" s="857"/>
      <c r="K179" s="857"/>
      <c r="L179" s="857"/>
      <c r="M179" s="857"/>
      <c r="N179" s="858"/>
      <c r="O179" s="842">
        <f t="shared" si="26"/>
        <v>0</v>
      </c>
      <c r="P179" s="843" t="s">
        <v>251</v>
      </c>
      <c r="Q179" s="844"/>
      <c r="R179" s="832"/>
      <c r="S179" s="154"/>
      <c r="T179" s="154"/>
      <c r="U179" s="128"/>
      <c r="V179" s="128"/>
      <c r="W179" s="128"/>
      <c r="X179" s="128"/>
      <c r="Y179" s="128"/>
      <c r="Z179" s="128"/>
      <c r="AA179" s="131"/>
      <c r="AB179" s="131"/>
      <c r="AC179" s="131"/>
    </row>
    <row r="180" spans="1:29" s="133" customFormat="1" x14ac:dyDescent="0.25">
      <c r="A180" s="124"/>
      <c r="B180" s="855"/>
      <c r="C180" s="839"/>
      <c r="D180" s="857"/>
      <c r="E180" s="857"/>
      <c r="F180" s="857"/>
      <c r="G180" s="857"/>
      <c r="H180" s="857"/>
      <c r="I180" s="857"/>
      <c r="J180" s="857"/>
      <c r="K180" s="857"/>
      <c r="L180" s="857"/>
      <c r="M180" s="857"/>
      <c r="N180" s="858"/>
      <c r="O180" s="842">
        <f t="shared" si="26"/>
        <v>0</v>
      </c>
      <c r="P180" s="843" t="s">
        <v>251</v>
      </c>
      <c r="Q180" s="844"/>
      <c r="R180" s="832"/>
      <c r="S180" s="154"/>
      <c r="T180" s="154"/>
      <c r="U180" s="128"/>
      <c r="V180" s="128"/>
      <c r="W180" s="128"/>
      <c r="X180" s="128"/>
      <c r="Y180" s="128"/>
      <c r="Z180" s="128"/>
      <c r="AA180" s="131"/>
      <c r="AB180" s="131"/>
      <c r="AC180" s="131"/>
    </row>
    <row r="181" spans="1:29" s="133" customFormat="1" x14ac:dyDescent="0.25">
      <c r="A181" s="124"/>
      <c r="B181" s="855"/>
      <c r="C181" s="839"/>
      <c r="D181" s="857"/>
      <c r="E181" s="857"/>
      <c r="F181" s="857"/>
      <c r="G181" s="857"/>
      <c r="H181" s="857"/>
      <c r="I181" s="857"/>
      <c r="J181" s="857"/>
      <c r="K181" s="857"/>
      <c r="L181" s="857"/>
      <c r="M181" s="857"/>
      <c r="N181" s="858"/>
      <c r="O181" s="842">
        <f t="shared" si="26"/>
        <v>0</v>
      </c>
      <c r="P181" s="843" t="s">
        <v>251</v>
      </c>
      <c r="Q181" s="844"/>
      <c r="R181" s="832"/>
      <c r="S181" s="154"/>
      <c r="T181" s="154"/>
      <c r="U181" s="128"/>
      <c r="V181" s="128"/>
      <c r="W181" s="128"/>
      <c r="X181" s="128"/>
      <c r="Y181" s="128"/>
      <c r="Z181" s="128"/>
      <c r="AA181" s="131"/>
      <c r="AB181" s="131"/>
      <c r="AC181" s="131"/>
    </row>
    <row r="182" spans="1:29" s="133" customFormat="1" ht="15.75" x14ac:dyDescent="0.25">
      <c r="A182" s="124"/>
      <c r="B182" s="757" t="s">
        <v>216</v>
      </c>
      <c r="C182" s="751">
        <f t="shared" ref="C182:N182" si="27">SUM(C173:C181)</f>
        <v>0</v>
      </c>
      <c r="D182" s="749">
        <f t="shared" si="27"/>
        <v>0</v>
      </c>
      <c r="E182" s="749">
        <f t="shared" si="27"/>
        <v>0</v>
      </c>
      <c r="F182" s="749">
        <f t="shared" si="27"/>
        <v>0</v>
      </c>
      <c r="G182" s="749">
        <f t="shared" si="27"/>
        <v>0</v>
      </c>
      <c r="H182" s="749">
        <f t="shared" si="27"/>
        <v>0</v>
      </c>
      <c r="I182" s="749">
        <f t="shared" si="27"/>
        <v>0</v>
      </c>
      <c r="J182" s="749">
        <f t="shared" si="27"/>
        <v>0</v>
      </c>
      <c r="K182" s="749">
        <f t="shared" si="27"/>
        <v>0</v>
      </c>
      <c r="L182" s="749">
        <f t="shared" si="27"/>
        <v>0</v>
      </c>
      <c r="M182" s="749">
        <f t="shared" si="27"/>
        <v>0</v>
      </c>
      <c r="N182" s="750">
        <f t="shared" si="27"/>
        <v>0</v>
      </c>
      <c r="O182" s="748">
        <f t="shared" si="26"/>
        <v>0</v>
      </c>
      <c r="P182" s="125"/>
      <c r="Q182" s="126"/>
      <c r="R182" s="127"/>
      <c r="S182" s="154"/>
      <c r="T182" s="154"/>
      <c r="U182" s="128"/>
      <c r="V182" s="128"/>
      <c r="W182" s="128"/>
      <c r="X182" s="128"/>
      <c r="Y182" s="128"/>
      <c r="Z182" s="128"/>
      <c r="AA182" s="131"/>
      <c r="AB182" s="131"/>
      <c r="AC182" s="131"/>
    </row>
    <row r="183" spans="1:29" s="133" customFormat="1" ht="15.75" x14ac:dyDescent="0.25">
      <c r="A183" s="124"/>
      <c r="B183" s="1126" t="s">
        <v>207</v>
      </c>
      <c r="C183" s="1127"/>
      <c r="D183" s="1127"/>
      <c r="E183" s="1127"/>
      <c r="F183" s="1127"/>
      <c r="G183" s="1127"/>
      <c r="H183" s="1127"/>
      <c r="I183" s="1127"/>
      <c r="J183" s="1127"/>
      <c r="K183" s="1127"/>
      <c r="L183" s="1127"/>
      <c r="M183" s="1127"/>
      <c r="N183" s="1127"/>
      <c r="O183" s="1127"/>
      <c r="P183" s="1127"/>
      <c r="Q183" s="1127"/>
      <c r="R183" s="1128"/>
      <c r="S183" s="221"/>
      <c r="T183" s="221"/>
      <c r="U183" s="128"/>
      <c r="V183" s="128"/>
      <c r="W183" s="128"/>
      <c r="X183" s="128"/>
      <c r="Y183" s="128"/>
      <c r="Z183" s="128"/>
      <c r="AA183" s="131"/>
      <c r="AB183" s="131"/>
      <c r="AC183" s="131"/>
    </row>
    <row r="184" spans="1:29" s="133" customFormat="1" ht="20.25" customHeight="1" x14ac:dyDescent="0.25">
      <c r="A184" s="124"/>
      <c r="B184" s="443" t="s">
        <v>206</v>
      </c>
      <c r="C184" s="743" t="str">
        <f t="shared" ref="C184:N184" si="28">C154</f>
        <v>&lt;select&gt;</v>
      </c>
      <c r="D184" s="743" t="str">
        <f t="shared" si="28"/>
        <v>&lt;select&gt;</v>
      </c>
      <c r="E184" s="743" t="str">
        <f t="shared" si="28"/>
        <v>&lt;select&gt;</v>
      </c>
      <c r="F184" s="743" t="str">
        <f t="shared" si="28"/>
        <v>&lt;select&gt;</v>
      </c>
      <c r="G184" s="743" t="str">
        <f t="shared" si="28"/>
        <v>&lt;select&gt;</v>
      </c>
      <c r="H184" s="743" t="str">
        <f t="shared" si="28"/>
        <v>&lt;select&gt;</v>
      </c>
      <c r="I184" s="743" t="str">
        <f t="shared" si="28"/>
        <v>&lt;select&gt;</v>
      </c>
      <c r="J184" s="743" t="str">
        <f t="shared" si="28"/>
        <v>&lt;select&gt;</v>
      </c>
      <c r="K184" s="743" t="str">
        <f t="shared" si="28"/>
        <v>&lt;select&gt;</v>
      </c>
      <c r="L184" s="743" t="str">
        <f t="shared" si="28"/>
        <v>&lt;select&gt;</v>
      </c>
      <c r="M184" s="743" t="str">
        <f t="shared" si="28"/>
        <v>&lt;select&gt;</v>
      </c>
      <c r="N184" s="743" t="str">
        <f t="shared" si="28"/>
        <v>&lt;select&gt;</v>
      </c>
      <c r="O184" s="741"/>
      <c r="P184" s="740"/>
      <c r="Q184" s="740"/>
      <c r="R184" s="742"/>
      <c r="S184" s="154"/>
      <c r="T184" s="154"/>
      <c r="U184" s="128"/>
      <c r="V184" s="128"/>
      <c r="W184" s="128"/>
      <c r="X184" s="128"/>
      <c r="Y184" s="128"/>
      <c r="Z184" s="128"/>
      <c r="AA184" s="131"/>
      <c r="AB184" s="131"/>
      <c r="AC184" s="131"/>
    </row>
    <row r="185" spans="1:29" s="130" customFormat="1" x14ac:dyDescent="0.25">
      <c r="A185" s="124"/>
      <c r="B185" s="838"/>
      <c r="C185" s="839"/>
      <c r="D185" s="857"/>
      <c r="E185" s="857"/>
      <c r="F185" s="857"/>
      <c r="G185" s="857"/>
      <c r="H185" s="857"/>
      <c r="I185" s="857"/>
      <c r="J185" s="857"/>
      <c r="K185" s="857"/>
      <c r="L185" s="857"/>
      <c r="M185" s="857"/>
      <c r="N185" s="858"/>
      <c r="O185" s="842">
        <f t="shared" ref="O185:O194" si="29">SUM(C185:N185)</f>
        <v>0</v>
      </c>
      <c r="P185" s="843" t="s">
        <v>251</v>
      </c>
      <c r="Q185" s="844"/>
      <c r="R185" s="832"/>
      <c r="S185" s="154"/>
      <c r="T185" s="154"/>
      <c r="U185" s="128"/>
      <c r="V185" s="128"/>
      <c r="W185" s="128"/>
      <c r="X185" s="128"/>
      <c r="Y185" s="128"/>
      <c r="Z185" s="128"/>
      <c r="AA185" s="137"/>
      <c r="AB185" s="128"/>
      <c r="AC185" s="128"/>
    </row>
    <row r="186" spans="1:29" s="130" customFormat="1" x14ac:dyDescent="0.25">
      <c r="A186" s="124"/>
      <c r="B186" s="855"/>
      <c r="C186" s="839"/>
      <c r="D186" s="857"/>
      <c r="E186" s="857"/>
      <c r="F186" s="857"/>
      <c r="G186" s="857"/>
      <c r="H186" s="857"/>
      <c r="I186" s="857"/>
      <c r="J186" s="857"/>
      <c r="K186" s="857"/>
      <c r="L186" s="857"/>
      <c r="M186" s="857"/>
      <c r="N186" s="858"/>
      <c r="O186" s="842">
        <f t="shared" si="29"/>
        <v>0</v>
      </c>
      <c r="P186" s="843" t="s">
        <v>251</v>
      </c>
      <c r="Q186" s="844"/>
      <c r="R186" s="832"/>
      <c r="S186" s="154"/>
      <c r="T186" s="154"/>
      <c r="U186" s="128"/>
      <c r="V186" s="128"/>
      <c r="W186" s="128"/>
      <c r="X186" s="128"/>
      <c r="Y186" s="128"/>
      <c r="Z186" s="128"/>
      <c r="AA186" s="137"/>
      <c r="AB186" s="128"/>
      <c r="AC186" s="128"/>
    </row>
    <row r="187" spans="1:29" s="130" customFormat="1" x14ac:dyDescent="0.25">
      <c r="A187" s="124"/>
      <c r="B187" s="855"/>
      <c r="C187" s="839"/>
      <c r="D187" s="857"/>
      <c r="E187" s="857"/>
      <c r="F187" s="857"/>
      <c r="G187" s="857"/>
      <c r="H187" s="857"/>
      <c r="I187" s="857"/>
      <c r="J187" s="857"/>
      <c r="K187" s="857"/>
      <c r="L187" s="857"/>
      <c r="M187" s="857"/>
      <c r="N187" s="858"/>
      <c r="O187" s="842">
        <f t="shared" si="29"/>
        <v>0</v>
      </c>
      <c r="P187" s="843" t="s">
        <v>251</v>
      </c>
      <c r="Q187" s="844"/>
      <c r="R187" s="832"/>
      <c r="S187" s="154"/>
      <c r="T187" s="154"/>
      <c r="U187" s="128"/>
      <c r="V187" s="128"/>
      <c r="W187" s="128"/>
      <c r="X187" s="128"/>
      <c r="Y187" s="128"/>
      <c r="Z187" s="128"/>
      <c r="AA187" s="137"/>
      <c r="AB187" s="128"/>
      <c r="AC187" s="128"/>
    </row>
    <row r="188" spans="1:29" s="130" customFormat="1" x14ac:dyDescent="0.25">
      <c r="A188" s="124"/>
      <c r="B188" s="838"/>
      <c r="C188" s="839"/>
      <c r="D188" s="857"/>
      <c r="E188" s="857"/>
      <c r="F188" s="857"/>
      <c r="G188" s="857"/>
      <c r="H188" s="857"/>
      <c r="I188" s="857"/>
      <c r="J188" s="857"/>
      <c r="K188" s="857"/>
      <c r="L188" s="857"/>
      <c r="M188" s="857"/>
      <c r="N188" s="858"/>
      <c r="O188" s="842">
        <f t="shared" si="29"/>
        <v>0</v>
      </c>
      <c r="P188" s="843" t="s">
        <v>251</v>
      </c>
      <c r="Q188" s="844"/>
      <c r="R188" s="832"/>
      <c r="S188" s="154"/>
      <c r="T188" s="154"/>
      <c r="U188" s="128"/>
      <c r="V188" s="128"/>
      <c r="W188" s="128"/>
      <c r="X188" s="128"/>
      <c r="Y188" s="128"/>
      <c r="Z188" s="128"/>
      <c r="AA188" s="137"/>
      <c r="AB188" s="128"/>
      <c r="AC188" s="128"/>
    </row>
    <row r="189" spans="1:29" s="130" customFormat="1" x14ac:dyDescent="0.25">
      <c r="A189" s="124"/>
      <c r="B189" s="855"/>
      <c r="C189" s="839"/>
      <c r="D189" s="857"/>
      <c r="E189" s="857"/>
      <c r="F189" s="857"/>
      <c r="G189" s="857"/>
      <c r="H189" s="857"/>
      <c r="I189" s="857"/>
      <c r="J189" s="857"/>
      <c r="K189" s="857"/>
      <c r="L189" s="857"/>
      <c r="M189" s="857"/>
      <c r="N189" s="858"/>
      <c r="O189" s="842">
        <f t="shared" si="29"/>
        <v>0</v>
      </c>
      <c r="P189" s="843" t="s">
        <v>251</v>
      </c>
      <c r="Q189" s="844"/>
      <c r="R189" s="832"/>
      <c r="S189" s="154"/>
      <c r="T189" s="154"/>
      <c r="U189" s="128"/>
      <c r="V189" s="128"/>
      <c r="W189" s="128"/>
      <c r="X189" s="128"/>
      <c r="Y189" s="128"/>
      <c r="Z189" s="128"/>
      <c r="AA189" s="137"/>
      <c r="AB189" s="128"/>
      <c r="AC189" s="128"/>
    </row>
    <row r="190" spans="1:29" s="130" customFormat="1" x14ac:dyDescent="0.25">
      <c r="A190" s="124"/>
      <c r="B190" s="855"/>
      <c r="C190" s="839"/>
      <c r="D190" s="857"/>
      <c r="E190" s="857"/>
      <c r="F190" s="857"/>
      <c r="G190" s="857"/>
      <c r="H190" s="857"/>
      <c r="I190" s="857"/>
      <c r="J190" s="857"/>
      <c r="K190" s="857"/>
      <c r="L190" s="857"/>
      <c r="M190" s="857"/>
      <c r="N190" s="858"/>
      <c r="O190" s="842">
        <f t="shared" si="29"/>
        <v>0</v>
      </c>
      <c r="P190" s="843" t="s">
        <v>251</v>
      </c>
      <c r="Q190" s="844"/>
      <c r="R190" s="832"/>
      <c r="S190" s="154"/>
      <c r="T190" s="154"/>
      <c r="U190" s="128"/>
      <c r="V190" s="128"/>
      <c r="W190" s="128"/>
      <c r="X190" s="128"/>
      <c r="Y190" s="128"/>
      <c r="Z190" s="128"/>
      <c r="AA190" s="446"/>
      <c r="AB190" s="128"/>
      <c r="AC190" s="128"/>
    </row>
    <row r="191" spans="1:29" s="130" customFormat="1" x14ac:dyDescent="0.25">
      <c r="A191" s="124"/>
      <c r="B191" s="838"/>
      <c r="C191" s="839"/>
      <c r="D191" s="857"/>
      <c r="E191" s="857"/>
      <c r="F191" s="857"/>
      <c r="G191" s="857"/>
      <c r="H191" s="857"/>
      <c r="I191" s="857"/>
      <c r="J191" s="857"/>
      <c r="K191" s="857"/>
      <c r="L191" s="857"/>
      <c r="M191" s="857"/>
      <c r="N191" s="858"/>
      <c r="O191" s="842">
        <f t="shared" si="29"/>
        <v>0</v>
      </c>
      <c r="P191" s="843" t="s">
        <v>251</v>
      </c>
      <c r="Q191" s="844"/>
      <c r="R191" s="832"/>
      <c r="S191" s="154"/>
      <c r="T191" s="154"/>
      <c r="U191" s="128"/>
      <c r="V191" s="128"/>
      <c r="W191" s="128"/>
      <c r="X191" s="128"/>
      <c r="Y191" s="128"/>
      <c r="Z191" s="128"/>
      <c r="AA191" s="446"/>
      <c r="AB191" s="128"/>
      <c r="AC191" s="128"/>
    </row>
    <row r="192" spans="1:29" s="130" customFormat="1" x14ac:dyDescent="0.25">
      <c r="A192" s="124"/>
      <c r="B192" s="855"/>
      <c r="C192" s="839"/>
      <c r="D192" s="857"/>
      <c r="E192" s="857"/>
      <c r="F192" s="857"/>
      <c r="G192" s="857"/>
      <c r="H192" s="857"/>
      <c r="I192" s="857"/>
      <c r="J192" s="857"/>
      <c r="K192" s="857"/>
      <c r="L192" s="857"/>
      <c r="M192" s="857"/>
      <c r="N192" s="858"/>
      <c r="O192" s="842">
        <f t="shared" si="29"/>
        <v>0</v>
      </c>
      <c r="P192" s="843" t="s">
        <v>251</v>
      </c>
      <c r="Q192" s="844"/>
      <c r="R192" s="832"/>
      <c r="S192" s="154"/>
      <c r="T192" s="154"/>
      <c r="U192" s="128"/>
      <c r="V192" s="128"/>
      <c r="W192" s="128"/>
      <c r="X192" s="128"/>
      <c r="Y192" s="128"/>
      <c r="Z192" s="128"/>
      <c r="AA192" s="137"/>
      <c r="AB192" s="128"/>
      <c r="AC192" s="128"/>
    </row>
    <row r="193" spans="1:29" s="130" customFormat="1" x14ac:dyDescent="0.25">
      <c r="A193" s="124"/>
      <c r="B193" s="855"/>
      <c r="C193" s="839"/>
      <c r="D193" s="857"/>
      <c r="E193" s="857"/>
      <c r="F193" s="857"/>
      <c r="G193" s="857"/>
      <c r="H193" s="857"/>
      <c r="I193" s="857"/>
      <c r="J193" s="857"/>
      <c r="K193" s="857"/>
      <c r="L193" s="857"/>
      <c r="M193" s="857"/>
      <c r="N193" s="858"/>
      <c r="O193" s="842">
        <f t="shared" si="29"/>
        <v>0</v>
      </c>
      <c r="P193" s="843" t="s">
        <v>251</v>
      </c>
      <c r="Q193" s="844"/>
      <c r="R193" s="832"/>
      <c r="S193" s="154"/>
      <c r="T193" s="154"/>
      <c r="U193" s="128"/>
      <c r="V193" s="128"/>
      <c r="W193" s="128"/>
      <c r="X193" s="128"/>
      <c r="Y193" s="128"/>
      <c r="Z193" s="128"/>
      <c r="AA193" s="137"/>
      <c r="AB193" s="128"/>
      <c r="AC193" s="128"/>
    </row>
    <row r="194" spans="1:29" s="130" customFormat="1" ht="15.75" x14ac:dyDescent="0.25">
      <c r="A194" s="124"/>
      <c r="B194" s="757" t="s">
        <v>214</v>
      </c>
      <c r="C194" s="751">
        <f t="shared" ref="C194:N194" si="30">SUM(C185:C193)</f>
        <v>0</v>
      </c>
      <c r="D194" s="749">
        <f t="shared" si="30"/>
        <v>0</v>
      </c>
      <c r="E194" s="749">
        <f t="shared" si="30"/>
        <v>0</v>
      </c>
      <c r="F194" s="749">
        <f t="shared" si="30"/>
        <v>0</v>
      </c>
      <c r="G194" s="749">
        <f t="shared" si="30"/>
        <v>0</v>
      </c>
      <c r="H194" s="749">
        <f t="shared" si="30"/>
        <v>0</v>
      </c>
      <c r="I194" s="749">
        <f t="shared" si="30"/>
        <v>0</v>
      </c>
      <c r="J194" s="749">
        <f t="shared" si="30"/>
        <v>0</v>
      </c>
      <c r="K194" s="749">
        <f t="shared" si="30"/>
        <v>0</v>
      </c>
      <c r="L194" s="749">
        <f t="shared" si="30"/>
        <v>0</v>
      </c>
      <c r="M194" s="749">
        <f t="shared" si="30"/>
        <v>0</v>
      </c>
      <c r="N194" s="750">
        <f t="shared" si="30"/>
        <v>0</v>
      </c>
      <c r="O194" s="748">
        <f t="shared" si="29"/>
        <v>0</v>
      </c>
      <c r="P194" s="125"/>
      <c r="Q194" s="126"/>
      <c r="R194" s="127"/>
      <c r="S194" s="154"/>
      <c r="T194" s="154"/>
      <c r="U194" s="128"/>
      <c r="V194" s="128"/>
      <c r="W194" s="128"/>
      <c r="X194" s="128"/>
      <c r="Y194" s="128"/>
      <c r="Z194" s="128"/>
      <c r="AA194" s="137"/>
      <c r="AB194" s="128"/>
      <c r="AC194" s="128"/>
    </row>
    <row r="195" spans="1:29" s="133" customFormat="1" ht="15.75" x14ac:dyDescent="0.25">
      <c r="A195" s="124"/>
      <c r="B195" s="1126" t="s">
        <v>754</v>
      </c>
      <c r="C195" s="1127"/>
      <c r="D195" s="1127"/>
      <c r="E195" s="1127"/>
      <c r="F195" s="1127"/>
      <c r="G195" s="1127"/>
      <c r="H195" s="1127"/>
      <c r="I195" s="1127"/>
      <c r="J195" s="1127"/>
      <c r="K195" s="1127"/>
      <c r="L195" s="1127"/>
      <c r="M195" s="1127"/>
      <c r="N195" s="1127"/>
      <c r="O195" s="1127"/>
      <c r="P195" s="1127"/>
      <c r="Q195" s="1127"/>
      <c r="R195" s="1128"/>
      <c r="S195" s="221"/>
      <c r="T195" s="221"/>
      <c r="U195" s="128"/>
    </row>
    <row r="196" spans="1:29" s="133" customFormat="1" ht="20.25" customHeight="1" x14ac:dyDescent="0.25">
      <c r="A196" s="124"/>
      <c r="B196" s="443" t="s">
        <v>206</v>
      </c>
      <c r="C196" s="743" t="str">
        <f t="shared" ref="C196:N196" si="31">C154</f>
        <v>&lt;select&gt;</v>
      </c>
      <c r="D196" s="743" t="str">
        <f t="shared" si="31"/>
        <v>&lt;select&gt;</v>
      </c>
      <c r="E196" s="743" t="str">
        <f t="shared" si="31"/>
        <v>&lt;select&gt;</v>
      </c>
      <c r="F196" s="743" t="str">
        <f t="shared" si="31"/>
        <v>&lt;select&gt;</v>
      </c>
      <c r="G196" s="743" t="str">
        <f t="shared" si="31"/>
        <v>&lt;select&gt;</v>
      </c>
      <c r="H196" s="743" t="str">
        <f t="shared" si="31"/>
        <v>&lt;select&gt;</v>
      </c>
      <c r="I196" s="743" t="str">
        <f t="shared" si="31"/>
        <v>&lt;select&gt;</v>
      </c>
      <c r="J196" s="743" t="str">
        <f t="shared" si="31"/>
        <v>&lt;select&gt;</v>
      </c>
      <c r="K196" s="743" t="str">
        <f t="shared" si="31"/>
        <v>&lt;select&gt;</v>
      </c>
      <c r="L196" s="743" t="str">
        <f t="shared" si="31"/>
        <v>&lt;select&gt;</v>
      </c>
      <c r="M196" s="743" t="str">
        <f t="shared" si="31"/>
        <v>&lt;select&gt;</v>
      </c>
      <c r="N196" s="743" t="str">
        <f t="shared" si="31"/>
        <v>&lt;select&gt;</v>
      </c>
      <c r="O196" s="741"/>
      <c r="P196" s="740"/>
      <c r="Q196" s="740"/>
      <c r="R196" s="742"/>
      <c r="S196" s="154"/>
      <c r="T196" s="154"/>
      <c r="U196" s="128"/>
      <c r="V196" s="128"/>
      <c r="W196" s="128"/>
      <c r="X196" s="128"/>
      <c r="Y196" s="128"/>
      <c r="Z196" s="128"/>
      <c r="AA196" s="131"/>
      <c r="AB196" s="131"/>
      <c r="AC196" s="131"/>
    </row>
    <row r="197" spans="1:29" s="133" customFormat="1" x14ac:dyDescent="0.25">
      <c r="A197" s="124"/>
      <c r="B197" s="838"/>
      <c r="C197" s="876"/>
      <c r="D197" s="877"/>
      <c r="E197" s="877"/>
      <c r="F197" s="877"/>
      <c r="G197" s="877"/>
      <c r="H197" s="877"/>
      <c r="I197" s="877"/>
      <c r="J197" s="877"/>
      <c r="K197" s="877"/>
      <c r="L197" s="877"/>
      <c r="M197" s="877"/>
      <c r="N197" s="878"/>
      <c r="O197" s="842">
        <f t="shared" ref="O197:O206" si="32">SUM(C197:N197)</f>
        <v>0</v>
      </c>
      <c r="P197" s="764" t="s">
        <v>211</v>
      </c>
      <c r="Q197" s="875"/>
      <c r="R197" s="850"/>
      <c r="S197" s="154"/>
      <c r="T197" s="154"/>
      <c r="U197" s="128"/>
    </row>
    <row r="198" spans="1:29" s="133" customFormat="1" x14ac:dyDescent="0.25">
      <c r="A198" s="124"/>
      <c r="B198" s="855"/>
      <c r="C198" s="839"/>
      <c r="D198" s="857"/>
      <c r="E198" s="857"/>
      <c r="F198" s="857"/>
      <c r="G198" s="857"/>
      <c r="H198" s="857"/>
      <c r="I198" s="857"/>
      <c r="J198" s="857"/>
      <c r="K198" s="857"/>
      <c r="L198" s="857"/>
      <c r="M198" s="857"/>
      <c r="N198" s="858"/>
      <c r="O198" s="842">
        <f t="shared" si="32"/>
        <v>0</v>
      </c>
      <c r="P198" s="764" t="s">
        <v>211</v>
      </c>
      <c r="Q198" s="844"/>
      <c r="R198" s="832"/>
      <c r="S198" s="154"/>
      <c r="T198" s="154"/>
      <c r="U198" s="128"/>
    </row>
    <row r="199" spans="1:29" s="133" customFormat="1" x14ac:dyDescent="0.25">
      <c r="A199" s="124"/>
      <c r="B199" s="855"/>
      <c r="C199" s="839"/>
      <c r="D199" s="857"/>
      <c r="E199" s="857"/>
      <c r="F199" s="857"/>
      <c r="G199" s="857"/>
      <c r="H199" s="857"/>
      <c r="I199" s="857"/>
      <c r="J199" s="857"/>
      <c r="K199" s="857"/>
      <c r="L199" s="857"/>
      <c r="M199" s="857"/>
      <c r="N199" s="858"/>
      <c r="O199" s="842">
        <f t="shared" si="32"/>
        <v>0</v>
      </c>
      <c r="P199" s="764" t="s">
        <v>211</v>
      </c>
      <c r="Q199" s="844"/>
      <c r="R199" s="832"/>
      <c r="S199" s="154"/>
      <c r="T199" s="154"/>
      <c r="U199" s="128"/>
    </row>
    <row r="200" spans="1:29" s="133" customFormat="1" x14ac:dyDescent="0.25">
      <c r="A200" s="124"/>
      <c r="B200" s="838"/>
      <c r="C200" s="839"/>
      <c r="D200" s="857"/>
      <c r="E200" s="857"/>
      <c r="F200" s="857"/>
      <c r="G200" s="857"/>
      <c r="H200" s="857"/>
      <c r="I200" s="857"/>
      <c r="J200" s="857"/>
      <c r="K200" s="857"/>
      <c r="L200" s="857"/>
      <c r="M200" s="857"/>
      <c r="N200" s="858"/>
      <c r="O200" s="842">
        <f t="shared" si="32"/>
        <v>0</v>
      </c>
      <c r="P200" s="764" t="s">
        <v>211</v>
      </c>
      <c r="Q200" s="844"/>
      <c r="R200" s="832"/>
      <c r="S200" s="154"/>
      <c r="T200" s="154"/>
      <c r="U200" s="128"/>
    </row>
    <row r="201" spans="1:29" s="133" customFormat="1" x14ac:dyDescent="0.25">
      <c r="A201" s="124"/>
      <c r="B201" s="855"/>
      <c r="C201" s="839"/>
      <c r="D201" s="857"/>
      <c r="E201" s="857"/>
      <c r="F201" s="857"/>
      <c r="G201" s="857"/>
      <c r="H201" s="857"/>
      <c r="I201" s="857"/>
      <c r="J201" s="857"/>
      <c r="K201" s="857"/>
      <c r="L201" s="857"/>
      <c r="M201" s="857"/>
      <c r="N201" s="858"/>
      <c r="O201" s="842">
        <f t="shared" si="32"/>
        <v>0</v>
      </c>
      <c r="P201" s="764" t="s">
        <v>211</v>
      </c>
      <c r="Q201" s="844"/>
      <c r="R201" s="832"/>
      <c r="S201" s="154"/>
      <c r="T201" s="154"/>
      <c r="U201" s="128"/>
    </row>
    <row r="202" spans="1:29" s="133" customFormat="1" x14ac:dyDescent="0.25">
      <c r="A202" s="124"/>
      <c r="B202" s="855"/>
      <c r="C202" s="839"/>
      <c r="D202" s="857"/>
      <c r="E202" s="857"/>
      <c r="F202" s="857"/>
      <c r="G202" s="857"/>
      <c r="H202" s="857"/>
      <c r="I202" s="857"/>
      <c r="J202" s="857"/>
      <c r="K202" s="857"/>
      <c r="L202" s="857"/>
      <c r="M202" s="857"/>
      <c r="N202" s="858"/>
      <c r="O202" s="842">
        <f t="shared" si="32"/>
        <v>0</v>
      </c>
      <c r="P202" s="764" t="s">
        <v>211</v>
      </c>
      <c r="Q202" s="844"/>
      <c r="R202" s="832"/>
      <c r="S202" s="154"/>
      <c r="T202" s="154"/>
      <c r="U202" s="128"/>
    </row>
    <row r="203" spans="1:29" s="133" customFormat="1" x14ac:dyDescent="0.25">
      <c r="A203" s="124"/>
      <c r="B203" s="838"/>
      <c r="C203" s="839"/>
      <c r="D203" s="857"/>
      <c r="E203" s="857"/>
      <c r="F203" s="857"/>
      <c r="G203" s="857"/>
      <c r="H203" s="857"/>
      <c r="I203" s="857"/>
      <c r="J203" s="857"/>
      <c r="K203" s="857"/>
      <c r="L203" s="857"/>
      <c r="M203" s="857"/>
      <c r="N203" s="858"/>
      <c r="O203" s="842">
        <f t="shared" si="32"/>
        <v>0</v>
      </c>
      <c r="P203" s="764" t="s">
        <v>211</v>
      </c>
      <c r="Q203" s="844"/>
      <c r="R203" s="832"/>
      <c r="S203" s="154"/>
      <c r="T203" s="154"/>
      <c r="U203" s="128"/>
    </row>
    <row r="204" spans="1:29" s="133" customFormat="1" x14ac:dyDescent="0.25">
      <c r="A204" s="124"/>
      <c r="B204" s="855"/>
      <c r="C204" s="839"/>
      <c r="D204" s="857"/>
      <c r="E204" s="857"/>
      <c r="F204" s="857"/>
      <c r="G204" s="857"/>
      <c r="H204" s="857"/>
      <c r="I204" s="857"/>
      <c r="J204" s="857"/>
      <c r="K204" s="857"/>
      <c r="L204" s="857"/>
      <c r="M204" s="857"/>
      <c r="N204" s="858"/>
      <c r="O204" s="842">
        <f t="shared" si="32"/>
        <v>0</v>
      </c>
      <c r="P204" s="764" t="s">
        <v>211</v>
      </c>
      <c r="Q204" s="844"/>
      <c r="R204" s="832"/>
      <c r="S204" s="154"/>
      <c r="T204" s="154"/>
      <c r="U204" s="128"/>
    </row>
    <row r="205" spans="1:29" s="133" customFormat="1" x14ac:dyDescent="0.25">
      <c r="A205" s="124"/>
      <c r="B205" s="855"/>
      <c r="C205" s="862"/>
      <c r="D205" s="863"/>
      <c r="E205" s="863"/>
      <c r="F205" s="863"/>
      <c r="G205" s="863"/>
      <c r="H205" s="863"/>
      <c r="I205" s="863"/>
      <c r="J205" s="863"/>
      <c r="K205" s="863"/>
      <c r="L205" s="863"/>
      <c r="M205" s="863"/>
      <c r="N205" s="864"/>
      <c r="O205" s="842">
        <f t="shared" si="32"/>
        <v>0</v>
      </c>
      <c r="P205" s="764" t="s">
        <v>211</v>
      </c>
      <c r="Q205" s="865"/>
      <c r="R205" s="866"/>
      <c r="S205" s="154"/>
      <c r="T205" s="154"/>
      <c r="U205" s="128"/>
    </row>
    <row r="206" spans="1:29" s="133" customFormat="1" ht="15.75" x14ac:dyDescent="0.25">
      <c r="A206" s="124"/>
      <c r="B206" s="755" t="s">
        <v>755</v>
      </c>
      <c r="C206" s="751">
        <f t="shared" ref="C206:N206" si="33">SUM(C197:C205)</f>
        <v>0</v>
      </c>
      <c r="D206" s="749">
        <f t="shared" si="33"/>
        <v>0</v>
      </c>
      <c r="E206" s="749">
        <f t="shared" si="33"/>
        <v>0</v>
      </c>
      <c r="F206" s="749">
        <f t="shared" si="33"/>
        <v>0</v>
      </c>
      <c r="G206" s="749">
        <f t="shared" si="33"/>
        <v>0</v>
      </c>
      <c r="H206" s="749">
        <f t="shared" si="33"/>
        <v>0</v>
      </c>
      <c r="I206" s="749">
        <f t="shared" si="33"/>
        <v>0</v>
      </c>
      <c r="J206" s="749">
        <f t="shared" si="33"/>
        <v>0</v>
      </c>
      <c r="K206" s="749">
        <f t="shared" si="33"/>
        <v>0</v>
      </c>
      <c r="L206" s="749">
        <f t="shared" si="33"/>
        <v>0</v>
      </c>
      <c r="M206" s="749">
        <f t="shared" si="33"/>
        <v>0</v>
      </c>
      <c r="N206" s="750">
        <f t="shared" si="33"/>
        <v>0</v>
      </c>
      <c r="O206" s="748">
        <f t="shared" si="32"/>
        <v>0</v>
      </c>
      <c r="P206" s="134" t="s">
        <v>211</v>
      </c>
      <c r="Q206" s="135"/>
      <c r="R206" s="136"/>
      <c r="S206" s="154"/>
      <c r="T206" s="154"/>
      <c r="U206" s="128"/>
    </row>
    <row r="207" spans="1:29" s="133" customFormat="1" ht="16.5" customHeight="1" x14ac:dyDescent="0.25">
      <c r="A207" s="124"/>
      <c r="B207" s="1126" t="s">
        <v>302</v>
      </c>
      <c r="C207" s="1127"/>
      <c r="D207" s="1127"/>
      <c r="E207" s="1127"/>
      <c r="F207" s="1127"/>
      <c r="G207" s="1127"/>
      <c r="H207" s="1127"/>
      <c r="I207" s="1127"/>
      <c r="J207" s="1127"/>
      <c r="K207" s="1127"/>
      <c r="L207" s="1127"/>
      <c r="M207" s="1127"/>
      <c r="N207" s="1127"/>
      <c r="O207" s="1127"/>
      <c r="P207" s="1127"/>
      <c r="Q207" s="1127"/>
      <c r="R207" s="1128"/>
      <c r="S207" s="221"/>
      <c r="T207" s="221"/>
      <c r="U207" s="128"/>
      <c r="V207" s="128"/>
      <c r="W207" s="128"/>
      <c r="X207" s="128"/>
      <c r="Y207" s="128"/>
      <c r="Z207" s="128"/>
      <c r="AA207" s="131"/>
      <c r="AB207" s="798"/>
      <c r="AC207" s="131"/>
    </row>
    <row r="208" spans="1:29" s="133" customFormat="1" ht="20.25" customHeight="1" x14ac:dyDescent="0.25">
      <c r="A208" s="124"/>
      <c r="B208" s="443" t="s">
        <v>206</v>
      </c>
      <c r="C208" s="743" t="str">
        <f t="shared" ref="C208:N208" si="34">C154</f>
        <v>&lt;select&gt;</v>
      </c>
      <c r="D208" s="743" t="str">
        <f t="shared" si="34"/>
        <v>&lt;select&gt;</v>
      </c>
      <c r="E208" s="743" t="str">
        <f t="shared" si="34"/>
        <v>&lt;select&gt;</v>
      </c>
      <c r="F208" s="743" t="str">
        <f t="shared" si="34"/>
        <v>&lt;select&gt;</v>
      </c>
      <c r="G208" s="743" t="str">
        <f t="shared" si="34"/>
        <v>&lt;select&gt;</v>
      </c>
      <c r="H208" s="743" t="str">
        <f t="shared" si="34"/>
        <v>&lt;select&gt;</v>
      </c>
      <c r="I208" s="743" t="str">
        <f t="shared" si="34"/>
        <v>&lt;select&gt;</v>
      </c>
      <c r="J208" s="743" t="str">
        <f t="shared" si="34"/>
        <v>&lt;select&gt;</v>
      </c>
      <c r="K208" s="743" t="str">
        <f t="shared" si="34"/>
        <v>&lt;select&gt;</v>
      </c>
      <c r="L208" s="743" t="str">
        <f t="shared" si="34"/>
        <v>&lt;select&gt;</v>
      </c>
      <c r="M208" s="743" t="str">
        <f t="shared" si="34"/>
        <v>&lt;select&gt;</v>
      </c>
      <c r="N208" s="743" t="str">
        <f t="shared" si="34"/>
        <v>&lt;select&gt;</v>
      </c>
      <c r="O208" s="741"/>
      <c r="P208" s="740"/>
      <c r="Q208" s="740"/>
      <c r="R208" s="742"/>
      <c r="S208" s="154"/>
      <c r="T208" s="154"/>
      <c r="U208" s="128"/>
      <c r="V208" s="128"/>
      <c r="W208" s="128"/>
      <c r="X208" s="128"/>
      <c r="Y208" s="128"/>
      <c r="Z208" s="128"/>
      <c r="AA208" s="131"/>
      <c r="AB208" s="131"/>
      <c r="AC208" s="131"/>
    </row>
    <row r="209" spans="1:29" s="133" customFormat="1" ht="15.75" x14ac:dyDescent="0.25">
      <c r="A209" s="124"/>
      <c r="B209" s="838"/>
      <c r="C209" s="839"/>
      <c r="D209" s="869"/>
      <c r="E209" s="869"/>
      <c r="F209" s="869"/>
      <c r="G209" s="869"/>
      <c r="H209" s="869"/>
      <c r="I209" s="869"/>
      <c r="J209" s="869"/>
      <c r="K209" s="869"/>
      <c r="L209" s="869"/>
      <c r="M209" s="869"/>
      <c r="N209" s="870"/>
      <c r="O209" s="842">
        <f t="shared" ref="O209:O214" si="35">SUM(C209:N209)</f>
        <v>0</v>
      </c>
      <c r="P209" s="843" t="s">
        <v>251</v>
      </c>
      <c r="Q209" s="844"/>
      <c r="R209" s="832"/>
      <c r="S209" s="154"/>
      <c r="T209" s="154"/>
      <c r="U209" s="128"/>
      <c r="V209" s="128"/>
      <c r="W209" s="128"/>
      <c r="X209" s="128"/>
      <c r="Y209" s="128"/>
      <c r="Z209" s="128"/>
      <c r="AA209" s="131"/>
      <c r="AB209" s="798"/>
      <c r="AC209" s="131"/>
    </row>
    <row r="210" spans="1:29" s="133" customFormat="1" ht="15.75" x14ac:dyDescent="0.25">
      <c r="A210" s="124"/>
      <c r="B210" s="838"/>
      <c r="C210" s="839"/>
      <c r="D210" s="869"/>
      <c r="E210" s="869"/>
      <c r="F210" s="869"/>
      <c r="G210" s="869"/>
      <c r="H210" s="869"/>
      <c r="I210" s="869"/>
      <c r="J210" s="869"/>
      <c r="K210" s="869"/>
      <c r="L210" s="869"/>
      <c r="M210" s="869"/>
      <c r="N210" s="870"/>
      <c r="O210" s="842">
        <f t="shared" si="35"/>
        <v>0</v>
      </c>
      <c r="P210" s="843" t="s">
        <v>251</v>
      </c>
      <c r="Q210" s="844"/>
      <c r="R210" s="832"/>
      <c r="S210" s="154"/>
      <c r="T210" s="154"/>
      <c r="U210" s="128"/>
      <c r="V210" s="128"/>
      <c r="W210" s="128"/>
      <c r="X210" s="128"/>
      <c r="Y210" s="128"/>
      <c r="Z210" s="128"/>
      <c r="AA210" s="131"/>
      <c r="AB210" s="798"/>
      <c r="AC210" s="131"/>
    </row>
    <row r="211" spans="1:29" s="133" customFormat="1" ht="15.75" x14ac:dyDescent="0.25">
      <c r="A211" s="124"/>
      <c r="B211" s="838"/>
      <c r="C211" s="839"/>
      <c r="D211" s="869"/>
      <c r="E211" s="869"/>
      <c r="F211" s="869"/>
      <c r="G211" s="869"/>
      <c r="H211" s="869"/>
      <c r="I211" s="869"/>
      <c r="J211" s="869"/>
      <c r="K211" s="869"/>
      <c r="L211" s="869"/>
      <c r="M211" s="869"/>
      <c r="N211" s="870"/>
      <c r="O211" s="842">
        <f t="shared" si="35"/>
        <v>0</v>
      </c>
      <c r="P211" s="843" t="s">
        <v>251</v>
      </c>
      <c r="Q211" s="844"/>
      <c r="R211" s="832"/>
      <c r="S211" s="154"/>
      <c r="T211" s="154"/>
      <c r="U211" s="128"/>
      <c r="V211" s="128"/>
      <c r="W211" s="128"/>
      <c r="X211" s="128"/>
      <c r="Y211" s="128"/>
      <c r="Z211" s="128"/>
      <c r="AA211" s="131"/>
      <c r="AB211" s="798"/>
      <c r="AC211" s="131"/>
    </row>
    <row r="212" spans="1:29" s="133" customFormat="1" ht="15.75" x14ac:dyDescent="0.25">
      <c r="A212" s="124"/>
      <c r="B212" s="838"/>
      <c r="C212" s="839"/>
      <c r="D212" s="869"/>
      <c r="E212" s="869"/>
      <c r="F212" s="869"/>
      <c r="G212" s="869"/>
      <c r="H212" s="869"/>
      <c r="I212" s="869"/>
      <c r="J212" s="869"/>
      <c r="K212" s="869"/>
      <c r="L212" s="869"/>
      <c r="M212" s="869"/>
      <c r="N212" s="870"/>
      <c r="O212" s="842">
        <f t="shared" si="35"/>
        <v>0</v>
      </c>
      <c r="P212" s="843" t="s">
        <v>251</v>
      </c>
      <c r="Q212" s="844"/>
      <c r="R212" s="832"/>
      <c r="S212" s="154"/>
      <c r="T212" s="154"/>
      <c r="U212" s="128"/>
      <c r="V212" s="128"/>
      <c r="W212" s="128"/>
      <c r="X212" s="128"/>
      <c r="Y212" s="128"/>
      <c r="Z212" s="128"/>
      <c r="AA212" s="131"/>
      <c r="AB212" s="798"/>
      <c r="AC212" s="131"/>
    </row>
    <row r="213" spans="1:29" s="133" customFormat="1" ht="15.75" x14ac:dyDescent="0.25">
      <c r="A213" s="124"/>
      <c r="B213" s="838"/>
      <c r="C213" s="839"/>
      <c r="D213" s="869"/>
      <c r="E213" s="869"/>
      <c r="F213" s="869"/>
      <c r="G213" s="869"/>
      <c r="H213" s="869"/>
      <c r="I213" s="869"/>
      <c r="J213" s="869"/>
      <c r="K213" s="869"/>
      <c r="L213" s="869"/>
      <c r="M213" s="869"/>
      <c r="N213" s="870"/>
      <c r="O213" s="842">
        <f t="shared" si="35"/>
        <v>0</v>
      </c>
      <c r="P213" s="843" t="s">
        <v>251</v>
      </c>
      <c r="Q213" s="844"/>
      <c r="R213" s="832"/>
      <c r="S213" s="154"/>
      <c r="T213" s="154"/>
      <c r="U213" s="128"/>
      <c r="V213" s="128"/>
      <c r="W213" s="128"/>
      <c r="X213" s="128"/>
      <c r="Y213" s="128"/>
      <c r="Z213" s="128"/>
      <c r="AA213" s="131"/>
      <c r="AB213" s="798"/>
      <c r="AC213" s="131"/>
    </row>
    <row r="214" spans="1:29" s="133" customFormat="1" ht="16.5" customHeight="1" x14ac:dyDescent="0.25">
      <c r="A214" s="124"/>
      <c r="B214" s="757" t="s">
        <v>217</v>
      </c>
      <c r="C214" s="745">
        <f t="shared" ref="C214:N214" si="36">SUM(C209:C213)</f>
        <v>0</v>
      </c>
      <c r="D214" s="749">
        <f t="shared" si="36"/>
        <v>0</v>
      </c>
      <c r="E214" s="749">
        <f t="shared" si="36"/>
        <v>0</v>
      </c>
      <c r="F214" s="749">
        <f t="shared" si="36"/>
        <v>0</v>
      </c>
      <c r="G214" s="749">
        <f t="shared" si="36"/>
        <v>0</v>
      </c>
      <c r="H214" s="749">
        <f t="shared" si="36"/>
        <v>0</v>
      </c>
      <c r="I214" s="749">
        <f t="shared" si="36"/>
        <v>0</v>
      </c>
      <c r="J214" s="749">
        <f t="shared" si="36"/>
        <v>0</v>
      </c>
      <c r="K214" s="749">
        <f t="shared" si="36"/>
        <v>0</v>
      </c>
      <c r="L214" s="749">
        <f t="shared" si="36"/>
        <v>0</v>
      </c>
      <c r="M214" s="749">
        <f t="shared" si="36"/>
        <v>0</v>
      </c>
      <c r="N214" s="750">
        <f t="shared" si="36"/>
        <v>0</v>
      </c>
      <c r="O214" s="748">
        <f t="shared" si="35"/>
        <v>0</v>
      </c>
      <c r="P214" s="125"/>
      <c r="Q214" s="126"/>
      <c r="R214" s="127"/>
      <c r="S214" s="154"/>
      <c r="T214" s="154"/>
      <c r="U214" s="128"/>
      <c r="V214" s="128"/>
      <c r="W214" s="128"/>
      <c r="X214" s="128"/>
      <c r="Y214" s="128"/>
      <c r="Z214" s="128"/>
      <c r="AA214" s="131"/>
      <c r="AB214" s="798"/>
      <c r="AC214" s="131"/>
    </row>
    <row r="215" spans="1:29" s="133" customFormat="1" ht="16.5" customHeight="1" x14ac:dyDescent="0.25">
      <c r="A215" s="124"/>
      <c r="B215" s="1126" t="s">
        <v>305</v>
      </c>
      <c r="C215" s="1127"/>
      <c r="D215" s="1127"/>
      <c r="E215" s="1127"/>
      <c r="F215" s="1127"/>
      <c r="G215" s="1127"/>
      <c r="H215" s="1127"/>
      <c r="I215" s="1127"/>
      <c r="J215" s="1127"/>
      <c r="K215" s="1127"/>
      <c r="L215" s="1127"/>
      <c r="M215" s="1127"/>
      <c r="N215" s="1127"/>
      <c r="O215" s="1127"/>
      <c r="P215" s="1127"/>
      <c r="Q215" s="1127"/>
      <c r="R215" s="1128"/>
      <c r="S215" s="221"/>
      <c r="T215" s="221"/>
      <c r="U215" s="128"/>
      <c r="V215" s="128"/>
      <c r="W215" s="128"/>
      <c r="X215" s="128"/>
      <c r="Y215" s="128"/>
      <c r="Z215" s="128"/>
      <c r="AA215" s="131"/>
      <c r="AB215" s="798"/>
      <c r="AC215" s="131"/>
    </row>
    <row r="216" spans="1:29" s="133" customFormat="1" ht="20.25" customHeight="1" x14ac:dyDescent="0.25">
      <c r="A216" s="124"/>
      <c r="B216" s="443" t="s">
        <v>206</v>
      </c>
      <c r="C216" s="743" t="str">
        <f t="shared" ref="C216:N216" si="37">C154</f>
        <v>&lt;select&gt;</v>
      </c>
      <c r="D216" s="743" t="str">
        <f t="shared" si="37"/>
        <v>&lt;select&gt;</v>
      </c>
      <c r="E216" s="743" t="str">
        <f t="shared" si="37"/>
        <v>&lt;select&gt;</v>
      </c>
      <c r="F216" s="743" t="str">
        <f t="shared" si="37"/>
        <v>&lt;select&gt;</v>
      </c>
      <c r="G216" s="743" t="str">
        <f t="shared" si="37"/>
        <v>&lt;select&gt;</v>
      </c>
      <c r="H216" s="743" t="str">
        <f t="shared" si="37"/>
        <v>&lt;select&gt;</v>
      </c>
      <c r="I216" s="743" t="str">
        <f t="shared" si="37"/>
        <v>&lt;select&gt;</v>
      </c>
      <c r="J216" s="743" t="str">
        <f t="shared" si="37"/>
        <v>&lt;select&gt;</v>
      </c>
      <c r="K216" s="743" t="str">
        <f t="shared" si="37"/>
        <v>&lt;select&gt;</v>
      </c>
      <c r="L216" s="743" t="str">
        <f t="shared" si="37"/>
        <v>&lt;select&gt;</v>
      </c>
      <c r="M216" s="743" t="str">
        <f t="shared" si="37"/>
        <v>&lt;select&gt;</v>
      </c>
      <c r="N216" s="743" t="str">
        <f t="shared" si="37"/>
        <v>&lt;select&gt;</v>
      </c>
      <c r="O216" s="741"/>
      <c r="P216" s="740"/>
      <c r="Q216" s="740"/>
      <c r="R216" s="742"/>
      <c r="S216" s="154"/>
      <c r="T216" s="154"/>
      <c r="U216" s="128"/>
      <c r="V216" s="128"/>
      <c r="W216" s="128"/>
      <c r="X216" s="128"/>
      <c r="Y216" s="128"/>
      <c r="Z216" s="128"/>
      <c r="AA216" s="131"/>
      <c r="AB216" s="131"/>
      <c r="AC216" s="131"/>
    </row>
    <row r="217" spans="1:29" s="130" customFormat="1" ht="15.75" x14ac:dyDescent="0.25">
      <c r="A217" s="124"/>
      <c r="B217" s="838"/>
      <c r="C217" s="839"/>
      <c r="D217" s="869"/>
      <c r="E217" s="869"/>
      <c r="F217" s="869"/>
      <c r="G217" s="869"/>
      <c r="H217" s="869"/>
      <c r="I217" s="869"/>
      <c r="J217" s="869"/>
      <c r="K217" s="869"/>
      <c r="L217" s="869"/>
      <c r="M217" s="869"/>
      <c r="N217" s="870"/>
      <c r="O217" s="842">
        <f t="shared" ref="O217:O218" si="38">SUM(C217:N217)</f>
        <v>0</v>
      </c>
      <c r="P217" s="843" t="s">
        <v>251</v>
      </c>
      <c r="Q217" s="844"/>
      <c r="R217" s="832"/>
      <c r="S217" s="154"/>
      <c r="T217" s="154"/>
      <c r="U217" s="128"/>
      <c r="V217" s="128"/>
      <c r="W217" s="128"/>
      <c r="X217" s="128"/>
      <c r="Y217" s="128"/>
      <c r="Z217" s="128"/>
      <c r="AA217" s="128"/>
      <c r="AB217" s="803"/>
      <c r="AC217" s="128"/>
    </row>
    <row r="218" spans="1:29" s="130" customFormat="1" ht="15.75" x14ac:dyDescent="0.25">
      <c r="A218" s="124"/>
      <c r="B218" s="838"/>
      <c r="C218" s="839"/>
      <c r="D218" s="869"/>
      <c r="E218" s="869"/>
      <c r="F218" s="869"/>
      <c r="G218" s="869"/>
      <c r="H218" s="869"/>
      <c r="I218" s="869"/>
      <c r="J218" s="869"/>
      <c r="K218" s="869"/>
      <c r="L218" s="869"/>
      <c r="M218" s="869"/>
      <c r="N218" s="870"/>
      <c r="O218" s="842">
        <f t="shared" si="38"/>
        <v>0</v>
      </c>
      <c r="P218" s="843" t="s">
        <v>251</v>
      </c>
      <c r="Q218" s="844"/>
      <c r="R218" s="832"/>
      <c r="S218" s="154"/>
      <c r="T218" s="154"/>
      <c r="U218" s="128"/>
      <c r="V218" s="128"/>
      <c r="W218" s="128"/>
      <c r="X218" s="128"/>
      <c r="Y218" s="128"/>
      <c r="Z218" s="128"/>
      <c r="AA218" s="128"/>
      <c r="AB218" s="803"/>
      <c r="AC218" s="128"/>
    </row>
    <row r="219" spans="1:29" s="130" customFormat="1" ht="15.75" x14ac:dyDescent="0.25">
      <c r="A219" s="124"/>
      <c r="B219" s="838"/>
      <c r="C219" s="839"/>
      <c r="D219" s="869"/>
      <c r="E219" s="869"/>
      <c r="F219" s="869"/>
      <c r="G219" s="869"/>
      <c r="H219" s="869"/>
      <c r="I219" s="869"/>
      <c r="J219" s="869"/>
      <c r="K219" s="869"/>
      <c r="L219" s="872"/>
      <c r="M219" s="869"/>
      <c r="N219" s="870"/>
      <c r="O219" s="842">
        <f>SUM(C219:N219)</f>
        <v>0</v>
      </c>
      <c r="P219" s="843" t="s">
        <v>251</v>
      </c>
      <c r="Q219" s="844"/>
      <c r="R219" s="832"/>
      <c r="S219" s="154"/>
      <c r="T219" s="154"/>
      <c r="U219" s="128"/>
      <c r="V219" s="128"/>
      <c r="W219" s="128"/>
      <c r="X219" s="128"/>
      <c r="Y219" s="128"/>
      <c r="Z219" s="128"/>
      <c r="AA219" s="128"/>
      <c r="AB219" s="803"/>
      <c r="AC219" s="128"/>
    </row>
    <row r="220" spans="1:29" s="130" customFormat="1" ht="15.75" x14ac:dyDescent="0.25">
      <c r="A220" s="124"/>
      <c r="B220" s="838"/>
      <c r="C220" s="839"/>
      <c r="D220" s="869"/>
      <c r="E220" s="869"/>
      <c r="F220" s="869"/>
      <c r="G220" s="869"/>
      <c r="H220" s="869"/>
      <c r="I220" s="869"/>
      <c r="J220" s="869"/>
      <c r="K220" s="869"/>
      <c r="L220" s="869"/>
      <c r="M220" s="869"/>
      <c r="N220" s="870"/>
      <c r="O220" s="842">
        <f t="shared" ref="O220:O222" si="39">SUM(C220:N220)</f>
        <v>0</v>
      </c>
      <c r="P220" s="843" t="s">
        <v>251</v>
      </c>
      <c r="Q220" s="844"/>
      <c r="R220" s="832"/>
      <c r="S220" s="154"/>
      <c r="T220" s="154"/>
      <c r="U220" s="128"/>
      <c r="V220" s="128"/>
      <c r="W220" s="128"/>
      <c r="X220" s="128"/>
      <c r="Y220" s="128"/>
      <c r="Z220" s="128"/>
      <c r="AA220" s="128"/>
      <c r="AB220" s="803"/>
      <c r="AC220" s="128"/>
    </row>
    <row r="221" spans="1:29" s="130" customFormat="1" ht="15.75" x14ac:dyDescent="0.25">
      <c r="A221" s="124"/>
      <c r="B221" s="838"/>
      <c r="C221" s="839"/>
      <c r="D221" s="869"/>
      <c r="E221" s="869"/>
      <c r="F221" s="869"/>
      <c r="G221" s="869"/>
      <c r="H221" s="869"/>
      <c r="I221" s="869"/>
      <c r="J221" s="869"/>
      <c r="K221" s="869"/>
      <c r="L221" s="869"/>
      <c r="M221" s="869"/>
      <c r="N221" s="870"/>
      <c r="O221" s="842">
        <f t="shared" si="39"/>
        <v>0</v>
      </c>
      <c r="P221" s="843" t="s">
        <v>251</v>
      </c>
      <c r="Q221" s="844"/>
      <c r="R221" s="832"/>
      <c r="S221" s="154"/>
      <c r="T221" s="154"/>
      <c r="U221" s="128"/>
      <c r="V221" s="128"/>
      <c r="W221" s="128"/>
      <c r="X221" s="128"/>
      <c r="Y221" s="128"/>
      <c r="Z221" s="128"/>
      <c r="AA221" s="128"/>
      <c r="AB221" s="803"/>
      <c r="AC221" s="128"/>
    </row>
    <row r="222" spans="1:29" s="130" customFormat="1" ht="16.5" customHeight="1" x14ac:dyDescent="0.25">
      <c r="A222" s="124"/>
      <c r="B222" s="754" t="s">
        <v>218</v>
      </c>
      <c r="C222" s="745">
        <f t="shared" ref="C222:F222" si="40">SUM(C217:C221)</f>
        <v>0</v>
      </c>
      <c r="D222" s="746">
        <f t="shared" si="40"/>
        <v>0</v>
      </c>
      <c r="E222" s="746">
        <f t="shared" si="40"/>
        <v>0</v>
      </c>
      <c r="F222" s="746">
        <f t="shared" si="40"/>
        <v>0</v>
      </c>
      <c r="G222" s="746">
        <f>SUM(G217:G221)</f>
        <v>0</v>
      </c>
      <c r="H222" s="746">
        <f>SUM(H217:H221)</f>
        <v>0</v>
      </c>
      <c r="I222" s="746">
        <f t="shared" ref="I222:N222" si="41">SUM(I217:I221)</f>
        <v>0</v>
      </c>
      <c r="J222" s="746">
        <f t="shared" si="41"/>
        <v>0</v>
      </c>
      <c r="K222" s="746">
        <f t="shared" si="41"/>
        <v>0</v>
      </c>
      <c r="L222" s="746">
        <f t="shared" si="41"/>
        <v>0</v>
      </c>
      <c r="M222" s="746">
        <f t="shared" si="41"/>
        <v>0</v>
      </c>
      <c r="N222" s="747">
        <f t="shared" si="41"/>
        <v>0</v>
      </c>
      <c r="O222" s="748">
        <f t="shared" si="39"/>
        <v>0</v>
      </c>
      <c r="P222" s="125"/>
      <c r="Q222" s="126"/>
      <c r="R222" s="127"/>
      <c r="S222" s="154"/>
      <c r="T222" s="154"/>
      <c r="U222" s="128"/>
      <c r="V222" s="128"/>
      <c r="W222" s="128"/>
      <c r="X222" s="128"/>
      <c r="Y222" s="128"/>
      <c r="Z222" s="128"/>
      <c r="AA222" s="128"/>
      <c r="AB222" s="803"/>
      <c r="AC222" s="128"/>
    </row>
    <row r="223" spans="1:29" s="130" customFormat="1" ht="16.5" customHeight="1" x14ac:dyDescent="0.25">
      <c r="A223" s="124"/>
      <c r="B223" s="418"/>
      <c r="C223" s="373"/>
      <c r="D223" s="447"/>
      <c r="E223" s="448"/>
      <c r="F223" s="448"/>
      <c r="G223" s="448"/>
      <c r="H223" s="448"/>
      <c r="I223" s="448"/>
      <c r="J223" s="448"/>
      <c r="K223" s="448"/>
      <c r="L223" s="448"/>
      <c r="M223" s="448"/>
      <c r="N223" s="448"/>
      <c r="O223" s="448"/>
      <c r="P223" s="447"/>
      <c r="Q223" s="449"/>
      <c r="R223" s="450"/>
      <c r="S223" s="451"/>
      <c r="T223" s="451"/>
      <c r="U223" s="128"/>
      <c r="V223" s="128"/>
      <c r="W223" s="128"/>
      <c r="X223" s="128"/>
      <c r="Y223" s="128"/>
      <c r="Z223" s="128"/>
      <c r="AA223" s="128"/>
      <c r="AB223" s="803"/>
      <c r="AC223" s="128"/>
    </row>
    <row r="224" spans="1:29" s="130" customFormat="1" ht="16.5" customHeight="1" x14ac:dyDescent="0.25">
      <c r="A224" s="124"/>
      <c r="C224" s="373"/>
      <c r="D224" s="803"/>
      <c r="E224" s="419"/>
      <c r="F224" s="419"/>
      <c r="G224" s="419"/>
      <c r="H224" s="419"/>
      <c r="I224" s="419"/>
      <c r="J224" s="419"/>
      <c r="K224" s="419"/>
      <c r="L224" s="419"/>
      <c r="M224" s="419"/>
      <c r="N224" s="419"/>
      <c r="O224" s="419"/>
      <c r="P224" s="419"/>
      <c r="R224" s="419"/>
      <c r="S224" s="420"/>
      <c r="T224" s="420"/>
      <c r="U224" s="128"/>
      <c r="V224" s="128"/>
      <c r="W224" s="128"/>
      <c r="X224" s="128"/>
      <c r="Y224" s="128"/>
      <c r="Z224" s="128"/>
      <c r="AA224" s="128"/>
      <c r="AB224" s="803"/>
      <c r="AC224" s="128"/>
    </row>
    <row r="225" spans="1:41" s="130" customFormat="1" ht="16.5" customHeight="1" x14ac:dyDescent="0.25">
      <c r="A225" s="124"/>
      <c r="B225" s="798"/>
      <c r="C225" s="373"/>
      <c r="D225" s="803"/>
      <c r="E225" s="419"/>
      <c r="F225" s="419"/>
      <c r="G225" s="419"/>
      <c r="H225" s="419"/>
      <c r="I225" s="419"/>
      <c r="J225" s="419"/>
      <c r="K225" s="419"/>
      <c r="L225" s="419"/>
      <c r="M225" s="419"/>
      <c r="N225" s="452" t="s">
        <v>213</v>
      </c>
      <c r="O225" s="752">
        <f>O206+O194+O182+O170+O214</f>
        <v>0</v>
      </c>
      <c r="R225" s="419"/>
      <c r="S225" s="420"/>
      <c r="T225" s="420"/>
      <c r="U225" s="128"/>
      <c r="V225" s="128"/>
      <c r="W225" s="128"/>
      <c r="X225" s="128"/>
      <c r="Y225" s="128"/>
      <c r="Z225" s="128"/>
      <c r="AA225" s="128"/>
      <c r="AB225" s="803"/>
      <c r="AC225" s="128"/>
    </row>
    <row r="226" spans="1:41" s="130" customFormat="1" ht="16.5" customHeight="1" x14ac:dyDescent="0.25">
      <c r="A226" s="124"/>
      <c r="B226" s="137"/>
      <c r="C226" s="137"/>
      <c r="D226" s="798"/>
      <c r="E226" s="450"/>
      <c r="F226" s="419"/>
      <c r="G226" s="419"/>
      <c r="H226" s="419"/>
      <c r="I226" s="419"/>
      <c r="J226" s="419"/>
      <c r="K226" s="419"/>
      <c r="L226" s="419"/>
      <c r="M226" s="419"/>
      <c r="N226" s="452" t="s">
        <v>219</v>
      </c>
      <c r="O226" s="752">
        <f>O222</f>
        <v>0</v>
      </c>
      <c r="R226" s="419"/>
      <c r="S226" s="420"/>
      <c r="T226" s="420"/>
      <c r="U226" s="128"/>
      <c r="V226" s="128"/>
      <c r="W226" s="128"/>
      <c r="X226" s="128"/>
      <c r="Y226" s="128"/>
      <c r="Z226" s="128"/>
      <c r="AA226" s="128"/>
      <c r="AB226" s="803"/>
      <c r="AC226" s="128"/>
    </row>
    <row r="227" spans="1:41" s="130" customFormat="1" ht="16.5" customHeight="1" x14ac:dyDescent="0.25">
      <c r="A227" s="124"/>
      <c r="B227" s="798"/>
      <c r="C227" s="137"/>
      <c r="D227" s="798"/>
      <c r="E227" s="450"/>
      <c r="F227" s="419"/>
      <c r="G227" s="419"/>
      <c r="H227" s="419"/>
      <c r="I227" s="419"/>
      <c r="J227" s="419"/>
      <c r="K227" s="419"/>
      <c r="L227" s="419"/>
      <c r="M227" s="419"/>
      <c r="N227" s="452" t="s">
        <v>220</v>
      </c>
      <c r="O227" s="752">
        <f>O225+O226</f>
        <v>0</v>
      </c>
      <c r="R227" s="419"/>
      <c r="S227" s="420"/>
      <c r="T227" s="420"/>
      <c r="U227" s="128"/>
      <c r="V227" s="128"/>
      <c r="W227" s="128"/>
      <c r="X227" s="128"/>
      <c r="Y227" s="128"/>
      <c r="Z227" s="128"/>
      <c r="AA227" s="128"/>
      <c r="AB227" s="803"/>
      <c r="AC227" s="128"/>
    </row>
    <row r="228" spans="1:41" s="130" customFormat="1" ht="17.25" customHeight="1" x14ac:dyDescent="0.25">
      <c r="A228" s="124"/>
      <c r="C228" s="373"/>
      <c r="D228" s="803"/>
      <c r="E228" s="419"/>
      <c r="F228" s="419"/>
      <c r="G228" s="419"/>
      <c r="H228" s="419"/>
      <c r="I228" s="419"/>
      <c r="J228" s="419"/>
      <c r="K228" s="419"/>
      <c r="L228" s="419"/>
      <c r="M228" s="419"/>
      <c r="N228" s="452" t="s">
        <v>212</v>
      </c>
      <c r="O228" s="753" t="e">
        <f>O225/O227</f>
        <v>#DIV/0!</v>
      </c>
      <c r="R228" s="419"/>
      <c r="S228" s="420"/>
      <c r="T228" s="124"/>
      <c r="U228" s="128"/>
      <c r="V228" s="128"/>
      <c r="W228" s="128"/>
      <c r="X228" s="128"/>
      <c r="Y228" s="128"/>
      <c r="Z228" s="128"/>
      <c r="AA228" s="128"/>
      <c r="AB228" s="803"/>
      <c r="AC228" s="128"/>
    </row>
    <row r="229" spans="1:41" s="130" customFormat="1" ht="21" customHeight="1" thickBot="1" x14ac:dyDescent="0.3">
      <c r="A229" s="412"/>
      <c r="B229" s="413"/>
      <c r="C229" s="414"/>
      <c r="D229" s="415"/>
      <c r="E229" s="416"/>
      <c r="F229" s="416"/>
      <c r="G229" s="416"/>
      <c r="H229" s="416"/>
      <c r="I229" s="416"/>
      <c r="J229" s="416"/>
      <c r="K229" s="416"/>
      <c r="L229" s="416"/>
      <c r="M229" s="416"/>
      <c r="N229" s="416"/>
      <c r="O229" s="416"/>
      <c r="P229" s="465"/>
      <c r="Q229" s="466"/>
      <c r="R229" s="416"/>
      <c r="S229" s="417"/>
      <c r="T229" s="412"/>
      <c r="U229" s="128"/>
      <c r="V229" s="128"/>
      <c r="W229" s="128"/>
      <c r="X229" s="128"/>
      <c r="Y229" s="128"/>
      <c r="Z229" s="128"/>
      <c r="AA229" s="128"/>
      <c r="AB229" s="803"/>
      <c r="AC229" s="128"/>
    </row>
    <row r="230" spans="1:41" s="130" customFormat="1" ht="18" customHeight="1" thickBot="1" x14ac:dyDescent="0.3">
      <c r="A230" s="124"/>
      <c r="B230" s="418"/>
      <c r="C230" s="373"/>
      <c r="D230" s="803"/>
      <c r="E230" s="419"/>
      <c r="F230" s="419"/>
      <c r="G230" s="419"/>
      <c r="H230" s="419"/>
      <c r="I230" s="419"/>
      <c r="J230" s="419"/>
      <c r="K230" s="419"/>
      <c r="L230" s="419"/>
      <c r="M230" s="419"/>
      <c r="N230" s="419"/>
      <c r="O230" s="419"/>
      <c r="P230" s="460"/>
      <c r="Q230" s="461"/>
      <c r="R230" s="419"/>
      <c r="S230" s="420"/>
      <c r="T230" s="124"/>
      <c r="U230" s="128"/>
      <c r="V230" s="128"/>
      <c r="W230" s="128"/>
      <c r="X230" s="128"/>
      <c r="Y230" s="128"/>
      <c r="Z230" s="128"/>
      <c r="AA230" s="128"/>
      <c r="AB230" s="803"/>
      <c r="AC230" s="128"/>
    </row>
    <row r="231" spans="1:41" s="130" customFormat="1" ht="20.25" customHeight="1" thickBot="1" x14ac:dyDescent="0.3">
      <c r="A231" s="421">
        <v>4</v>
      </c>
      <c r="B231" s="433" t="s">
        <v>301</v>
      </c>
      <c r="C231" s="373"/>
      <c r="D231" s="803"/>
      <c r="E231" s="419"/>
      <c r="F231" s="419"/>
      <c r="G231" s="419"/>
      <c r="H231" s="419"/>
      <c r="I231" s="419"/>
      <c r="J231" s="419"/>
      <c r="K231" s="419"/>
      <c r="L231" s="419"/>
      <c r="M231" s="419"/>
      <c r="N231" s="419"/>
      <c r="O231" s="419"/>
      <c r="P231" s="460"/>
      <c r="Q231" s="461"/>
      <c r="R231" s="419"/>
      <c r="S231" s="420"/>
      <c r="T231" s="124"/>
      <c r="U231" s="128"/>
      <c r="V231" s="128"/>
      <c r="W231" s="128"/>
      <c r="X231" s="128"/>
      <c r="Y231" s="128"/>
      <c r="Z231" s="128"/>
      <c r="AA231" s="128"/>
      <c r="AB231" s="803"/>
      <c r="AC231" s="128"/>
    </row>
    <row r="232" spans="1:41" s="130" customFormat="1" ht="16.5" customHeight="1" x14ac:dyDescent="0.25">
      <c r="A232" s="124"/>
      <c r="B232" s="418"/>
      <c r="C232" s="373"/>
      <c r="D232" s="803"/>
      <c r="E232" s="419"/>
      <c r="F232" s="419"/>
      <c r="G232" s="419"/>
      <c r="H232" s="419"/>
      <c r="I232" s="419"/>
      <c r="J232" s="419"/>
      <c r="K232" s="419"/>
      <c r="L232" s="419"/>
      <c r="M232" s="419"/>
      <c r="N232" s="419"/>
      <c r="O232" s="419"/>
      <c r="P232" s="452"/>
      <c r="Q232" s="461"/>
      <c r="R232" s="419"/>
      <c r="S232" s="420"/>
      <c r="T232" s="124"/>
      <c r="U232" s="128"/>
      <c r="V232" s="128"/>
      <c r="W232" s="128"/>
      <c r="X232" s="128"/>
      <c r="Y232" s="128"/>
      <c r="Z232" s="128"/>
      <c r="AA232" s="128"/>
      <c r="AB232" s="803"/>
      <c r="AC232" s="128"/>
    </row>
    <row r="233" spans="1:41" ht="67.5" customHeight="1" x14ac:dyDescent="0.25">
      <c r="A233" s="128"/>
      <c r="B233" s="927" t="s">
        <v>764</v>
      </c>
      <c r="C233" s="927"/>
      <c r="D233" s="927"/>
      <c r="E233" s="927"/>
      <c r="F233" s="927"/>
      <c r="G233" s="927"/>
      <c r="H233" s="927"/>
      <c r="I233" s="927"/>
      <c r="J233" s="927"/>
      <c r="K233" s="927"/>
      <c r="L233" s="927"/>
      <c r="M233" s="927"/>
      <c r="N233" s="927"/>
      <c r="O233" s="927"/>
      <c r="P233" s="927"/>
      <c r="Q233" s="207"/>
      <c r="R233" s="207"/>
      <c r="S233" s="207"/>
      <c r="T233" s="437"/>
      <c r="U233" s="128"/>
      <c r="X233" s="175" t="b">
        <v>0</v>
      </c>
    </row>
    <row r="234" spans="1:41" ht="45.75" customHeight="1" x14ac:dyDescent="0.25">
      <c r="A234" s="128"/>
      <c r="B234" s="927" t="s">
        <v>607</v>
      </c>
      <c r="C234" s="927"/>
      <c r="D234" s="927"/>
      <c r="E234" s="927"/>
      <c r="F234" s="927"/>
      <c r="G234" s="927"/>
      <c r="H234" s="927"/>
      <c r="I234" s="927"/>
      <c r="J234" s="927"/>
      <c r="K234" s="927"/>
      <c r="L234" s="927"/>
      <c r="M234" s="927"/>
      <c r="N234" s="927"/>
      <c r="O234" s="927"/>
      <c r="P234" s="207"/>
      <c r="Q234" s="207"/>
      <c r="R234" s="207"/>
      <c r="S234" s="207"/>
      <c r="T234" s="437"/>
      <c r="U234" s="128"/>
    </row>
    <row r="235" spans="1:41" ht="20.25" customHeight="1" x14ac:dyDescent="0.25">
      <c r="A235" s="128"/>
      <c r="B235" s="381" t="s">
        <v>206</v>
      </c>
      <c r="C235" s="1129" t="s">
        <v>791</v>
      </c>
      <c r="D235" s="1130"/>
      <c r="F235" s="381" t="s">
        <v>205</v>
      </c>
      <c r="G235" s="1131">
        <v>2019</v>
      </c>
      <c r="H235" s="1132"/>
      <c r="J235" s="178"/>
      <c r="R235" s="207"/>
      <c r="S235" s="207"/>
      <c r="T235" s="437"/>
      <c r="U235" s="128"/>
    </row>
    <row r="236" spans="1:41" ht="21" customHeight="1" thickBot="1" x14ac:dyDescent="0.3">
      <c r="A236" s="412"/>
      <c r="B236" s="467"/>
      <c r="C236" s="468"/>
      <c r="D236" s="320"/>
      <c r="E236" s="320"/>
      <c r="F236" s="468"/>
      <c r="G236" s="468"/>
      <c r="H236" s="468"/>
      <c r="I236" s="468"/>
      <c r="J236" s="468"/>
      <c r="K236" s="468"/>
      <c r="L236" s="468"/>
      <c r="M236" s="468"/>
      <c r="N236" s="468"/>
      <c r="O236" s="468"/>
      <c r="P236" s="320"/>
      <c r="Q236" s="320"/>
      <c r="R236" s="320"/>
      <c r="S236" s="320"/>
      <c r="T236" s="469"/>
      <c r="U236" s="128"/>
    </row>
    <row r="237" spans="1:41" x14ac:dyDescent="0.25">
      <c r="H237" s="384"/>
      <c r="I237" s="384"/>
      <c r="J237" s="395"/>
      <c r="K237" s="384"/>
      <c r="L237" s="395"/>
      <c r="M237" s="384"/>
      <c r="N237" s="384"/>
      <c r="O237" s="396"/>
      <c r="P237" s="384"/>
      <c r="Q237" s="384"/>
      <c r="R237" s="384"/>
      <c r="S237" s="470"/>
      <c r="T237" s="471"/>
      <c r="AD237" s="178"/>
      <c r="AE237" s="178"/>
      <c r="AF237" s="178"/>
      <c r="AG237" s="178"/>
      <c r="AH237" s="178"/>
      <c r="AI237" s="178"/>
      <c r="AJ237" s="178"/>
      <c r="AK237" s="178"/>
      <c r="AL237" s="178"/>
      <c r="AM237" s="178"/>
      <c r="AN237" s="178"/>
      <c r="AO237" s="178"/>
    </row>
    <row r="238" spans="1:41" s="130" customFormat="1" ht="16.5" customHeight="1" x14ac:dyDescent="0.25">
      <c r="A238" s="124"/>
      <c r="B238" s="418"/>
      <c r="C238" s="373"/>
      <c r="D238" s="803"/>
      <c r="E238" s="419"/>
      <c r="F238" s="419"/>
      <c r="G238" s="419"/>
      <c r="H238" s="419"/>
      <c r="I238" s="419"/>
      <c r="J238" s="419"/>
      <c r="K238" s="419"/>
      <c r="L238" s="419"/>
      <c r="M238" s="419"/>
      <c r="N238" s="419"/>
      <c r="O238" s="419"/>
      <c r="P238" s="452"/>
      <c r="Q238" s="461"/>
      <c r="R238" s="419"/>
      <c r="S238" s="420"/>
      <c r="T238" s="124"/>
      <c r="U238" s="128"/>
      <c r="V238" s="128"/>
      <c r="W238" s="128"/>
      <c r="X238" s="128"/>
      <c r="Y238" s="128"/>
      <c r="Z238" s="128"/>
      <c r="AA238" s="128"/>
      <c r="AB238" s="803"/>
      <c r="AC238" s="128"/>
    </row>
    <row r="239" spans="1:41" ht="31.5" customHeight="1" x14ac:dyDescent="0.25">
      <c r="P239" s="275"/>
      <c r="Q239" s="275"/>
      <c r="R239" s="275"/>
      <c r="S239" s="472"/>
    </row>
    <row r="240" spans="1:41" x14ac:dyDescent="0.25">
      <c r="H240" s="384"/>
      <c r="I240" s="384"/>
      <c r="J240" s="395"/>
      <c r="K240" s="384"/>
      <c r="L240" s="395"/>
      <c r="M240" s="384"/>
      <c r="N240" s="384"/>
      <c r="O240" s="473"/>
      <c r="P240" s="207"/>
      <c r="Q240" s="207"/>
      <c r="R240" s="207"/>
      <c r="S240" s="474"/>
      <c r="T240" s="475"/>
    </row>
    <row r="241" spans="16:19" x14ac:dyDescent="0.25">
      <c r="P241" s="384"/>
      <c r="Q241" s="384"/>
      <c r="R241" s="384"/>
      <c r="S241" s="470"/>
    </row>
  </sheetData>
  <sheetProtection algorithmName="SHA-512" hashValue="CEvK2VK5xXdUpkdkimoYTnG0k8GjE5BbQA8+AnlJR7HG4v3lxuK6po0acN8na7Ri+6S72SHiUvOEErKbyk3DpQ==" saltValue="xo4Oh+3/Qw5zPx1e9j9fSw==" spinCount="100000" sheet="1" objects="1" scenarios="1" formatCells="0" formatColumns="0" formatRows="0" selectLockedCells="1" selectUnlockedCells="1"/>
  <mergeCells count="103">
    <mergeCell ref="N35:P35"/>
    <mergeCell ref="N36:P36"/>
    <mergeCell ref="B73:B74"/>
    <mergeCell ref="C73:N74"/>
    <mergeCell ref="B75:R75"/>
    <mergeCell ref="B155:B156"/>
    <mergeCell ref="C155:N156"/>
    <mergeCell ref="O155:O156"/>
    <mergeCell ref="P155:P156"/>
    <mergeCell ref="B55:M55"/>
    <mergeCell ref="L56:M56"/>
    <mergeCell ref="L57:M57"/>
    <mergeCell ref="L58:M58"/>
    <mergeCell ref="L59:M59"/>
    <mergeCell ref="L60:M60"/>
    <mergeCell ref="B56:K56"/>
    <mergeCell ref="B57:K57"/>
    <mergeCell ref="B60:K60"/>
    <mergeCell ref="C35:E35"/>
    <mergeCell ref="C36:E36"/>
    <mergeCell ref="R155:R156"/>
    <mergeCell ref="B89:R89"/>
    <mergeCell ref="B101:R101"/>
    <mergeCell ref="B113:R113"/>
    <mergeCell ref="B9:L15"/>
    <mergeCell ref="B18:D18"/>
    <mergeCell ref="B2:L4"/>
    <mergeCell ref="B67:O69"/>
    <mergeCell ref="H35:I35"/>
    <mergeCell ref="H36:I36"/>
    <mergeCell ref="H25:I26"/>
    <mergeCell ref="K27:M27"/>
    <mergeCell ref="K28:M28"/>
    <mergeCell ref="K29:M29"/>
    <mergeCell ref="K30:M30"/>
    <mergeCell ref="K31:M31"/>
    <mergeCell ref="K32:M32"/>
    <mergeCell ref="K33:M33"/>
    <mergeCell ref="K34:M34"/>
    <mergeCell ref="K35:M35"/>
    <mergeCell ref="K36:M36"/>
    <mergeCell ref="K25:M26"/>
    <mergeCell ref="H27:I27"/>
    <mergeCell ref="H28:I28"/>
    <mergeCell ref="H29:I29"/>
    <mergeCell ref="H30:I30"/>
    <mergeCell ref="H31:I31"/>
    <mergeCell ref="H32:I32"/>
    <mergeCell ref="F25:G26"/>
    <mergeCell ref="F27:G27"/>
    <mergeCell ref="F28:G28"/>
    <mergeCell ref="F29:G29"/>
    <mergeCell ref="F30:G30"/>
    <mergeCell ref="F31:G31"/>
    <mergeCell ref="F32:G32"/>
    <mergeCell ref="B42:M51"/>
    <mergeCell ref="B52:M54"/>
    <mergeCell ref="C27:E27"/>
    <mergeCell ref="C26:E26"/>
    <mergeCell ref="C28:E28"/>
    <mergeCell ref="C29:E29"/>
    <mergeCell ref="C30:E30"/>
    <mergeCell ref="C31:E31"/>
    <mergeCell ref="C32:E32"/>
    <mergeCell ref="C33:E33"/>
    <mergeCell ref="C34:E34"/>
    <mergeCell ref="B125:R125"/>
    <mergeCell ref="C235:D235"/>
    <mergeCell ref="G235:H235"/>
    <mergeCell ref="G63:H63"/>
    <mergeCell ref="B234:O234"/>
    <mergeCell ref="R73:R74"/>
    <mergeCell ref="B133:R133"/>
    <mergeCell ref="B215:R215"/>
    <mergeCell ref="B207:R207"/>
    <mergeCell ref="B195:R195"/>
    <mergeCell ref="B183:R183"/>
    <mergeCell ref="B171:R171"/>
    <mergeCell ref="B157:R157"/>
    <mergeCell ref="B1:K1"/>
    <mergeCell ref="Q73:Q74"/>
    <mergeCell ref="B233:P233"/>
    <mergeCell ref="P73:P74"/>
    <mergeCell ref="O73:O74"/>
    <mergeCell ref="N27:P27"/>
    <mergeCell ref="N26:P26"/>
    <mergeCell ref="N28:P28"/>
    <mergeCell ref="N29:P29"/>
    <mergeCell ref="N30:P30"/>
    <mergeCell ref="N31:P31"/>
    <mergeCell ref="N32:P32"/>
    <mergeCell ref="N33:P33"/>
    <mergeCell ref="N34:P34"/>
    <mergeCell ref="F33:G33"/>
    <mergeCell ref="F34:G34"/>
    <mergeCell ref="F35:G35"/>
    <mergeCell ref="F36:G36"/>
    <mergeCell ref="B58:K58"/>
    <mergeCell ref="Q155:Q156"/>
    <mergeCell ref="G62:H62"/>
    <mergeCell ref="H33:I33"/>
    <mergeCell ref="H34:I34"/>
    <mergeCell ref="B59:K59"/>
  </mergeCells>
  <conditionalFormatting sqref="G62">
    <cfRule type="containsText" dxfId="60" priority="203" operator="containsText" text="YES">
      <formula>NOT(ISERROR(SEARCH("YES",G62)))</formula>
    </cfRule>
  </conditionalFormatting>
  <conditionalFormatting sqref="L58">
    <cfRule type="cellIs" dxfId="59" priority="81" operator="equal">
      <formula>"No$751:$751 Update"</formula>
    </cfRule>
    <cfRule type="cellIs" dxfId="58" priority="82" operator="equal">
      <formula>"Updated"</formula>
    </cfRule>
    <cfRule type="cellIs" dxfId="57" priority="83" operator="equal">
      <formula>"Updated"</formula>
    </cfRule>
    <cfRule type="cellIs" dxfId="56" priority="84" operator="equal">
      <formula>"YES"</formula>
    </cfRule>
  </conditionalFormatting>
  <conditionalFormatting sqref="L58">
    <cfRule type="cellIs" dxfId="55" priority="77" operator="equal">
      <formula>"Site only"</formula>
    </cfRule>
    <cfRule type="cellIs" dxfId="54" priority="78" operator="equal">
      <formula>"Portfolio Credit"</formula>
    </cfRule>
    <cfRule type="cellIs" dxfId="53" priority="79" operator="equal">
      <formula>"No Update"</formula>
    </cfRule>
    <cfRule type="cellIs" dxfId="52" priority="80" operator="equal">
      <formula>"New credit"</formula>
    </cfRule>
  </conditionalFormatting>
  <conditionalFormatting sqref="L58">
    <cfRule type="cellIs" dxfId="51" priority="76" operator="equal">
      <formula>"Yes"</formula>
    </cfRule>
  </conditionalFormatting>
  <conditionalFormatting sqref="L58">
    <cfRule type="cellIs" dxfId="50" priority="73" operator="equal">
      <formula>"Yes"</formula>
    </cfRule>
    <cfRule type="cellIs" dxfId="49" priority="74" operator="equal">
      <formula>"No update"</formula>
    </cfRule>
    <cfRule type="cellIs" dxfId="48" priority="75" operator="equal">
      <formula>"Site Only"</formula>
    </cfRule>
  </conditionalFormatting>
  <conditionalFormatting sqref="L59">
    <cfRule type="cellIs" dxfId="47" priority="33" operator="equal">
      <formula>"No$751:$751 Update"</formula>
    </cfRule>
    <cfRule type="cellIs" dxfId="46" priority="34" operator="equal">
      <formula>"Updated"</formula>
    </cfRule>
    <cfRule type="cellIs" dxfId="45" priority="35" operator="equal">
      <formula>"Updated"</formula>
    </cfRule>
    <cfRule type="cellIs" dxfId="44" priority="36" operator="equal">
      <formula>"YES"</formula>
    </cfRule>
  </conditionalFormatting>
  <conditionalFormatting sqref="L59">
    <cfRule type="cellIs" dxfId="43" priority="29" operator="equal">
      <formula>"Site only"</formula>
    </cfRule>
    <cfRule type="cellIs" dxfId="42" priority="30" operator="equal">
      <formula>"Portfolio Credit"</formula>
    </cfRule>
    <cfRule type="cellIs" dxfId="41" priority="31" operator="equal">
      <formula>"No Update"</formula>
    </cfRule>
    <cfRule type="cellIs" dxfId="40" priority="32" operator="equal">
      <formula>"New credit"</formula>
    </cfRule>
  </conditionalFormatting>
  <conditionalFormatting sqref="L59">
    <cfRule type="cellIs" dxfId="39" priority="28" operator="equal">
      <formula>"Yes"</formula>
    </cfRule>
  </conditionalFormatting>
  <conditionalFormatting sqref="L59">
    <cfRule type="cellIs" dxfId="38" priority="25" operator="equal">
      <formula>"Yes"</formula>
    </cfRule>
    <cfRule type="cellIs" dxfId="37" priority="26" operator="equal">
      <formula>"No update"</formula>
    </cfRule>
    <cfRule type="cellIs" dxfId="36" priority="27" operator="equal">
      <formula>"Site Only"</formula>
    </cfRule>
  </conditionalFormatting>
  <conditionalFormatting sqref="L56">
    <cfRule type="cellIs" dxfId="35" priority="45" operator="equal">
      <formula>"No$751:$751 Update"</formula>
    </cfRule>
    <cfRule type="cellIs" dxfId="34" priority="46" operator="equal">
      <formula>"Updated"</formula>
    </cfRule>
    <cfRule type="cellIs" dxfId="33" priority="47" operator="equal">
      <formula>"Updated"</formula>
    </cfRule>
    <cfRule type="cellIs" dxfId="32" priority="48" operator="equal">
      <formula>"YES"</formula>
    </cfRule>
  </conditionalFormatting>
  <conditionalFormatting sqref="L56">
    <cfRule type="cellIs" dxfId="31" priority="41" operator="equal">
      <formula>"Site only"</formula>
    </cfRule>
    <cfRule type="cellIs" dxfId="30" priority="42" operator="equal">
      <formula>"Portfolio Credit"</formula>
    </cfRule>
    <cfRule type="cellIs" dxfId="29" priority="43" operator="equal">
      <formula>"No Update"</formula>
    </cfRule>
    <cfRule type="cellIs" dxfId="28" priority="44" operator="equal">
      <formula>"New credit"</formula>
    </cfRule>
  </conditionalFormatting>
  <conditionalFormatting sqref="L56">
    <cfRule type="cellIs" dxfId="27" priority="40" operator="equal">
      <formula>"Yes"</formula>
    </cfRule>
  </conditionalFormatting>
  <conditionalFormatting sqref="L56">
    <cfRule type="cellIs" dxfId="26" priority="37" operator="equal">
      <formula>"Yes"</formula>
    </cfRule>
    <cfRule type="cellIs" dxfId="25" priority="38" operator="equal">
      <formula>"No update"</formula>
    </cfRule>
    <cfRule type="cellIs" dxfId="24" priority="39" operator="equal">
      <formula>"Site Only"</formula>
    </cfRule>
  </conditionalFormatting>
  <conditionalFormatting sqref="L57">
    <cfRule type="cellIs" dxfId="23" priority="21" operator="equal">
      <formula>"No$751:$751 Update"</formula>
    </cfRule>
    <cfRule type="cellIs" dxfId="22" priority="22" operator="equal">
      <formula>"Updated"</formula>
    </cfRule>
    <cfRule type="cellIs" dxfId="21" priority="23" operator="equal">
      <formula>"Updated"</formula>
    </cfRule>
    <cfRule type="cellIs" dxfId="20" priority="24" operator="equal">
      <formula>"YES"</formula>
    </cfRule>
  </conditionalFormatting>
  <conditionalFormatting sqref="L57">
    <cfRule type="cellIs" dxfId="19" priority="17" operator="equal">
      <formula>"Site only"</formula>
    </cfRule>
    <cfRule type="cellIs" dxfId="18" priority="18" operator="equal">
      <formula>"Portfolio Credit"</formula>
    </cfRule>
    <cfRule type="cellIs" dxfId="17" priority="19" operator="equal">
      <formula>"No Update"</formula>
    </cfRule>
    <cfRule type="cellIs" dxfId="16" priority="20" operator="equal">
      <formula>"New credit"</formula>
    </cfRule>
  </conditionalFormatting>
  <conditionalFormatting sqref="L57">
    <cfRule type="cellIs" dxfId="15" priority="16" operator="equal">
      <formula>"Yes"</formula>
    </cfRule>
  </conditionalFormatting>
  <conditionalFormatting sqref="L57">
    <cfRule type="cellIs" dxfId="14" priority="13" operator="equal">
      <formula>"Yes"</formula>
    </cfRule>
    <cfRule type="cellIs" dxfId="13" priority="14" operator="equal">
      <formula>"No update"</formula>
    </cfRule>
    <cfRule type="cellIs" dxfId="12" priority="15" operator="equal">
      <formula>"Site Only"</formula>
    </cfRule>
  </conditionalFormatting>
  <conditionalFormatting sqref="L60">
    <cfRule type="cellIs" dxfId="11" priority="9" operator="equal">
      <formula>"No$751:$751 Update"</formula>
    </cfRule>
    <cfRule type="cellIs" dxfId="10" priority="10" operator="equal">
      <formula>"Updated"</formula>
    </cfRule>
    <cfRule type="cellIs" dxfId="9" priority="11" operator="equal">
      <formula>"Updated"</formula>
    </cfRule>
    <cfRule type="cellIs" dxfId="8" priority="12" operator="equal">
      <formula>"YES"</formula>
    </cfRule>
  </conditionalFormatting>
  <conditionalFormatting sqref="L60">
    <cfRule type="cellIs" dxfId="7" priority="5" operator="equal">
      <formula>"Site only"</formula>
    </cfRule>
    <cfRule type="cellIs" dxfId="6" priority="6" operator="equal">
      <formula>"Portfolio Credit"</formula>
    </cfRule>
    <cfRule type="cellIs" dxfId="5" priority="7" operator="equal">
      <formula>"No Update"</formula>
    </cfRule>
    <cfRule type="cellIs" dxfId="4" priority="8" operator="equal">
      <formula>"New credit"</formula>
    </cfRule>
  </conditionalFormatting>
  <conditionalFormatting sqref="L60">
    <cfRule type="cellIs" dxfId="3" priority="4" operator="equal">
      <formula>"Yes"</formula>
    </cfRule>
  </conditionalFormatting>
  <conditionalFormatting sqref="L60">
    <cfRule type="cellIs" dxfId="2" priority="1" operator="equal">
      <formula>"Yes"</formula>
    </cfRule>
    <cfRule type="cellIs" dxfId="1" priority="2" operator="equal">
      <formula>"No update"</formula>
    </cfRule>
    <cfRule type="cellIs" dxfId="0" priority="3" operator="equal">
      <formula>"Site Only"</formula>
    </cfRule>
  </conditionalFormatting>
  <dataValidations count="5">
    <dataValidation type="list" allowBlank="1" showInputMessage="1" showErrorMessage="1" sqref="C235 C72:N72 C154:N154" xr:uid="{00000000-0002-0000-0200-000001000000}">
      <formula1>"&lt;select&gt;, Jan, Feb, Mar, Apr, May, Jun, Jul, Aug, Sept, Oct, Nov, Dec"</formula1>
    </dataValidation>
    <dataValidation type="list" allowBlank="1" showInputMessage="1" showErrorMessage="1" sqref="P91:P99 P103:P111 P127:P131 P135:P139 P76:P87 P173:P181 P185:P193 P209:P213 P217:P221 P158:P169" xr:uid="{00000000-0002-0000-0200-000002000000}">
      <formula1>"Actual, Estimated, &lt;select&gt;"</formula1>
    </dataValidation>
    <dataValidation type="list" allowBlank="1" showInputMessage="1" showErrorMessage="1" sqref="B18" xr:uid="{00000000-0002-0000-0200-000003000000}">
      <formula1>"This process is for the site only, The same process is used for all sites, The process was already submitted to GBCI, &lt;select&gt;"</formula1>
    </dataValidation>
    <dataValidation type="list" allowBlank="1" showInputMessage="1" showErrorMessage="1" sqref="G62:H62" xr:uid="{126B6609-71EA-4C96-81B7-290E091CC458}">
      <formula1>"&lt;select&gt;, lbs, short tons (U.S.), g, kg, metric tonne, metric kilotonne, long ton (UK), stone, other"</formula1>
    </dataValidation>
    <dataValidation type="list" allowBlank="1" showInputMessage="1" showErrorMessage="1" sqref="L56:L60" xr:uid="{00000000-0002-0000-0200-000004000000}">
      <formula1>"YES, &lt;select&gt;"</formula1>
    </dataValidation>
  </dataValidations>
  <pageMargins left="0.25" right="0.25" top="0.75" bottom="0.75" header="0.3" footer="0.3"/>
  <pageSetup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Precertification</vt:lpstr>
      <vt:lpstr>Certification</vt:lpstr>
      <vt:lpstr>Scorecard</vt:lpstr>
      <vt:lpstr>Diversion Data</vt:lpstr>
      <vt:lpstr>'Diversion Data'!Print_Area</vt:lpstr>
      <vt:lpstr>Scorecard!Print_Area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Thao Nguyen</dc:creator>
  <cp:lastModifiedBy>Emily DeCremer</cp:lastModifiedBy>
  <cp:lastPrinted>2020-08-26T00:59:11Z</cp:lastPrinted>
  <dcterms:created xsi:type="dcterms:W3CDTF">2018-02-02T02:57:19Z</dcterms:created>
  <dcterms:modified xsi:type="dcterms:W3CDTF">2021-09-28T19:58:22Z</dcterms:modified>
</cp:coreProperties>
</file>